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ramon/Desktop/homework/"/>
    </mc:Choice>
  </mc:AlternateContent>
  <xr:revisionPtr revIDLastSave="0" documentId="13_ncr:1_{609BBA09-6BD3-1042-93D6-4C0F6FCA6358}" xr6:coauthVersionLast="47" xr6:coauthVersionMax="47" xr10:uidLastSave="{00000000-0000-0000-0000-000000000000}"/>
  <bookViews>
    <workbookView xWindow="680" yWindow="760" windowWidth="28800" windowHeight="18000" activeTab="3" xr2:uid="{00000000-000D-0000-FFFF-FFFF00000000}"/>
  </bookViews>
  <sheets>
    <sheet name="cat_pivot" sheetId="3" r:id="rId1"/>
    <sheet name="sub_cat_pivot" sheetId="4" r:id="rId2"/>
    <sheet name="Outcome Based on Launch Date" sheetId="7" r:id="rId3"/>
    <sheet name="Sheet1" sheetId="1" r:id="rId4"/>
    <sheet name="Bonus" sheetId="8" r:id="rId5"/>
    <sheet name="Bonus_Stat_Analysis" sheetId="9" r:id="rId6"/>
  </sheets>
  <definedNames>
    <definedName name="_xlnm._FilterDatabase" localSheetId="5" hidden="1">Bonus_Stat_Analysis!$A$1:$B$4116</definedName>
    <definedName name="_xlchart.v1.0" hidden="1">Bonus_Stat_Analysis!$A$1</definedName>
    <definedName name="_xlchart.v1.1" hidden="1">Bonus_Stat_Analysis!$A$2:$A$2187</definedName>
    <definedName name="_xlchart.v1.10" hidden="1">Bonus_Stat_Analysis!$D$1</definedName>
    <definedName name="_xlchart.v1.11" hidden="1">Bonus_Stat_Analysis!$D$2:$D$2187</definedName>
    <definedName name="_xlchart.v1.12" hidden="1">Bonus_Stat_Analysis!$E$1</definedName>
    <definedName name="_xlchart.v1.13" hidden="1">Bonus_Stat_Analysis!$E$2:$E$2187</definedName>
    <definedName name="_xlchart.v1.14" hidden="1">Bonus_Stat_Analysis!$A$1</definedName>
    <definedName name="_xlchart.v1.15" hidden="1">Bonus_Stat_Analysis!$A$2:$A$2187</definedName>
    <definedName name="_xlchart.v1.16" hidden="1">Bonus_Stat_Analysis!$B$1</definedName>
    <definedName name="_xlchart.v1.17" hidden="1">Bonus_Stat_Analysis!$B$2:$B$2187</definedName>
    <definedName name="_xlchart.v1.18" hidden="1">Bonus_Stat_Analysis!$A$1</definedName>
    <definedName name="_xlchart.v1.19" hidden="1">Bonus_Stat_Analysis!$A$2:$A$2187</definedName>
    <definedName name="_xlchart.v1.2" hidden="1">Bonus_Stat_Analysis!$B$1</definedName>
    <definedName name="_xlchart.v1.20" hidden="1">Bonus_Stat_Analysis!$B$1</definedName>
    <definedName name="_xlchart.v1.21" hidden="1">Bonus_Stat_Analysis!$B$2:$B$2187</definedName>
    <definedName name="_xlchart.v1.22" hidden="1">Bonus_Stat_Analysis!$C$1</definedName>
    <definedName name="_xlchart.v1.23" hidden="1">Bonus_Stat_Analysis!$C$2:$C$2187</definedName>
    <definedName name="_xlchart.v1.24" hidden="1">Bonus_Stat_Analysis!$D$1</definedName>
    <definedName name="_xlchart.v1.25" hidden="1">Bonus_Stat_Analysis!$D$2:$D$2187</definedName>
    <definedName name="_xlchart.v1.26" hidden="1">Bonus_Stat_Analysis!$E$1</definedName>
    <definedName name="_xlchart.v1.27" hidden="1">Bonus_Stat_Analysis!$E$2:$E$2187</definedName>
    <definedName name="_xlchart.v1.3" hidden="1">Bonus_Stat_Analysis!$B$2:$B$2187</definedName>
    <definedName name="_xlchart.v1.4" hidden="1">Bonus_Stat_Analysis!$A$1</definedName>
    <definedName name="_xlchart.v1.5" hidden="1">Bonus_Stat_Analysis!$A$2:$A$2187</definedName>
    <definedName name="_xlchart.v1.6" hidden="1">Bonus_Stat_Analysis!$B$1</definedName>
    <definedName name="_xlchart.v1.7" hidden="1">Bonus_Stat_Analysis!$B$2:$B$2187</definedName>
    <definedName name="_xlchart.v1.8" hidden="1">Bonus_Stat_Analysis!$C$1</definedName>
    <definedName name="_xlchart.v1.9" hidden="1">Bonus_Stat_Analysis!$C$2:$C$2187</definedName>
    <definedName name="_xlnm.Print_Titles" localSheetId="1">sub_cat_pivot!$A:$A,sub_cat_pivot!$1:$4</definedName>
  </definedNames>
  <calcPr calcId="181029"/>
  <pivotCaches>
    <pivotCache cacheId="0" r:id="rId7"/>
    <pivotCache cacheId="8" r:id="rId8"/>
    <pivotCache cacheId="13" r:id="rId9"/>
  </pivotCaches>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8" i="9" l="1"/>
  <c r="D8" i="9"/>
  <c r="D7" i="9"/>
  <c r="D6" i="9"/>
  <c r="E4" i="9"/>
  <c r="E5" i="9"/>
  <c r="E6" i="9"/>
  <c r="E7" i="9"/>
  <c r="D5" i="9"/>
  <c r="D4" i="9"/>
  <c r="E3" i="9"/>
  <c r="D3" i="9"/>
  <c r="E2" i="9"/>
  <c r="D2" i="9"/>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c r="X994" i="1"/>
  <c r="X993" i="1"/>
  <c r="X992" i="1"/>
  <c r="X991" i="1"/>
  <c r="X990" i="1"/>
  <c r="X989" i="1"/>
  <c r="X988" i="1"/>
  <c r="X987" i="1"/>
  <c r="X986" i="1"/>
  <c r="X985" i="1"/>
  <c r="X984" i="1"/>
  <c r="X983" i="1"/>
  <c r="X982" i="1"/>
  <c r="X981" i="1"/>
  <c r="X980" i="1"/>
  <c r="X979" i="1"/>
  <c r="X978" i="1"/>
  <c r="X977" i="1"/>
  <c r="X976" i="1"/>
  <c r="X975" i="1"/>
  <c r="X974" i="1"/>
  <c r="X973" i="1"/>
  <c r="X972" i="1"/>
  <c r="X971" i="1"/>
  <c r="X970" i="1"/>
  <c r="X969" i="1"/>
  <c r="X968" i="1"/>
  <c r="X967" i="1"/>
  <c r="X966" i="1"/>
  <c r="X965" i="1"/>
  <c r="X964" i="1"/>
  <c r="X963" i="1"/>
  <c r="X962" i="1"/>
  <c r="X961" i="1"/>
  <c r="X960" i="1"/>
  <c r="X959" i="1"/>
  <c r="X958" i="1"/>
  <c r="X957" i="1"/>
  <c r="X956" i="1"/>
  <c r="X955" i="1"/>
  <c r="X954" i="1"/>
  <c r="X953" i="1"/>
  <c r="X952" i="1"/>
  <c r="X951" i="1"/>
  <c r="X950" i="1"/>
  <c r="X949" i="1"/>
  <c r="X948" i="1"/>
  <c r="X947" i="1"/>
  <c r="X946" i="1"/>
  <c r="X945" i="1"/>
  <c r="X944" i="1"/>
  <c r="X943" i="1"/>
  <c r="X942" i="1"/>
  <c r="X941" i="1"/>
  <c r="X940" i="1"/>
  <c r="X939" i="1"/>
  <c r="X938" i="1"/>
  <c r="X937" i="1"/>
  <c r="X936" i="1"/>
  <c r="X935" i="1"/>
  <c r="X934" i="1"/>
  <c r="X933" i="1"/>
  <c r="X932" i="1"/>
  <c r="X931" i="1"/>
  <c r="X930" i="1"/>
  <c r="X929" i="1"/>
  <c r="X928" i="1"/>
  <c r="X927" i="1"/>
  <c r="X926" i="1"/>
  <c r="X925" i="1"/>
  <c r="X924" i="1"/>
  <c r="X923" i="1"/>
  <c r="X922" i="1"/>
  <c r="X921" i="1"/>
  <c r="X920" i="1"/>
  <c r="X919" i="1"/>
  <c r="X918" i="1"/>
  <c r="X917" i="1"/>
  <c r="X916" i="1"/>
  <c r="X915" i="1"/>
  <c r="X914" i="1"/>
  <c r="X913" i="1"/>
  <c r="X912" i="1"/>
  <c r="X911" i="1"/>
  <c r="X910" i="1"/>
  <c r="X909" i="1"/>
  <c r="X908" i="1"/>
  <c r="X907" i="1"/>
  <c r="X906" i="1"/>
  <c r="X905" i="1"/>
  <c r="X904" i="1"/>
  <c r="X903" i="1"/>
  <c r="X902" i="1"/>
  <c r="X901" i="1"/>
  <c r="X900" i="1"/>
  <c r="X899" i="1"/>
  <c r="X898" i="1"/>
  <c r="X897" i="1"/>
  <c r="X896" i="1"/>
  <c r="X895" i="1"/>
  <c r="X894" i="1"/>
  <c r="X893" i="1"/>
  <c r="X892" i="1"/>
  <c r="X891" i="1"/>
  <c r="X890" i="1"/>
  <c r="X889" i="1"/>
  <c r="X888" i="1"/>
  <c r="X887" i="1"/>
  <c r="X886" i="1"/>
  <c r="X885" i="1"/>
  <c r="X884" i="1"/>
  <c r="X883" i="1"/>
  <c r="X882" i="1"/>
  <c r="X881" i="1"/>
  <c r="X880" i="1"/>
  <c r="X879" i="1"/>
  <c r="X878" i="1"/>
  <c r="X877" i="1"/>
  <c r="X876" i="1"/>
  <c r="X875" i="1"/>
  <c r="X874" i="1"/>
  <c r="X873" i="1"/>
  <c r="X872" i="1"/>
  <c r="X871" i="1"/>
  <c r="X870" i="1"/>
  <c r="X869" i="1"/>
  <c r="X868" i="1"/>
  <c r="X867" i="1"/>
  <c r="X866" i="1"/>
  <c r="X865" i="1"/>
  <c r="X864" i="1"/>
  <c r="X863" i="1"/>
  <c r="X862" i="1"/>
  <c r="X861" i="1"/>
  <c r="X860"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3" i="1"/>
  <c r="X1" i="1"/>
  <c r="X2"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U2"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H3" i="8"/>
  <c r="H4" i="8"/>
  <c r="H5" i="8"/>
  <c r="H6" i="8"/>
  <c r="H7" i="8"/>
  <c r="H8" i="8"/>
  <c r="H9" i="8"/>
  <c r="H10" i="8"/>
  <c r="H11" i="8"/>
  <c r="H12" i="8"/>
  <c r="H13" i="8"/>
  <c r="G3" i="8"/>
  <c r="G4" i="8"/>
  <c r="G5" i="8"/>
  <c r="G6" i="8"/>
  <c r="G7" i="8"/>
  <c r="G8" i="8"/>
  <c r="G9" i="8"/>
  <c r="G10" i="8"/>
  <c r="G11" i="8"/>
  <c r="G12" i="8"/>
  <c r="G13" i="8"/>
  <c r="F3" i="8"/>
  <c r="F4" i="8"/>
  <c r="F5" i="8"/>
  <c r="F6" i="8"/>
  <c r="F7" i="8"/>
  <c r="F8" i="8"/>
  <c r="F9" i="8"/>
  <c r="F10" i="8"/>
  <c r="F11" i="8"/>
  <c r="F12" i="8"/>
  <c r="F13" i="8"/>
  <c r="H2" i="8"/>
  <c r="G2" i="8"/>
  <c r="F2" i="8"/>
  <c r="F4116" i="1"/>
  <c r="E3" i="8"/>
  <c r="E4" i="8"/>
  <c r="E5" i="8"/>
  <c r="E6" i="8"/>
  <c r="E7" i="8"/>
  <c r="E8" i="8"/>
  <c r="E9" i="8"/>
  <c r="E10" i="8"/>
  <c r="E11" i="8"/>
  <c r="E12" i="8"/>
  <c r="E13" i="8"/>
  <c r="E2" i="8"/>
  <c r="B5" i="8"/>
  <c r="C13" i="8"/>
  <c r="D13" i="8"/>
  <c r="C12" i="8"/>
  <c r="D12" i="8"/>
  <c r="C11" i="8"/>
  <c r="D11" i="8"/>
  <c r="C10" i="8"/>
  <c r="D10" i="8"/>
  <c r="C9" i="8"/>
  <c r="D9" i="8"/>
  <c r="C8" i="8"/>
  <c r="D8" i="8"/>
  <c r="C7" i="8"/>
  <c r="D7" i="8"/>
  <c r="D6" i="8"/>
  <c r="C6" i="8"/>
  <c r="B13" i="8"/>
  <c r="B6" i="8"/>
  <c r="B7" i="8" s="1"/>
  <c r="B8" i="8" s="1"/>
  <c r="B9" i="8" s="1"/>
  <c r="B10" i="8" s="1"/>
  <c r="B11" i="8" s="1"/>
  <c r="B12" i="8" s="1"/>
  <c r="D5" i="8"/>
  <c r="C5" i="8"/>
  <c r="D4" i="8"/>
  <c r="C4" i="8"/>
  <c r="B4" i="8"/>
  <c r="D3" i="8"/>
  <c r="C3" i="8"/>
  <c r="B3" i="8"/>
  <c r="D2" i="8"/>
  <c r="C2" i="8"/>
  <c r="B2" i="8"/>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Z107" i="4"/>
  <c r="G13" i="7"/>
  <c r="G12" i="7"/>
  <c r="G11" i="7"/>
  <c r="G9" i="7"/>
  <c r="G10" i="7"/>
  <c r="G8" i="7"/>
  <c r="G7" i="7"/>
  <c r="G6" i="7"/>
</calcChain>
</file>

<file path=xl/sharedStrings.xml><?xml version="1.0" encoding="utf-8"?>
<sst xmlns="http://schemas.openxmlformats.org/spreadsheetml/2006/main" count="24950" uniqueCount="8413">
  <si>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</si>
  <si>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</si>
  <si>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</si>
  <si>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</si>
  <si>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</si>
  <si>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</si>
  <si>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</si>
  <si>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</si>
  <si>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</si>
  <si>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</si>
  <si>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</si>
  <si>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</si>
  <si>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</si>
  <si>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</si>
  <si>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</si>
  <si>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</si>
  <si>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</si>
  <si>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</si>
  <si>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</si>
  <si>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</si>
  <si>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</si>
  <si>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</si>
  <si>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</si>
  <si>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</si>
  <si>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</si>
  <si>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</si>
  <si>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</si>
  <si>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</si>
  <si>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</si>
  <si>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</si>
  <si>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</si>
  <si>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</si>
  <si>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</si>
  <si>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</si>
  <si>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</si>
  <si>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</si>
  <si>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</si>
  <si>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</si>
  <si>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</si>
  <si>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</si>
  <si>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</si>
  <si>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</si>
  <si>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</si>
  <si>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</si>
  <si>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</si>
  <si>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</si>
  <si>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</si>
  <si>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</si>
  <si>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</si>
  <si>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</si>
  <si>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</si>
  <si>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</si>
  <si>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</si>
  <si>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</si>
  <si>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</si>
  <si>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</si>
  <si>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</si>
  <si>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</si>
  <si>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</si>
  <si>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</si>
  <si>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</si>
  <si>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</si>
  <si>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</si>
  <si>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</si>
  <si>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</si>
  <si>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</si>
  <si>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</si>
  <si>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</si>
  <si>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</si>
  <si>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</si>
  <si>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</si>
  <si>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</si>
  <si>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</si>
  <si>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</si>
  <si>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</si>
  <si>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</si>
  <si>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</si>
  <si>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</si>
  <si>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</si>
  <si>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</si>
  <si>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</si>
  <si>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</si>
  <si>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</si>
  <si>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</si>
  <si>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</si>
  <si>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</si>
  <si>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</si>
  <si>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</si>
  <si>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</si>
  <si>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</si>
  <si>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</si>
  <si>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</si>
  <si>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</si>
  <si>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</si>
  <si>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</si>
  <si>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</si>
  <si>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</si>
  <si>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</si>
  <si>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</si>
  <si>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</si>
  <si>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</si>
  <si>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</si>
  <si>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</si>
  <si>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</si>
  <si>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</si>
  <si>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</si>
  <si>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</si>
  <si>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</si>
  <si>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</si>
  <si>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</si>
  <si>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</si>
  <si>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</si>
  <si>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</si>
  <si>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</si>
  <si>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</si>
  <si>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</si>
  <si>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</si>
  <si>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</si>
  <si>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</si>
  <si>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</si>
  <si>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</si>
  <si>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</si>
  <si>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</si>
  <si>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</si>
  <si>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</si>
  <si>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</si>
  <si>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</si>
  <si>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</si>
  <si>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</si>
  <si>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</si>
  <si>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</si>
  <si>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</si>
  <si>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</si>
  <si>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</si>
  <si>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</si>
  <si>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</si>
  <si>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</si>
  <si>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</si>
  <si>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</si>
  <si>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</si>
  <si>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</si>
  <si>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</si>
  <si>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</si>
  <si>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</si>
  <si>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</si>
  <si>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</si>
  <si>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</si>
  <si>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</si>
  <si>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</si>
  <si>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</si>
  <si>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</si>
  <si>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</si>
  <si>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</si>
  <si>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</si>
  <si>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</si>
  <si>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</si>
  <si>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</si>
  <si>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</si>
  <si>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</si>
  <si>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</si>
  <si>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</si>
  <si>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</si>
  <si>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</si>
  <si>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</si>
  <si>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</si>
  <si>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</si>
  <si>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</si>
  <si>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</si>
  <si>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</si>
  <si>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</si>
  <si>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</si>
  <si>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</si>
  <si>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</si>
  <si>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</si>
  <si>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</si>
  <si>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</si>
  <si>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</si>
  <si>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</si>
  <si>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</si>
  <si>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</si>
  <si>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</si>
  <si>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</si>
  <si>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</si>
  <si>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</si>
  <si>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</si>
  <si>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</si>
  <si>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</si>
  <si>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</si>
  <si>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</si>
  <si>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</si>
  <si>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</si>
  <si>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</si>
  <si>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</si>
  <si>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</si>
  <si>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</si>
  <si>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</si>
  <si>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</si>
  <si>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</si>
  <si>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</si>
  <si>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</si>
  <si>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</si>
  <si>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</si>
  <si>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</si>
  <si>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</si>
  <si>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</si>
  <si>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</si>
  <si>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</si>
  <si>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</si>
  <si>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</si>
  <si>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</si>
  <si>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</si>
  <si>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</si>
  <si>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</si>
  <si>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</si>
  <si>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</si>
  <si>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</si>
  <si>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</si>
  <si>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</si>
  <si>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</si>
  <si>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</si>
  <si>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</si>
  <si>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</si>
  <si>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</si>
  <si>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</si>
  <si>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</si>
  <si>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</si>
  <si>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</si>
  <si>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</si>
  <si>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</si>
  <si>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</si>
  <si>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</si>
  <si>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</si>
  <si>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</si>
  <si>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</si>
  <si>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</si>
  <si>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</si>
  <si>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</si>
  <si>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</si>
  <si>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</si>
  <si>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</si>
  <si>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</si>
  <si>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</si>
  <si>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</si>
  <si>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</si>
  <si>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</si>
  <si>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</si>
  <si>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</si>
  <si>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</si>
  <si>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</si>
  <si>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</si>
  <si>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</si>
  <si>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</si>
  <si>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</si>
  <si>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</si>
  <si>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</si>
  <si>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</si>
  <si>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</si>
  <si>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</si>
  <si>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</si>
  <si>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</si>
  <si>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</si>
  <si>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</si>
  <si>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</si>
  <si>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</si>
  <si>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</si>
  <si>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</si>
  <si>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</si>
  <si>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</si>
  <si>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</si>
  <si>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</si>
  <si>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</si>
  <si>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</si>
  <si>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</si>
  <si>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</si>
  <si>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</si>
  <si>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</si>
  <si>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</si>
  <si>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</si>
  <si>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</si>
  <si>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</si>
  <si>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</si>
  <si>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</si>
  <si>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</si>
  <si>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</si>
  <si>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</si>
  <si>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</si>
  <si>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</si>
  <si>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</si>
  <si>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</si>
  <si>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</si>
  <si>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</si>
  <si>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</si>
  <si>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</si>
  <si>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</si>
  <si>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</si>
  <si>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</si>
  <si>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</si>
  <si>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</si>
  <si>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</si>
  <si>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</si>
  <si>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</si>
  <si>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</si>
  <si>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</si>
  <si>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</si>
  <si>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</si>
  <si>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</si>
  <si>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</si>
  <si>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</si>
  <si>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</si>
  <si>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</si>
  <si>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</si>
  <si>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</si>
  <si>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</si>
  <si>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</si>
  <si>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</si>
  <si>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</si>
  <si>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</si>
  <si>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</si>
  <si>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</si>
  <si>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</si>
  <si>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</si>
  <si>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</si>
  <si>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</si>
  <si>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</si>
  <si>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</si>
  <si>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</si>
  <si>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</si>
  <si>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</si>
  <si>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</si>
  <si>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</si>
  <si>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</si>
  <si>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</si>
  <si>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</si>
  <si>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</si>
  <si>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</si>
  <si>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</si>
  <si>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</si>
  <si>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</si>
  <si>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</si>
  <si>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</si>
  <si>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</si>
  <si>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</si>
  <si>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</si>
  <si>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</si>
  <si>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</si>
  <si>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</si>
  <si>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</si>
  <si>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</si>
  <si>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</si>
  <si>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</si>
  <si>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</si>
  <si>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</si>
  <si>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</si>
  <si>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</si>
  <si>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</si>
  <si>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</si>
  <si>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</si>
  <si>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</si>
  <si>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</si>
  <si>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</si>
  <si>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</si>
  <si>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</si>
  <si>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</si>
  <si>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</si>
  <si>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</si>
  <si>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</si>
  <si>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</si>
  <si>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</si>
  <si>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</si>
  <si>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</si>
  <si>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</si>
  <si>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</si>
  <si>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</si>
  <si>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</si>
  <si>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</si>
  <si>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</si>
  <si>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</si>
  <si>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</si>
  <si>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</si>
  <si>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</si>
  <si>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</si>
  <si>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</si>
  <si>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</si>
  <si>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</si>
  <si>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</si>
  <si>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</si>
  <si>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</si>
  <si>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</si>
  <si>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</si>
  <si>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</si>
  <si>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</si>
  <si>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</si>
  <si>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</si>
  <si>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</si>
  <si>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</si>
  <si>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</si>
  <si>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</si>
  <si>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</si>
  <si>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</si>
  <si>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</si>
  <si>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</si>
  <si>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</si>
  <si>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</si>
  <si>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</si>
  <si>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</si>
  <si>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</si>
  <si>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</si>
  <si>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</si>
  <si>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</si>
  <si>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</si>
  <si>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</si>
  <si>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</si>
  <si>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</si>
  <si>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</si>
  <si>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</si>
  <si>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</si>
  <si>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</si>
  <si>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</si>
  <si>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</si>
  <si>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</si>
  <si>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</si>
  <si>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</si>
  <si>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</si>
  <si>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</si>
  <si>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</si>
  <si>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</si>
  <si>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</si>
  <si>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</si>
  <si>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</si>
  <si>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</si>
  <si>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</si>
  <si>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</si>
  <si>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</si>
  <si>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</si>
  <si>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</si>
  <si>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</si>
  <si>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</si>
  <si>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</si>
  <si>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</si>
  <si>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</si>
  <si>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</si>
  <si>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</si>
  <si>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</si>
  <si>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</si>
  <si>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</si>
  <si>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</si>
  <si>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</si>
  <si>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</si>
  <si>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</si>
  <si>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</si>
  <si>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</si>
  <si>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</si>
  <si>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</si>
  <si>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</si>
  <si>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</si>
  <si>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</si>
  <si>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</si>
  <si>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</si>
  <si>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</si>
  <si>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</si>
  <si>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</si>
  <si>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</si>
  <si>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</si>
  <si>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</si>
  <si>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</si>
  <si>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</si>
  <si>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</si>
  <si>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</si>
  <si>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</si>
  <si>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</si>
  <si>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</si>
  <si>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</si>
  <si>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</si>
  <si>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</si>
  <si>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</si>
  <si>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</si>
  <si>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</si>
  <si>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</si>
  <si>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</si>
  <si>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</si>
  <si>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</si>
  <si>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</si>
  <si>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</si>
  <si>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</si>
  <si>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</si>
  <si>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</si>
  <si>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</si>
  <si>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</si>
  <si>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</si>
  <si>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</si>
  <si>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</si>
  <si>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</si>
  <si>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</si>
  <si>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</si>
  <si>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</si>
  <si>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</si>
  <si>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</si>
  <si>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</si>
  <si>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</si>
  <si>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</si>
  <si>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</si>
  <si>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</si>
  <si>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</si>
  <si>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</si>
  <si>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</si>
  <si>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</si>
  <si>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</si>
  <si>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</si>
  <si>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</si>
  <si>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</si>
  <si>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</si>
  <si>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</si>
  <si>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</si>
  <si>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</si>
  <si>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</si>
  <si>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</si>
  <si>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</si>
  <si>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</si>
  <si>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</si>
  <si>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</si>
  <si>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</si>
  <si>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</si>
  <si>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</si>
  <si>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</si>
  <si>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</si>
  <si>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</si>
  <si>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</si>
  <si>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</si>
  <si>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</si>
  <si>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</si>
  <si>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</si>
  <si>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</si>
  <si>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</si>
  <si>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</si>
  <si>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</si>
  <si>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</si>
  <si>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</si>
  <si>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</si>
  <si>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</si>
  <si>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</si>
  <si>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</si>
  <si>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</si>
  <si>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</si>
  <si>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</si>
  <si>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</si>
  <si>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</si>
  <si>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</si>
  <si>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</si>
  <si>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</si>
  <si>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</si>
  <si>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</si>
  <si>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</si>
  <si>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</si>
  <si>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</si>
  <si>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</si>
  <si>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</si>
  <si>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</si>
  <si>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</si>
  <si>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</si>
  <si>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</si>
  <si>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</si>
  <si>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</si>
  <si>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</si>
  <si>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</si>
  <si>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</si>
  <si>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</si>
  <si>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</si>
  <si>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</si>
  <si>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</si>
  <si>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</si>
  <si>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</si>
  <si>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</si>
  <si>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</si>
  <si>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</si>
  <si>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</si>
  <si>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</si>
  <si>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</si>
  <si>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</si>
  <si>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</si>
  <si>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</si>
  <si>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</si>
  <si>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</si>
  <si>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</si>
  <si>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</si>
  <si>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</si>
  <si>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</si>
  <si>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</si>
  <si>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</si>
  <si>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</si>
  <si>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</si>
  <si>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</si>
  <si>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</si>
  <si>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</si>
  <si>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</si>
  <si>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</si>
  <si>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</si>
  <si>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</si>
  <si>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</si>
  <si>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</si>
  <si>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</si>
  <si>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</si>
  <si>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</si>
  <si>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</si>
  <si>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</si>
  <si>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</si>
  <si>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</si>
  <si>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</si>
  <si>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</si>
  <si>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</si>
  <si>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</si>
  <si>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</si>
  <si>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</si>
  <si>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</si>
  <si>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</si>
  <si>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</si>
  <si>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</si>
  <si>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</si>
  <si>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</si>
  <si>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</si>
  <si>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</si>
  <si>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</si>
  <si>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</si>
  <si>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</si>
  <si>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</si>
  <si>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</si>
  <si>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</si>
  <si>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</si>
  <si>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</si>
  <si>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</si>
  <si>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</si>
  <si>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</si>
  <si>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</si>
  <si>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</si>
  <si>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</si>
  <si>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</si>
  <si>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</si>
  <si>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</si>
  <si>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</si>
  <si>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</si>
  <si>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</si>
  <si>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</si>
  <si>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</si>
  <si>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</si>
  <si>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</si>
  <si>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</si>
  <si>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</si>
  <si>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</si>
  <si>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</si>
  <si>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</si>
  <si>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</si>
  <si>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</si>
  <si>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</si>
  <si>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</si>
  <si>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</si>
  <si>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</si>
  <si>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</si>
  <si>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</si>
  <si>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</si>
  <si>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</si>
  <si>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</si>
  <si>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</si>
  <si>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</si>
  <si>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</si>
  <si>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</si>
  <si>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</si>
  <si>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</si>
  <si>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</si>
  <si>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</si>
  <si>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</si>
  <si>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</si>
  <si>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</si>
  <si>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</si>
  <si>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</si>
  <si>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</si>
  <si>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</si>
  <si>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</si>
  <si>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</si>
  <si>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</si>
  <si>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</si>
  <si>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</si>
  <si>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</si>
  <si>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</si>
  <si>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</si>
  <si>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</si>
  <si>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</si>
  <si>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</si>
  <si>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</si>
  <si>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</si>
  <si>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</si>
  <si>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</si>
  <si>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</si>
  <si>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</si>
  <si>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</si>
  <si>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</si>
  <si>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</si>
  <si>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</si>
  <si>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</si>
  <si>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</si>
  <si>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</si>
  <si>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</si>
  <si>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</si>
  <si>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</si>
  <si>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</si>
  <si>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</si>
  <si>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</si>
  <si>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</si>
  <si>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</si>
  <si>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</si>
  <si>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</si>
  <si>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</si>
  <si>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</si>
  <si>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</si>
  <si>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</si>
  <si>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</si>
  <si>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</si>
  <si>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</si>
  <si>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</si>
  <si>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</si>
  <si>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</si>
  <si>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</si>
  <si>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</si>
  <si>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</si>
  <si>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</si>
  <si>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</si>
  <si>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</si>
  <si>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</si>
  <si>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</si>
  <si>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</si>
  <si>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</si>
  <si>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</si>
  <si>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</si>
  <si>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</si>
  <si>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</si>
  <si>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</si>
  <si>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</si>
  <si>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</si>
  <si>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</si>
  <si>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</si>
  <si>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</si>
  <si>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</si>
  <si>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</si>
  <si>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</si>
  <si>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</si>
  <si>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</si>
  <si>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</si>
  <si>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</si>
  <si>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</si>
  <si>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</si>
  <si>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</si>
  <si>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</si>
  <si>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</si>
  <si>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</si>
  <si>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</si>
  <si>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</si>
  <si>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</si>
  <si>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</si>
  <si>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</si>
  <si>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</si>
  <si>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</si>
  <si>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</si>
  <si>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</si>
  <si>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</si>
  <si>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</si>
  <si>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</si>
  <si>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</si>
  <si>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</si>
  <si>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</si>
  <si>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</si>
  <si>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</si>
  <si>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</si>
  <si>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</si>
  <si>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</si>
  <si>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</si>
  <si>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</si>
  <si>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</si>
  <si>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</si>
  <si>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</si>
  <si>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</si>
  <si>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</si>
  <si>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</si>
  <si>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</si>
  <si>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</si>
  <si>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</si>
  <si>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</si>
  <si>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</si>
  <si>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</si>
  <si>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</si>
  <si>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</si>
  <si>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</si>
  <si>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</si>
  <si>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</si>
  <si>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</si>
  <si>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</si>
  <si>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</si>
  <si>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</si>
  <si>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</si>
  <si>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</si>
  <si>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</si>
  <si>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</si>
  <si>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</si>
  <si>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</si>
  <si>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</si>
  <si>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</si>
  <si>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</si>
  <si>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</si>
  <si>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</si>
  <si>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</si>
  <si>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</si>
  <si>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</si>
  <si>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</si>
  <si>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</si>
  <si>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</si>
  <si>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</si>
  <si>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</si>
  <si>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</si>
  <si>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</si>
  <si>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</si>
  <si>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</si>
  <si>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</si>
  <si>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</si>
  <si>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</si>
  <si>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</si>
  <si>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</si>
  <si>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</si>
  <si>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</si>
  <si>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</si>
  <si>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</si>
  <si>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</si>
  <si>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</si>
  <si>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</si>
  <si>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</si>
  <si>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</si>
  <si>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</si>
  <si>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</si>
  <si>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</si>
  <si>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</si>
  <si>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</si>
  <si>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</si>
  <si>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</si>
  <si>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</si>
  <si>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</si>
  <si>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</si>
  <si>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</si>
  <si>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</si>
  <si>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</si>
  <si>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</si>
  <si>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</si>
  <si>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</si>
  <si>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</si>
  <si>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</si>
  <si>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</si>
  <si>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</si>
  <si>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</si>
  <si>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</si>
  <si>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</si>
  <si>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</si>
  <si>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</si>
  <si>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</si>
  <si>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</si>
  <si>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</si>
  <si>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</si>
  <si>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</si>
  <si>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</si>
  <si>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</si>
  <si>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</si>
  <si>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</si>
  <si>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</si>
  <si>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</si>
  <si>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</si>
  <si>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</si>
  <si>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</si>
  <si>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</si>
  <si>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</si>
  <si>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</si>
  <si>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</si>
  <si>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</si>
  <si>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</si>
  <si>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</si>
  <si>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</si>
  <si>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</si>
  <si>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</si>
  <si>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</si>
  <si>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</si>
  <si>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</si>
  <si>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</si>
  <si>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</si>
  <si>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</si>
  <si>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</si>
  <si>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</si>
  <si>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</si>
  <si>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</si>
  <si>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</si>
  <si>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</si>
  <si>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</si>
  <si>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</si>
  <si>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</si>
  <si>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</si>
  <si>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</si>
  <si>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</si>
  <si>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</si>
  <si>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</si>
  <si>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</si>
  <si>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</si>
  <si>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</si>
  <si>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</si>
  <si>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</si>
  <si>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</si>
  <si>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</si>
  <si>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</si>
  <si>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</si>
  <si>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</si>
  <si>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</si>
  <si>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</si>
  <si>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</si>
  <si>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</si>
  <si>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</si>
  <si>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</si>
  <si>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</si>
  <si>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</si>
  <si>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</si>
  <si>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</si>
  <si>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</si>
  <si>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</si>
  <si>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</si>
  <si>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</si>
  <si>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</si>
  <si>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</si>
  <si>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</si>
  <si>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</si>
  <si>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</si>
  <si>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</si>
  <si>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</si>
  <si>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</si>
  <si>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</si>
  <si>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</si>
  <si>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</si>
  <si>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</si>
  <si>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</si>
  <si>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</si>
  <si>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</si>
  <si>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</si>
  <si>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</si>
  <si>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</si>
  <si>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</si>
  <si>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</si>
  <si>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</si>
  <si>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</si>
  <si>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</si>
  <si>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</si>
  <si>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</si>
  <si>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</si>
  <si>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</si>
  <si>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</si>
  <si>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</si>
  <si>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</si>
  <si>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</si>
  <si>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</si>
  <si>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</si>
  <si>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</si>
  <si>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</si>
  <si>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</si>
  <si>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</si>
  <si>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</si>
  <si>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</si>
  <si>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</si>
  <si>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</si>
  <si>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</si>
  <si>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</si>
  <si>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</si>
  <si>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</si>
  <si>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</si>
  <si>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</si>
  <si>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</si>
  <si>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</si>
  <si>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</si>
  <si>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</si>
  <si>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</si>
  <si>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</si>
  <si>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</si>
  <si>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</si>
  <si>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</si>
  <si>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</si>
  <si>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</si>
  <si>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</si>
  <si>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</si>
  <si>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</si>
  <si>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</si>
  <si>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</si>
  <si>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</si>
  <si>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</si>
  <si>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</si>
  <si>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</si>
  <si>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</si>
  <si>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</si>
  <si>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</si>
  <si>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</si>
  <si>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</si>
  <si>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</si>
  <si>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</si>
  <si>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</si>
  <si>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</si>
  <si>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</si>
  <si>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</si>
  <si>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</si>
  <si>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</si>
  <si>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</si>
  <si>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</si>
  <si>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</si>
  <si>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</si>
  <si>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</si>
  <si>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</si>
  <si>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</si>
  <si>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</si>
  <si>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</si>
  <si>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</si>
  <si>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</si>
  <si>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</si>
  <si>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</si>
  <si>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</si>
  <si>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</si>
  <si>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</si>
  <si>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</si>
  <si>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</si>
  <si>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</si>
  <si>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</si>
  <si>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</si>
  <si>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</si>
  <si>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</si>
  <si>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</si>
  <si>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</si>
  <si>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</si>
  <si>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</si>
  <si>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</si>
  <si>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</si>
  <si>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</si>
  <si>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</si>
  <si>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</si>
  <si>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</si>
  <si>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</si>
  <si>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</si>
  <si>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</si>
  <si>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</si>
  <si>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</si>
  <si>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</si>
  <si>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</si>
  <si>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</si>
  <si>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</si>
  <si>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</si>
  <si>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</si>
  <si>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</si>
  <si>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</si>
  <si>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</si>
  <si>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</si>
  <si>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</si>
  <si>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</si>
  <si>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</si>
  <si>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</si>
  <si>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</si>
  <si>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</si>
  <si>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</si>
  <si>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</si>
  <si>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</si>
  <si>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</si>
  <si>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</si>
  <si>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</si>
  <si>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</si>
  <si>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</si>
  <si>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</si>
  <si>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</si>
  <si>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</si>
  <si>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</si>
  <si>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</si>
  <si>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</si>
  <si>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</si>
  <si>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</si>
  <si>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</si>
  <si>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</si>
  <si>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</si>
  <si>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</si>
  <si>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</si>
  <si>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</si>
  <si>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</si>
  <si>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</si>
  <si>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</si>
  <si>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</si>
  <si>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</si>
  <si>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</si>
  <si>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</si>
  <si>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</si>
  <si>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</si>
  <si>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</si>
  <si>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</si>
  <si>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</si>
  <si>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</si>
  <si>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</si>
  <si>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</si>
  <si>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</si>
  <si>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</si>
  <si>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</si>
  <si>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</si>
  <si>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</si>
  <si>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</si>
  <si>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</si>
  <si>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</si>
  <si>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</si>
  <si>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</si>
  <si>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</si>
  <si>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</si>
  <si>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</si>
  <si>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</si>
  <si>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</si>
  <si>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</si>
  <si>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</si>
  <si>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</si>
  <si>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</si>
  <si>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</si>
  <si>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</si>
  <si>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</si>
  <si>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</si>
  <si>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</si>
  <si>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</si>
  <si>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</si>
  <si>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</si>
  <si>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</si>
  <si>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</si>
  <si>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</si>
  <si>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</si>
  <si>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</si>
  <si>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</si>
  <si>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</si>
  <si>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</si>
  <si>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</si>
  <si>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</si>
  <si>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</si>
  <si>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</si>
  <si>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</si>
  <si>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</si>
  <si>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</si>
  <si>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</si>
  <si>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</si>
  <si>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</si>
  <si>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</si>
  <si>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</si>
  <si>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</si>
  <si>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</si>
  <si>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</si>
  <si>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</si>
  <si>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</si>
  <si>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</si>
  <si>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</si>
  <si>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</si>
  <si>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</si>
  <si>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</si>
  <si>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</si>
  <si>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</si>
  <si>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</si>
  <si>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</si>
  <si>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</si>
  <si>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</si>
  <si>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</si>
  <si>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</si>
  <si>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</si>
  <si>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</si>
  <si>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</si>
  <si>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</si>
  <si>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</si>
  <si>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</si>
  <si>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</si>
  <si>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</si>
  <si>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</si>
  <si>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</si>
  <si>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</si>
  <si>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</si>
  <si>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</si>
  <si>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</si>
  <si>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</si>
  <si>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</si>
  <si>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</si>
  <si>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</si>
  <si>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</si>
  <si>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</si>
  <si>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</si>
  <si>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</si>
  <si>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</si>
  <si>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</si>
  <si>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</si>
  <si>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</si>
  <si>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</si>
  <si>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</si>
  <si>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</si>
  <si>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</si>
  <si>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</si>
  <si>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</si>
  <si>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</si>
  <si>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</si>
  <si>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</si>
  <si>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</si>
  <si>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</si>
  <si>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</si>
  <si>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</si>
  <si>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</si>
  <si>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</si>
  <si>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</si>
  <si>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</si>
  <si>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</si>
  <si>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</si>
  <si>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</si>
  <si>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</si>
  <si>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</si>
  <si>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</si>
  <si>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</si>
  <si>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</si>
  <si>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</si>
  <si>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</si>
  <si>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</si>
  <si>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</si>
  <si>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</si>
  <si>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</si>
  <si>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</si>
  <si>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</si>
  <si>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</si>
  <si>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</si>
  <si>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</si>
  <si>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</si>
  <si>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</si>
  <si>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</si>
  <si>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</si>
  <si>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</si>
  <si>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</si>
  <si>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</si>
  <si>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</si>
  <si>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</si>
  <si>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</si>
  <si>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</si>
  <si>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</si>
  <si>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</si>
  <si>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</si>
  <si>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</si>
  <si>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</si>
  <si>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</si>
  <si>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</si>
  <si>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</si>
  <si>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</si>
  <si>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</si>
  <si>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</si>
  <si>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</si>
  <si>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</si>
  <si>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</si>
  <si>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</si>
  <si>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</si>
  <si>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</si>
  <si>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</si>
  <si>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</si>
  <si>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</si>
  <si>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</si>
  <si>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</si>
  <si>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</si>
  <si>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</si>
  <si>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</si>
  <si>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</si>
  <si>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</si>
  <si>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</si>
  <si>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</si>
  <si>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</si>
  <si>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</si>
  <si>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</si>
  <si>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</si>
  <si>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</si>
  <si>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</si>
  <si>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</si>
  <si>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</si>
  <si>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</si>
  <si>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</si>
  <si>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</si>
  <si>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</si>
  <si>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</si>
  <si>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</si>
  <si>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</si>
  <si>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</si>
  <si>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</si>
  <si>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</si>
  <si>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</si>
  <si>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</si>
  <si>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</si>
  <si>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</si>
  <si>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</si>
  <si>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</si>
  <si>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</si>
  <si>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</si>
  <si>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</si>
  <si>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</si>
  <si>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</si>
  <si>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</si>
  <si>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</si>
  <si>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</si>
  <si>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</si>
  <si>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</si>
  <si>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</si>
  <si>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</si>
  <si>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</si>
  <si>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</si>
  <si>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</si>
  <si>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</si>
  <si>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</si>
  <si>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</si>
  <si>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</si>
  <si>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</si>
  <si>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</si>
  <si>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</si>
  <si>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</si>
  <si>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</si>
  <si>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</si>
  <si>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</si>
  <si>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</si>
  <si>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</si>
  <si>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</si>
  <si>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</si>
  <si>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</si>
  <si>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</si>
  <si>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</si>
  <si>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</si>
  <si>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</si>
  <si>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</si>
  <si>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</si>
  <si>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</si>
  <si>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</si>
  <si>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</si>
  <si>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</si>
  <si>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</si>
  <si>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</si>
  <si>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</si>
  <si>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</si>
  <si>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</si>
  <si>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</si>
  <si>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</si>
  <si>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</si>
  <si>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</si>
  <si>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</si>
  <si>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</si>
  <si>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</si>
  <si>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</si>
  <si>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</si>
  <si>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</si>
  <si>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</si>
  <si>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</si>
  <si>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</si>
  <si>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</si>
  <si>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</si>
  <si>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</si>
  <si>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</si>
  <si>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</si>
  <si>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</si>
  <si>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</si>
  <si>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</si>
  <si>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</si>
  <si>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</si>
  <si>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</si>
  <si>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</si>
  <si>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</si>
  <si>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</si>
  <si>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</si>
  <si>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</si>
  <si>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</si>
  <si>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</si>
  <si>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</si>
  <si>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</si>
  <si>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</si>
  <si>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</si>
  <si>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</si>
  <si>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</si>
  <si>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</si>
  <si>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</si>
  <si>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</si>
  <si>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</si>
  <si>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</si>
  <si>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</si>
  <si>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</si>
  <si>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</si>
  <si>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</si>
  <si>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</si>
  <si>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</si>
  <si>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</si>
  <si>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</si>
  <si>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</si>
  <si>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</si>
  <si>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</si>
  <si>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</si>
  <si>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</si>
  <si>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</si>
  <si>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</si>
  <si>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</si>
  <si>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</si>
  <si>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</si>
  <si>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</si>
  <si>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</si>
  <si>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</si>
  <si>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</si>
  <si>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</si>
  <si>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</si>
  <si>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</si>
  <si>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</si>
  <si>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</si>
  <si>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</si>
  <si>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</si>
  <si>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</si>
  <si>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</si>
  <si>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</si>
  <si>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</si>
  <si>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</si>
  <si>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</si>
  <si>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</si>
  <si>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</si>
  <si>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</si>
  <si>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</si>
  <si>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</si>
  <si>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</si>
  <si>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</si>
  <si>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</si>
  <si>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</si>
  <si>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</si>
  <si>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</si>
  <si>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</si>
  <si>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</si>
  <si>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</si>
  <si>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</si>
  <si>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</si>
  <si>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</si>
  <si>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</si>
  <si>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</si>
  <si>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</si>
  <si>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</si>
  <si>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</si>
  <si>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</si>
  <si>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</si>
  <si>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</si>
  <si>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</si>
  <si>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</si>
  <si>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</si>
  <si>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</si>
  <si>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</si>
  <si>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</si>
  <si>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</si>
  <si>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</si>
  <si>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</si>
  <si>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</si>
  <si>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</si>
  <si>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</si>
  <si>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</si>
  <si>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</si>
  <si>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</si>
  <si>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</si>
  <si>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</si>
  <si>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</si>
  <si>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</si>
  <si>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</si>
  <si>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</si>
  <si>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</si>
  <si>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</si>
  <si>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</si>
  <si>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</si>
  <si>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</si>
  <si>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</si>
  <si>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</si>
  <si>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</si>
  <si>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</si>
  <si>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</si>
  <si>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</si>
  <si>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</si>
  <si>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</si>
  <si>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</si>
  <si>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</si>
  <si>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</si>
  <si>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</si>
  <si>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</si>
  <si>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</si>
  <si>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</si>
  <si>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</si>
  <si>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</si>
  <si>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</si>
  <si>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</si>
  <si>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</si>
  <si>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</si>
  <si>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</si>
  <si>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</si>
  <si>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</si>
  <si>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</si>
  <si>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</si>
  <si>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</si>
  <si>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</si>
  <si>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</si>
  <si>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</si>
  <si>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</si>
  <si>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</si>
  <si>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</si>
  <si>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</si>
  <si>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</si>
  <si>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</si>
  <si>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</si>
  <si>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</si>
  <si>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</si>
  <si>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</si>
  <si>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</si>
  <si>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</si>
  <si>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</si>
  <si>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</si>
  <si>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</si>
  <si>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</si>
  <si>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</si>
  <si>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</si>
  <si>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</si>
  <si>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</si>
  <si>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</si>
  <si>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</si>
  <si>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</si>
  <si>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</si>
  <si>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</si>
  <si>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</si>
  <si>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</si>
  <si>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</si>
  <si>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</si>
  <si>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</si>
  <si>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</si>
  <si>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</si>
  <si>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</si>
  <si>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</si>
  <si>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</si>
  <si>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</si>
  <si>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</si>
  <si>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</si>
  <si>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</si>
  <si>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</si>
  <si>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</si>
  <si>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</si>
  <si>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</si>
  <si>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</si>
  <si>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</si>
  <si>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</si>
  <si>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</si>
  <si>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</si>
  <si>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</si>
  <si>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</si>
  <si>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</si>
  <si>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</si>
  <si>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</si>
  <si>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</si>
  <si>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</si>
  <si>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</si>
  <si>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</si>
  <si>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</si>
  <si>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</si>
  <si>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</si>
  <si>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</si>
  <si>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</si>
  <si>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</si>
  <si>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</si>
  <si>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</si>
  <si>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</si>
  <si>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</si>
  <si>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</si>
  <si>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</si>
  <si>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</si>
  <si>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</si>
  <si>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</si>
  <si>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</si>
  <si>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</si>
  <si>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</si>
  <si>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</si>
  <si>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</si>
  <si>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</si>
  <si>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</si>
  <si>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</si>
  <si>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</si>
  <si>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</si>
  <si>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</si>
  <si>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</si>
  <si>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</si>
  <si>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</si>
  <si>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</si>
  <si>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</si>
  <si>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</si>
  <si>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</si>
  <si>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</si>
  <si>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</si>
  <si>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</si>
  <si>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</si>
  <si>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</si>
  <si>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</si>
  <si>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</si>
  <si>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</si>
  <si>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</si>
  <si>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</si>
  <si>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</si>
  <si>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</si>
  <si>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</si>
  <si>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</si>
  <si>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</si>
  <si>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</si>
  <si>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</si>
  <si>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</si>
  <si>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</si>
  <si>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</si>
  <si>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</si>
  <si>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</si>
  <si>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</si>
  <si>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</si>
  <si>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</si>
  <si>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</si>
  <si>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</si>
  <si>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</si>
  <si>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</si>
  <si>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</si>
  <si>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</si>
  <si>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</si>
  <si>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</si>
  <si>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</si>
  <si>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</si>
  <si>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</si>
  <si>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</si>
  <si>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</si>
  <si>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</si>
  <si>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</si>
  <si>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</si>
  <si>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</si>
  <si>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</si>
  <si>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</si>
  <si>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</si>
  <si>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</si>
  <si>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</si>
  <si>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</si>
  <si>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</si>
  <si>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</si>
  <si>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</si>
  <si>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</si>
  <si>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</si>
  <si>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</si>
  <si>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</si>
  <si>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</si>
  <si>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</si>
  <si>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</si>
  <si>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</si>
  <si>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</si>
  <si>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</si>
  <si>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</si>
  <si>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</si>
  <si>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</si>
  <si>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</si>
  <si>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</si>
  <si>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</si>
  <si>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</si>
  <si>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</si>
  <si>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</si>
  <si>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</si>
  <si>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</si>
  <si>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</si>
  <si>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</si>
  <si>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</si>
  <si>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</si>
  <si>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</si>
  <si>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</si>
  <si>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</si>
  <si>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</si>
  <si>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</si>
  <si>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</si>
  <si>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</si>
  <si>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</si>
  <si>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</si>
  <si>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</si>
  <si>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</si>
  <si>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</si>
  <si>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</si>
  <si>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</si>
  <si>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</si>
  <si>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</si>
  <si>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</si>
  <si>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</si>
  <si>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</si>
  <si>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</si>
  <si>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</si>
  <si>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</si>
  <si>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</si>
  <si>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</si>
  <si>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</si>
  <si>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</si>
  <si>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</si>
  <si>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</si>
  <si>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</si>
  <si>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</si>
  <si>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</si>
  <si>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</si>
  <si>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</si>
  <si>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</si>
  <si>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</si>
  <si>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</si>
  <si>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</si>
  <si>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</si>
  <si>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</si>
  <si>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</si>
  <si>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</si>
  <si>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</si>
  <si>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</si>
  <si>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</si>
  <si>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</si>
  <si>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</si>
  <si>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</si>
  <si>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</si>
  <si>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</si>
  <si>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</si>
  <si>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</si>
  <si>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</si>
  <si>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</si>
  <si>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</si>
  <si>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</si>
  <si>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</si>
  <si>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</si>
  <si>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</si>
  <si>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</si>
  <si>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</si>
  <si>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</si>
  <si>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</si>
  <si>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</si>
  <si>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</si>
  <si>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</si>
  <si>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</si>
  <si>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</si>
  <si>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</si>
  <si>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</si>
  <si>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</si>
  <si>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</si>
  <si>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</si>
  <si>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</si>
  <si>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</si>
  <si>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</si>
  <si>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</si>
  <si>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</si>
  <si>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</si>
  <si>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</si>
  <si>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</si>
  <si>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</si>
  <si>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</si>
  <si>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</si>
  <si>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</si>
  <si>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</si>
  <si>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</si>
  <si>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</si>
  <si>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</si>
  <si>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</si>
  <si>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</si>
  <si>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</si>
  <si>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</si>
  <si>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</si>
  <si>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</si>
  <si>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</si>
  <si>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</si>
  <si>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</si>
  <si>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</si>
  <si>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</si>
  <si>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</si>
  <si>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</si>
  <si>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</si>
  <si>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</si>
  <si>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</si>
  <si>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</si>
  <si>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</si>
  <si>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</si>
  <si>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</si>
  <si>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</si>
  <si>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</si>
  <si>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</si>
  <si>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</si>
  <si>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</si>
  <si>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</si>
  <si>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</si>
  <si>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</si>
  <si>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</si>
  <si>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</si>
  <si>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</si>
  <si>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</si>
  <si>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</si>
  <si>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</si>
  <si>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</si>
  <si>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</si>
  <si>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</si>
  <si>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</si>
  <si>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</si>
  <si>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</si>
  <si>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</si>
  <si>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</si>
  <si>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</si>
  <si>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</si>
  <si>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</si>
  <si>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</si>
  <si>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</si>
  <si>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</si>
  <si>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</si>
  <si>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</si>
  <si>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</si>
  <si>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</si>
  <si>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</si>
  <si>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</si>
  <si>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</si>
  <si>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</si>
  <si>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</si>
  <si>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</si>
  <si>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</si>
  <si>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</si>
  <si>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</si>
  <si>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</si>
  <si>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</si>
  <si>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</si>
  <si>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</si>
  <si>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</si>
  <si>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</si>
  <si>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</si>
  <si>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</si>
  <si>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</si>
  <si>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</si>
  <si>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</si>
  <si>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</si>
  <si>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</si>
  <si>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</si>
  <si>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</si>
  <si>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</si>
  <si>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</si>
  <si>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</si>
  <si>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</si>
  <si>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</si>
  <si>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</si>
  <si>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</si>
  <si>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</si>
  <si>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</si>
  <si>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</si>
  <si>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</si>
  <si>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</si>
  <si>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</si>
  <si>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</si>
  <si>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</si>
  <si>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</si>
  <si>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</si>
  <si>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</si>
  <si>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</si>
  <si>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</si>
  <si>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</si>
  <si>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</si>
  <si>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</si>
  <si>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</si>
  <si>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</si>
  <si>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</si>
  <si>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</si>
  <si>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</si>
  <si>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</si>
  <si>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</si>
  <si>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</si>
  <si>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</si>
  <si>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</si>
  <si>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</si>
  <si>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</si>
  <si>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</si>
  <si>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</si>
  <si>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</si>
  <si>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</si>
  <si>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</si>
  <si>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</si>
  <si>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</si>
  <si>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</si>
  <si>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</si>
  <si>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</si>
  <si>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</si>
  <si>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</si>
  <si>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</si>
  <si>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</si>
  <si>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</si>
  <si>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</si>
  <si>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</si>
  <si>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</si>
  <si>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</si>
  <si>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</si>
  <si>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</si>
  <si>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</si>
  <si>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</si>
  <si>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</si>
  <si>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</si>
  <si>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</si>
  <si>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</si>
  <si>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</si>
  <si>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</si>
  <si>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</si>
  <si>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</si>
  <si>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</si>
  <si>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</si>
  <si>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</si>
  <si>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</si>
  <si>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</si>
  <si>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</si>
  <si>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</si>
  <si>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</si>
  <si>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</si>
  <si>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</si>
  <si>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</si>
  <si>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</si>
  <si>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</si>
  <si>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</si>
  <si>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</si>
  <si>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</si>
  <si>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</si>
  <si>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</si>
  <si>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</si>
  <si>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</si>
  <si>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</si>
  <si>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</si>
  <si>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</si>
  <si>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</si>
  <si>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</si>
  <si>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</si>
  <si>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</si>
  <si>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</si>
  <si>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</si>
  <si>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</si>
  <si>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</si>
  <si>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</si>
  <si>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</si>
  <si>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</si>
  <si>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</si>
  <si>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</si>
  <si>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</si>
  <si>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</si>
  <si>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</si>
  <si>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</si>
  <si>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</si>
  <si>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</si>
  <si>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</si>
  <si>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</si>
  <si>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</si>
  <si>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</si>
  <si>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</si>
  <si>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</si>
  <si>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</si>
  <si>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</si>
  <si>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</si>
  <si>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</si>
  <si>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</si>
  <si>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</si>
  <si>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</si>
  <si>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</si>
  <si>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</si>
  <si>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</si>
  <si>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</si>
  <si>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</si>
  <si>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</si>
  <si>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</si>
  <si>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</si>
  <si>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</si>
  <si>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</si>
  <si>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</si>
  <si>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</si>
  <si>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</si>
  <si>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</si>
  <si>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</si>
  <si>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</si>
  <si>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</si>
  <si>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</si>
  <si>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</si>
  <si>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</si>
  <si>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</si>
  <si>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</si>
  <si>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</si>
  <si>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</si>
  <si>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</si>
  <si>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</si>
  <si>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</si>
  <si>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</si>
  <si>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</si>
  <si>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</si>
  <si>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</si>
  <si>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</si>
  <si>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</si>
  <si>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</si>
  <si>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</si>
  <si>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</si>
  <si>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</si>
  <si>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</si>
  <si>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</si>
  <si>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</si>
  <si>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</si>
  <si>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</si>
  <si>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</si>
  <si>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</si>
  <si>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</si>
  <si>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</si>
  <si>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</si>
  <si>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</si>
  <si>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</si>
  <si>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</si>
  <si>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</si>
  <si>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</si>
  <si>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</si>
  <si>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</si>
  <si>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</si>
  <si>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</si>
  <si>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</si>
  <si>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</si>
  <si>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</si>
  <si>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</si>
  <si>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</si>
  <si>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</si>
  <si>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</si>
  <si>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</si>
  <si>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</si>
  <si>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</si>
  <si>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</si>
  <si>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</si>
  <si>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</si>
  <si>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</si>
  <si>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</si>
  <si>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</si>
  <si>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</si>
  <si>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</si>
  <si>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</si>
  <si>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</si>
  <si>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</si>
  <si>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</si>
  <si>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</si>
  <si>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</si>
  <si>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</si>
  <si>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</si>
  <si>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</si>
  <si>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</si>
  <si>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</si>
  <si>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</si>
  <si>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</si>
  <si>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</si>
  <si>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</si>
  <si>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</si>
  <si>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</si>
  <si>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</si>
  <si>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</si>
  <si>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</si>
  <si>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</si>
  <si>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</si>
  <si>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</si>
  <si>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</si>
  <si>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</si>
  <si>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</si>
  <si>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</si>
  <si>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</si>
  <si>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</si>
  <si>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</si>
  <si>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</si>
  <si>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</si>
  <si>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</si>
  <si>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</si>
  <si>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</si>
  <si>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</si>
  <si>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</si>
  <si>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</si>
  <si>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</si>
  <si>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</si>
  <si>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</si>
  <si>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</si>
  <si>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</si>
  <si>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</si>
  <si>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</si>
  <si>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</si>
  <si>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</si>
  <si>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</si>
  <si>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</si>
  <si>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</si>
  <si>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</si>
  <si>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</si>
  <si>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</si>
  <si>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</si>
  <si>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</si>
  <si>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</si>
  <si>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</si>
  <si>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</si>
  <si>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</si>
  <si>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</si>
  <si>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</si>
  <si>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</si>
  <si>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</si>
  <si>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</si>
  <si>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</si>
  <si>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</si>
  <si>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</si>
  <si>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</si>
  <si>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</si>
  <si>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</si>
  <si>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</si>
  <si>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</si>
  <si>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</si>
  <si>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</si>
  <si>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</si>
  <si>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</si>
  <si>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</si>
  <si>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</si>
  <si>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</si>
  <si>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</si>
  <si>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</si>
  <si>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</si>
  <si>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</si>
  <si>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</si>
  <si>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</si>
  <si>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</si>
  <si>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</si>
  <si>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</si>
  <si>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</si>
  <si>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</si>
  <si>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</si>
  <si>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</si>
  <si>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</si>
  <si>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</si>
  <si>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</si>
  <si>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</si>
  <si>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</si>
  <si>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</si>
  <si>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</si>
  <si>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</si>
  <si>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</si>
  <si>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</si>
  <si>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</si>
  <si>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</si>
  <si>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</si>
  <si>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</si>
  <si>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</si>
  <si>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</si>
  <si>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</si>
  <si>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</si>
  <si>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</si>
  <si>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</si>
  <si>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</si>
  <si>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</si>
  <si>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</si>
  <si>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</si>
  <si>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</si>
  <si>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</si>
  <si>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</si>
  <si>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</si>
  <si>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</si>
  <si>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</si>
  <si>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</si>
  <si>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</si>
  <si>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</si>
  <si>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</si>
  <si>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</si>
  <si>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</si>
  <si>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</si>
  <si>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</si>
  <si>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</si>
  <si>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</si>
  <si>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</si>
  <si>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</si>
  <si>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</si>
  <si>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</si>
  <si>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</si>
  <si>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</si>
  <si>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</si>
  <si>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</si>
  <si>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</si>
  <si>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</si>
  <si>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</si>
  <si>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</si>
  <si>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</si>
  <si>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</si>
  <si>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</si>
  <si>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</si>
  <si>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</si>
  <si>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</si>
  <si>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</si>
  <si>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</si>
  <si>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</si>
  <si>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</si>
  <si>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</si>
  <si>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</si>
  <si>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</si>
  <si>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</si>
  <si>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</si>
  <si>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</si>
  <si>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</si>
  <si>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</si>
  <si>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</si>
  <si>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</si>
  <si>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</si>
  <si>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</si>
  <si>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</si>
  <si>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</si>
  <si>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</si>
  <si>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</si>
  <si>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</si>
  <si>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</si>
  <si>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</si>
  <si>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</si>
  <si>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</si>
  <si>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</si>
  <si>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</si>
  <si>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</si>
  <si>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</si>
  <si>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</si>
  <si>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</si>
  <si>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</si>
  <si>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</si>
  <si>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</si>
  <si>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</si>
  <si>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</si>
  <si>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</si>
  <si>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</si>
  <si>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</si>
  <si>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</si>
  <si>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</si>
  <si>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</si>
  <si>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</si>
  <si>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</si>
  <si>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</si>
  <si>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</si>
  <si>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</si>
  <si>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</si>
  <si>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</si>
  <si>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</si>
  <si>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</si>
  <si>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</si>
  <si>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</si>
  <si>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</si>
  <si>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</si>
  <si>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</si>
  <si>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</si>
  <si>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</si>
  <si>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</si>
  <si>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</si>
  <si>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</si>
  <si>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</si>
  <si>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</si>
  <si>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</si>
  <si>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</si>
  <si>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</si>
  <si>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</si>
  <si>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</si>
  <si>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</si>
  <si>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</si>
  <si>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</si>
  <si>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</si>
  <si>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</si>
  <si>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</si>
  <si>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</si>
  <si>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</si>
  <si>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</si>
  <si>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</si>
  <si>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</si>
  <si>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</si>
  <si>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</si>
  <si>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</si>
  <si>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</si>
  <si>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</si>
  <si>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</si>
  <si>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</si>
  <si>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</si>
  <si>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</si>
  <si>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</si>
  <si>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</si>
  <si>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</si>
  <si>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</si>
  <si>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</si>
  <si>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</si>
  <si>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</si>
  <si>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</si>
  <si>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</si>
  <si>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</si>
  <si>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</si>
  <si>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</si>
  <si>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</si>
  <si>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</si>
  <si>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</si>
  <si>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</si>
  <si>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</si>
  <si>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</si>
  <si>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</si>
  <si>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</si>
  <si>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</si>
  <si>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</si>
  <si>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</si>
  <si>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</si>
  <si>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</si>
  <si>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</si>
  <si>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</si>
  <si>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</si>
  <si>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</si>
  <si>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</si>
  <si>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</si>
  <si>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</si>
  <si>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</si>
  <si>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</si>
  <si>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</si>
  <si>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</si>
  <si>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</si>
  <si>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</si>
  <si>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</si>
  <si>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</si>
  <si>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</si>
  <si>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</si>
  <si>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</si>
  <si>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</si>
  <si>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</si>
  <si>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</si>
  <si>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</si>
  <si>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</si>
  <si>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</si>
  <si>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</si>
  <si>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</si>
  <si>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</si>
  <si>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</si>
  <si>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</si>
  <si>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</si>
  <si>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</si>
  <si>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</si>
  <si>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</si>
  <si>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</si>
  <si>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</si>
  <si>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</si>
  <si>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</si>
  <si>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</si>
  <si>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</si>
  <si>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</si>
  <si>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</si>
  <si>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</si>
  <si>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</si>
  <si>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</si>
  <si>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</si>
  <si>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</si>
  <si>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</si>
  <si>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</si>
  <si>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</si>
  <si>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</si>
  <si>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</si>
  <si>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</si>
  <si>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</si>
  <si>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</si>
  <si>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</si>
  <si>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</si>
  <si>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</si>
  <si>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</si>
  <si>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</si>
  <si>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</si>
  <si>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</si>
  <si>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</si>
  <si>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</si>
  <si>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</si>
  <si>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</si>
  <si>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</si>
  <si>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</si>
  <si>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</si>
  <si>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</si>
  <si>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</si>
  <si>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</si>
  <si>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</si>
  <si>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</si>
  <si>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</si>
  <si>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</si>
  <si>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</si>
  <si>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</si>
  <si>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</si>
  <si>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</si>
  <si>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</si>
  <si>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</si>
  <si>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</si>
  <si>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</si>
  <si>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</si>
  <si>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</si>
  <si>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</si>
  <si>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</si>
  <si>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</si>
  <si>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</si>
  <si>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</si>
  <si>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</si>
  <si>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</si>
  <si>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</si>
  <si>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</si>
  <si>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</si>
  <si>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</si>
  <si>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</si>
  <si>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</si>
  <si>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</si>
  <si>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</si>
  <si>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</si>
  <si>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</si>
  <si>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</si>
  <si>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</si>
  <si>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</si>
  <si>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</si>
  <si>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</si>
  <si>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</si>
  <si>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</si>
  <si>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</si>
  <si>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</si>
  <si>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</si>
  <si>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</si>
  <si>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</si>
  <si>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</si>
  <si>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</si>
  <si>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</si>
  <si>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</si>
  <si>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</si>
  <si>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</si>
  <si>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</si>
  <si>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</si>
  <si>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</si>
  <si>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</si>
  <si>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</si>
  <si>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</si>
  <si>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</si>
  <si>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</si>
  <si>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</si>
  <si>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</si>
  <si>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</si>
  <si>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</si>
  <si>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</si>
  <si>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</si>
  <si>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</si>
  <si>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</si>
  <si>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</si>
  <si>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</si>
  <si>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</si>
  <si>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</si>
  <si>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</si>
  <si>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</si>
  <si>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</si>
  <si>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</si>
  <si>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</si>
  <si>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</si>
  <si>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</si>
  <si>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</si>
  <si>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</si>
  <si>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</si>
  <si>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</si>
  <si>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</si>
  <si>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</si>
  <si>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</si>
  <si>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</si>
  <si>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</si>
  <si>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</si>
  <si>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</si>
  <si>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</si>
  <si>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</si>
  <si>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</si>
  <si>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</si>
  <si>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</si>
  <si>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</si>
  <si>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</si>
  <si>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</si>
  <si>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</si>
  <si>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</si>
  <si>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</si>
  <si>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</si>
  <si>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</si>
  <si>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</si>
  <si>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</si>
  <si>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</si>
  <si>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</si>
  <si>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</si>
  <si>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</si>
  <si>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</si>
  <si>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</si>
  <si>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</si>
  <si>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</si>
  <si>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</si>
  <si>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</si>
  <si>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</si>
  <si>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</si>
  <si>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</si>
  <si>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</si>
  <si>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</si>
  <si>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</si>
  <si>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</si>
  <si>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</si>
  <si>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</si>
  <si>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</si>
  <si>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</si>
  <si>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</si>
  <si>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</si>
  <si>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</si>
  <si>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</si>
  <si>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</si>
  <si>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</si>
  <si>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</si>
  <si>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</si>
  <si>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</si>
  <si>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</si>
  <si>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</si>
  <si>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</si>
  <si>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</si>
  <si>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</si>
  <si>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</si>
  <si>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</si>
  <si>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</si>
  <si>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</si>
  <si>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</si>
  <si>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</si>
  <si>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</si>
  <si>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</si>
  <si>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</si>
  <si>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</si>
  <si>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</si>
  <si>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</si>
  <si>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</si>
  <si>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</si>
  <si>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</si>
  <si>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</si>
  <si>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</si>
  <si>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</si>
  <si>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</si>
  <si>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</si>
  <si>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</si>
  <si>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</si>
  <si>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</si>
  <si>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</si>
  <si>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</si>
  <si>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</si>
  <si>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</si>
  <si>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</si>
  <si>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</si>
  <si>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</si>
  <si>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</si>
  <si>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</si>
  <si>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</si>
  <si>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</si>
  <si>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</si>
  <si>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</si>
  <si>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</si>
  <si>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</si>
  <si>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</si>
  <si>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</si>
  <si>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</si>
  <si>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</si>
  <si>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</si>
  <si>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</si>
  <si>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</si>
  <si>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</si>
  <si>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</si>
  <si>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</si>
  <si>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</si>
  <si>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</si>
  <si>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</si>
  <si>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</si>
  <si>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</si>
  <si>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</si>
  <si>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</si>
  <si>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</si>
  <si>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</si>
  <si>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</si>
  <si>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</si>
  <si>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</si>
  <si>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</si>
  <si>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</si>
  <si>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</si>
  <si>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</si>
  <si>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</si>
  <si>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</si>
  <si>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</si>
  <si>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</si>
  <si>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</si>
  <si>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</si>
  <si>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</si>
  <si>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</si>
  <si>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</si>
  <si>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</si>
  <si>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</si>
  <si>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</si>
  <si>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</si>
  <si>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</si>
  <si>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</si>
  <si>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</si>
  <si>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</si>
  <si>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</si>
  <si>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</si>
  <si>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</si>
  <si>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</si>
  <si>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</si>
  <si>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</si>
  <si>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</si>
  <si>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</si>
  <si>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</si>
  <si>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</si>
  <si>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</si>
  <si>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</si>
  <si>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</si>
  <si>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</si>
  <si>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</si>
  <si>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</si>
  <si>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</si>
  <si>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</si>
  <si>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</si>
  <si>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</si>
  <si>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</si>
  <si>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</si>
  <si>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</si>
  <si>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</si>
  <si>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</si>
  <si>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</si>
  <si>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</si>
  <si>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</si>
  <si>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</si>
  <si>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</si>
  <si>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</si>
  <si>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</si>
  <si>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</si>
  <si>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</si>
  <si>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</si>
  <si>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</si>
  <si>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</si>
  <si>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</si>
  <si>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</si>
  <si>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</si>
  <si>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</si>
  <si>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</si>
  <si>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</si>
  <si>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</si>
  <si>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</si>
  <si>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</si>
  <si>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</si>
  <si>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</si>
  <si>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</si>
  <si>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</si>
  <si>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</si>
  <si>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</si>
  <si>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</si>
  <si>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</si>
  <si>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</si>
  <si>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</si>
  <si>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</si>
  <si>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</si>
  <si>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</si>
  <si>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</si>
  <si>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</si>
  <si>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</si>
  <si>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</si>
  <si>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</si>
  <si>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</si>
  <si>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</si>
  <si>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</si>
  <si>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</si>
  <si>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</si>
  <si>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</si>
  <si>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</si>
  <si>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</si>
  <si>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</si>
  <si>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</si>
  <si>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</si>
  <si>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</si>
  <si>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</si>
  <si>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</si>
  <si>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</si>
  <si>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</si>
  <si>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</si>
  <si>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</si>
  <si>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</si>
  <si>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</si>
  <si>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</si>
  <si>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</si>
  <si>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</si>
  <si>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</si>
  <si>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</si>
  <si>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</si>
  <si>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</si>
  <si>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</si>
  <si>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</si>
  <si>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</si>
  <si>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</si>
  <si>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</si>
  <si>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</si>
  <si>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</si>
  <si>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</si>
  <si>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</si>
  <si>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</si>
  <si>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</si>
  <si>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</si>
  <si>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</si>
  <si>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</si>
  <si>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</si>
  <si>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</si>
  <si>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</si>
  <si>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</si>
  <si>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</si>
  <si>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</si>
  <si>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</si>
  <si>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</si>
  <si>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</si>
  <si>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</si>
  <si>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</si>
  <si>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</si>
  <si>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</si>
  <si>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</si>
  <si>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</si>
  <si>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</si>
  <si>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</si>
  <si>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</si>
  <si>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</si>
  <si>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</si>
  <si>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</si>
  <si>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</si>
  <si>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</si>
  <si>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</si>
  <si>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</si>
  <si>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</si>
  <si>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</si>
  <si>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</si>
  <si>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</si>
  <si>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</si>
  <si>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</si>
  <si>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</si>
  <si>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</si>
  <si>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</si>
  <si>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</si>
  <si>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</si>
  <si>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</si>
  <si>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</si>
  <si>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</si>
  <si>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</si>
  <si>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</si>
  <si>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</si>
  <si>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</si>
  <si>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</si>
  <si>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</si>
  <si>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</si>
  <si>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</si>
  <si>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</si>
  <si>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</si>
  <si>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</si>
  <si>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</si>
  <si>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</si>
  <si>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</si>
  <si>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</si>
  <si>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</si>
  <si>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</si>
  <si>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</si>
  <si>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</si>
  <si>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</si>
  <si>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</si>
  <si>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</si>
  <si>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</si>
  <si>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</si>
  <si>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</si>
  <si>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</si>
  <si>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</si>
  <si>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</si>
  <si>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</si>
  <si>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</si>
  <si>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</si>
  <si>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</si>
  <si>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</si>
  <si>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</si>
  <si>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</si>
  <si>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</si>
  <si>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</si>
  <si>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</si>
  <si>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</si>
  <si>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</si>
  <si>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</si>
  <si>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</si>
  <si>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</si>
  <si>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</si>
  <si>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</si>
  <si>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</si>
  <si>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</si>
  <si>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</si>
  <si>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</si>
  <si>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</si>
  <si>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</si>
  <si>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</si>
  <si>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</si>
  <si>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</si>
  <si>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</si>
  <si>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</si>
  <si>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</si>
  <si>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</si>
  <si>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</si>
  <si>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</si>
  <si>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</si>
  <si>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</si>
  <si>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</si>
  <si>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</si>
  <si>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</si>
  <si>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</si>
  <si>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</si>
  <si>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</si>
  <si>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</si>
  <si>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</si>
  <si>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</si>
  <si>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</si>
  <si>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</si>
  <si>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</si>
  <si>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</si>
  <si>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</si>
  <si>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</si>
  <si>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</si>
  <si>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</si>
  <si>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</si>
  <si>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</si>
  <si>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</si>
  <si>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</si>
  <si>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</si>
  <si>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</si>
  <si>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</si>
  <si>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</si>
  <si>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</si>
  <si>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</si>
  <si>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</si>
  <si>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</si>
  <si>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</si>
  <si>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</si>
  <si>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</si>
  <si>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</si>
  <si>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</si>
  <si>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</si>
  <si>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</si>
  <si>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</si>
  <si>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</si>
  <si>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</si>
  <si>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</si>
  <si>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</si>
  <si>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</si>
  <si>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</si>
  <si>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</si>
  <si>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</si>
  <si>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</si>
  <si>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</si>
  <si>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</si>
  <si>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</si>
  <si>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</si>
  <si>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</si>
  <si>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</si>
  <si>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</si>
  <si>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</si>
  <si>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</si>
  <si>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</si>
  <si>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</si>
  <si>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</si>
  <si>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</si>
  <si>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</si>
  <si>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</si>
  <si>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</si>
  <si>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</si>
  <si>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</si>
  <si>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</si>
  <si>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</si>
  <si>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</si>
  <si>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</si>
  <si>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</si>
  <si>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</si>
  <si>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</si>
  <si>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</si>
  <si>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</si>
  <si>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</si>
  <si>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</si>
  <si>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</si>
  <si>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</si>
  <si>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</si>
  <si>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</si>
  <si>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</si>
  <si>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</si>
  <si>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</si>
  <si>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</si>
  <si>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</si>
  <si>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</si>
  <si>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</si>
  <si>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</si>
  <si>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</si>
  <si>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</si>
  <si>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</si>
  <si>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</si>
  <si>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</si>
  <si>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</si>
  <si>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</si>
  <si>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</si>
  <si>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</si>
  <si>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</si>
  <si>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</si>
  <si>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</si>
  <si>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</si>
  <si>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</si>
  <si>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</si>
  <si>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</si>
  <si>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</si>
  <si>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</si>
  <si>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</si>
  <si>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</si>
  <si>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</si>
  <si>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</si>
  <si>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</si>
  <si>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</si>
  <si>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</si>
  <si>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</si>
  <si>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</si>
  <si>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</si>
  <si>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</si>
  <si>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</si>
  <si>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</si>
  <si>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</si>
  <si>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</si>
  <si>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</si>
  <si>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</si>
  <si>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</si>
  <si>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</si>
  <si>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</si>
  <si>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</si>
  <si>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</si>
  <si>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</si>
  <si>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</si>
  <si>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</si>
  <si>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</si>
  <si>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</si>
  <si>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</si>
  <si>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</si>
  <si>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</si>
  <si>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</si>
  <si>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</si>
  <si>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</si>
  <si>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</si>
  <si>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</si>
  <si>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</si>
  <si>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</si>
  <si>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</si>
  <si>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</si>
  <si>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</si>
  <si>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</si>
  <si>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</si>
  <si>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</si>
  <si>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</si>
  <si>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</si>
  <si>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</si>
  <si>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</si>
  <si>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</si>
  <si>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</si>
  <si>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</si>
  <si>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</si>
  <si>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</si>
  <si>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</si>
  <si>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</si>
  <si>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</si>
  <si>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</si>
  <si>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</si>
  <si>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</si>
  <si>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</si>
  <si>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</si>
  <si>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</si>
  <si>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</si>
  <si>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</si>
  <si>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</si>
  <si>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</si>
  <si>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</si>
  <si>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</si>
  <si>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</si>
  <si>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</si>
  <si>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</si>
  <si>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</si>
  <si>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</si>
  <si>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</si>
  <si>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</si>
  <si>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</si>
  <si>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</si>
  <si>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</si>
  <si>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</si>
  <si>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</si>
  <si>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</si>
  <si>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</si>
  <si>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</si>
  <si>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</si>
  <si>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</si>
  <si>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</si>
  <si>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</si>
  <si>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</si>
  <si>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</si>
  <si>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</si>
  <si>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</si>
  <si>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</si>
  <si>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</si>
  <si>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</si>
  <si>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</si>
  <si>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</si>
  <si>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</si>
  <si>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</si>
  <si>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</si>
  <si>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</si>
  <si>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</si>
  <si>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</si>
  <si>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</si>
  <si>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</si>
  <si>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</si>
  <si>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</si>
  <si>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</si>
  <si>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</si>
  <si>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</si>
  <si>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</si>
  <si>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</si>
  <si>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</si>
  <si>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</si>
  <si>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</si>
  <si>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</si>
  <si>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</si>
  <si>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</si>
  <si>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</si>
  <si>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</si>
  <si>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</si>
  <si>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</si>
  <si>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</si>
  <si>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</si>
  <si>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</si>
  <si>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</si>
  <si>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</si>
  <si>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</si>
  <si>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</si>
  <si>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</si>
  <si>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</si>
  <si>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</si>
  <si>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</si>
  <si>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</si>
  <si>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</si>
  <si>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</si>
  <si>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</si>
  <si>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</si>
  <si>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</si>
  <si>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</si>
  <si>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</si>
  <si>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</si>
  <si>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</si>
  <si>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</si>
  <si>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</si>
  <si>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</si>
  <si>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</si>
  <si>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</si>
  <si>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</si>
  <si>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</si>
  <si>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</si>
  <si>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</si>
  <si>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</si>
  <si>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</si>
  <si>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</si>
  <si>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</si>
  <si>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</si>
  <si>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</si>
  <si>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</si>
  <si>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</si>
  <si>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</si>
  <si>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</si>
  <si>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</si>
  <si>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</si>
  <si>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</si>
  <si>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</si>
  <si>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</si>
  <si>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</si>
  <si>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</si>
  <si>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</si>
  <si>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</si>
  <si>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</si>
  <si>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</si>
  <si>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</si>
  <si>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</si>
  <si>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</si>
  <si>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</si>
  <si>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</si>
  <si>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</si>
  <si>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</si>
  <si>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</si>
  <si>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</si>
  <si>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</si>
  <si>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</si>
  <si>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</si>
  <si>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</si>
  <si>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</si>
  <si>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</si>
  <si>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</si>
  <si>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</si>
  <si>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</si>
  <si>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</si>
  <si>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</si>
  <si>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</si>
  <si>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</si>
  <si>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</si>
  <si>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</si>
  <si>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</si>
  <si>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</si>
  <si>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</si>
  <si>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</si>
  <si>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</si>
  <si>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</si>
  <si>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</si>
  <si>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</si>
  <si>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</si>
  <si>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</si>
  <si>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</si>
  <si>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</si>
  <si>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</si>
  <si>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</si>
  <si>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</si>
  <si>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</si>
  <si>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</si>
  <si>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</si>
  <si>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</si>
  <si>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</si>
  <si>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</si>
  <si>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</si>
  <si>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</si>
  <si>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</si>
  <si>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</si>
  <si>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</si>
  <si>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</si>
  <si>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</si>
  <si>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</si>
  <si>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</si>
  <si>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</si>
  <si>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</si>
  <si>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</si>
  <si>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</si>
  <si>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</si>
  <si>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</si>
  <si>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</si>
  <si>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</si>
  <si>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</si>
  <si>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</si>
  <si>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</si>
  <si>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</si>
  <si>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</si>
  <si>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</si>
  <si>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</si>
  <si>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</si>
  <si>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</si>
  <si>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</si>
  <si>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</si>
  <si>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</si>
  <si>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</si>
  <si>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</si>
  <si>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</si>
  <si>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</si>
  <si>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</si>
  <si>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</si>
  <si>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</si>
  <si>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</si>
  <si>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</si>
  <si>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</si>
  <si>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</si>
  <si>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</si>
  <si>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</si>
  <si>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</si>
  <si>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</si>
  <si>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</si>
  <si>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</si>
  <si>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</si>
  <si>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</si>
  <si>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</si>
  <si>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</si>
  <si>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</si>
  <si>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</si>
  <si>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</si>
  <si>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</si>
  <si>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</si>
  <si>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</si>
  <si>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</si>
  <si>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</si>
  <si>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</si>
  <si>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</si>
  <si>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</si>
  <si>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</si>
  <si>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</si>
  <si>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</si>
  <si>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</si>
  <si>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</si>
  <si>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</si>
  <si>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</si>
  <si>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</si>
  <si>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</si>
  <si>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</si>
  <si>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</si>
  <si>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</si>
  <si>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</si>
  <si>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</si>
  <si>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</si>
  <si>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</si>
  <si>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</si>
  <si>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</si>
  <si>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</si>
  <si>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</si>
  <si>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</si>
  <si>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</si>
  <si>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</si>
  <si>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</si>
  <si>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</si>
  <si>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</si>
  <si>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</si>
  <si>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</si>
  <si>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</si>
  <si>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</si>
  <si>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</si>
  <si>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</si>
  <si>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</si>
  <si>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</si>
  <si>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</si>
  <si>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</si>
  <si>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</si>
  <si>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</si>
  <si>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</si>
  <si>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</si>
  <si>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</si>
  <si>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</si>
  <si>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</si>
  <si>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</si>
  <si>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</si>
  <si>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</si>
  <si>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</si>
  <si>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</si>
  <si>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</si>
  <si>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</si>
  <si>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</si>
  <si>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</si>
  <si>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</si>
  <si>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</si>
  <si>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</si>
  <si>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</si>
  <si>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</si>
  <si>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</si>
  <si>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</si>
  <si>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</si>
  <si>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</si>
  <si>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</si>
  <si>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</si>
  <si>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</si>
  <si>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</si>
  <si>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</si>
  <si>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</si>
  <si>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</si>
  <si>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</si>
  <si>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</si>
  <si>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</si>
  <si>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</si>
  <si>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</si>
  <si>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</si>
  <si>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</si>
  <si>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</si>
  <si>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</si>
  <si>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</si>
  <si>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</si>
  <si>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</si>
  <si>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</si>
  <si>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</si>
  <si>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</si>
  <si>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</si>
  <si>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</si>
  <si>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</si>
  <si>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</si>
  <si>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</si>
  <si>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</si>
  <si>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</si>
  <si>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</si>
  <si>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</si>
  <si>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</si>
  <si>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</si>
  <si>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</si>
  <si>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</si>
  <si>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</si>
  <si>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</si>
  <si>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</si>
  <si>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</si>
  <si>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</si>
  <si>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</si>
  <si>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</si>
  <si>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</si>
  <si>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</si>
  <si>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</si>
  <si>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</si>
  <si>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</si>
  <si>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</si>
  <si>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</si>
  <si>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</si>
  <si>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</si>
  <si>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</si>
  <si>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</si>
  <si>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</si>
  <si>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</si>
  <si>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</si>
  <si>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</si>
  <si>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</si>
  <si>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</si>
  <si>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</si>
  <si>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</si>
  <si>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</si>
  <si>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</si>
  <si>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</si>
  <si>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</si>
  <si>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</si>
  <si>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</si>
  <si>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</si>
  <si>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</si>
  <si>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</si>
  <si>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</si>
  <si>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</si>
  <si>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</si>
  <si>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</si>
  <si>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</si>
  <si>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</si>
  <si>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</si>
  <si>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</si>
  <si>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</si>
  <si>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</si>
  <si>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</si>
  <si>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</si>
  <si>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</si>
  <si>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</si>
  <si>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</si>
  <si>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</si>
  <si>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</si>
  <si>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</si>
  <si>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</si>
  <si>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</si>
  <si>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</si>
  <si>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</si>
  <si>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</si>
  <si>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</si>
  <si>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</si>
  <si>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</si>
  <si>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</si>
  <si>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</si>
  <si>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</si>
  <si>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</si>
  <si>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</si>
  <si>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</si>
  <si>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</si>
  <si>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</si>
  <si>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</si>
  <si>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</si>
  <si>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</si>
  <si>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</si>
  <si>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</si>
  <si>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</si>
  <si>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</si>
  <si>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</si>
  <si>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</si>
  <si>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</si>
  <si>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</si>
  <si>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</si>
  <si>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</si>
  <si>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</si>
  <si>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</si>
  <si>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</si>
  <si>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</si>
  <si>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</si>
  <si>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</si>
  <si>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</si>
  <si>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</si>
  <si>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</si>
  <si>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</si>
  <si>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</si>
  <si>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</si>
  <si>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</si>
  <si>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</si>
  <si>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</si>
  <si>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</si>
  <si>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</si>
  <si>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</si>
  <si>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</si>
  <si>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</si>
  <si>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</si>
  <si>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</si>
  <si>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</si>
  <si>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</si>
  <si>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</si>
  <si>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</si>
  <si>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</si>
  <si>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</si>
  <si>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</si>
  <si>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</si>
  <si>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</si>
  <si>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</si>
  <si>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</si>
  <si>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</si>
  <si>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</si>
  <si>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</si>
  <si>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</si>
  <si>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</si>
  <si>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</si>
  <si>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</si>
  <si>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</si>
  <si>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</si>
  <si>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</si>
  <si>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</si>
  <si>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</si>
  <si>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</si>
  <si>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</si>
  <si>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</si>
  <si>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</si>
  <si>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</si>
  <si>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</si>
  <si>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</si>
  <si>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</si>
  <si>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</si>
  <si>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</si>
  <si>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</si>
  <si>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</si>
  <si>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</si>
  <si>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</si>
  <si>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</si>
  <si>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</si>
  <si>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</si>
  <si>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</si>
  <si>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</si>
  <si>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</si>
  <si>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</si>
  <si>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</si>
  <si>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</si>
  <si>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</si>
  <si>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</si>
  <si>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</si>
  <si>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</si>
  <si>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</si>
  <si>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</si>
  <si>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</si>
  <si>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</si>
  <si>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</si>
  <si>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</si>
  <si>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</si>
  <si>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</si>
  <si>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</si>
  <si>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</si>
  <si>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</si>
  <si>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</si>
  <si>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</si>
  <si>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</si>
  <si>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</si>
  <si>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</si>
  <si>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</si>
  <si>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</si>
  <si>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</si>
  <si>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</si>
  <si>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</si>
  <si>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</si>
  <si>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</si>
  <si>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</si>
  <si>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</si>
  <si>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</si>
  <si>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</si>
  <si>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</si>
  <si>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</si>
  <si>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</si>
  <si>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</si>
  <si>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</si>
  <si>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</si>
  <si>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</si>
  <si>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</si>
  <si>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</si>
  <si>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</si>
  <si>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</si>
  <si>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</si>
  <si>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</si>
  <si>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</si>
  <si>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</si>
  <si>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</si>
  <si>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</si>
  <si>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</si>
  <si>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</si>
  <si>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</si>
  <si>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</si>
  <si>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</si>
  <si>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</si>
  <si>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</si>
  <si>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</si>
  <si>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</si>
  <si>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</si>
  <si>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</si>
  <si>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</si>
  <si>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</si>
  <si>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</si>
  <si>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</si>
  <si>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</si>
  <si>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</si>
  <si>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</si>
  <si>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</si>
  <si>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</si>
  <si>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</si>
  <si>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</si>
  <si>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</si>
  <si>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</si>
  <si>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</si>
  <si>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</si>
  <si>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</si>
  <si>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</si>
  <si>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</si>
  <si>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</si>
  <si>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</si>
  <si>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</si>
  <si>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</si>
  <si>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</si>
  <si>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</si>
  <si>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</si>
  <si>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</si>
  <si>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</si>
  <si>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</si>
  <si>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</si>
  <si>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</si>
  <si>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</si>
  <si>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</si>
  <si>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</si>
  <si>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</si>
  <si>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</si>
  <si>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</si>
  <si>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</si>
  <si>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</si>
  <si>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</si>
  <si>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</si>
  <si>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</si>
  <si>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</si>
  <si>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</si>
  <si>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</si>
  <si>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</si>
  <si>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</si>
  <si>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</si>
  <si>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</si>
  <si>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</si>
  <si>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</si>
  <si>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</si>
  <si>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</si>
  <si>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</si>
  <si>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</si>
  <si>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</si>
  <si>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</si>
  <si>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</si>
  <si>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</si>
  <si>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</si>
  <si>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</si>
  <si>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</si>
  <si>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</si>
  <si>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</si>
  <si>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</si>
  <si>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</si>
  <si>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</si>
  <si>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</si>
  <si>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</si>
  <si>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</si>
  <si>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</si>
  <si>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</si>
  <si>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</si>
  <si>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</si>
  <si>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</si>
  <si>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</si>
  <si>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</si>
  <si>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</si>
  <si>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</si>
  <si>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</si>
  <si>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</si>
  <si>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</si>
  <si>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</si>
  <si>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</si>
  <si>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</si>
  <si>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</si>
  <si>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</si>
  <si>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</si>
  <si>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</si>
  <si>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</si>
  <si>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</si>
  <si>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</si>
  <si>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</si>
  <si>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</si>
  <si>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</si>
  <si>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</si>
  <si>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</si>
  <si>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</si>
  <si>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</si>
  <si>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</si>
  <si>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</si>
  <si>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</si>
  <si>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</si>
  <si>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</si>
  <si>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</si>
  <si>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</si>
  <si>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</si>
  <si>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</si>
  <si>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</si>
  <si>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</si>
  <si>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</si>
  <si>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</si>
  <si>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</si>
  <si>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</si>
  <si>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</si>
  <si>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</si>
  <si>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</si>
  <si>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</si>
  <si>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</si>
  <si>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</si>
  <si>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</si>
  <si>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</si>
  <si>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</si>
  <si>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</si>
  <si>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</si>
  <si>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</si>
  <si>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</si>
  <si>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</si>
  <si>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</si>
  <si>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</si>
  <si>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</si>
  <si>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</si>
  <si>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</si>
  <si>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</si>
  <si>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</si>
  <si>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</si>
  <si>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</si>
  <si>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</si>
  <si>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</si>
  <si>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</si>
  <si>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</si>
  <si>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</si>
  <si>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</si>
  <si>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</si>
  <si>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</si>
  <si>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</si>
  <si>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</si>
  <si>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</si>
  <si>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</si>
  <si>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</si>
  <si>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</si>
  <si>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</si>
  <si>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</si>
  <si>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</si>
  <si>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</si>
  <si>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</si>
  <si>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</si>
  <si>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</si>
  <si>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</si>
  <si>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</si>
  <si>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</si>
  <si>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</si>
  <si>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</si>
  <si>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</si>
  <si>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</si>
  <si>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</si>
  <si>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</si>
  <si>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</si>
  <si>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</si>
  <si>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</si>
  <si>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</si>
  <si>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</si>
  <si>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</si>
  <si>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</si>
  <si>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</si>
  <si>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</si>
  <si>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</si>
  <si>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</si>
  <si>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</si>
  <si>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</si>
  <si>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</si>
  <si>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</si>
  <si>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</si>
  <si>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</si>
  <si>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</si>
  <si>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</si>
  <si>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</si>
  <si>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</si>
  <si>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</si>
  <si>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</si>
  <si>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</si>
  <si>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</si>
  <si>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</si>
  <si>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</si>
  <si>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</si>
  <si>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</si>
  <si>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</si>
  <si>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</si>
  <si>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</si>
  <si>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</si>
  <si>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</si>
  <si>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</si>
  <si>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</si>
  <si>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</si>
  <si>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</si>
  <si>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</si>
  <si>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</si>
  <si>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</si>
  <si>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</si>
  <si>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</si>
  <si>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</si>
  <si>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</si>
  <si>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</si>
  <si>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</si>
  <si>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</si>
  <si>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</si>
  <si>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</si>
  <si>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</si>
  <si>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</si>
  <si>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</si>
  <si>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</si>
  <si>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</si>
  <si>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</si>
  <si>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</si>
  <si>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</si>
  <si>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</si>
  <si>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</si>
  <si>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</si>
  <si>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</si>
  <si>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</si>
  <si>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</si>
  <si>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</si>
  <si>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</si>
  <si>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</si>
  <si>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</si>
  <si>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</si>
  <si>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</si>
  <si>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</si>
  <si>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</si>
  <si>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</si>
  <si>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</si>
  <si>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</si>
  <si>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</si>
  <si>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</si>
  <si>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</si>
  <si>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</si>
  <si>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</si>
  <si>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</si>
  <si>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</si>
  <si>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</si>
  <si>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</si>
  <si>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</si>
  <si>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</si>
  <si>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</si>
  <si>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</si>
  <si>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</si>
  <si>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</si>
  <si>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</si>
  <si>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</si>
  <si>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</si>
  <si>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</si>
  <si>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</si>
  <si>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</si>
  <si>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</si>
  <si>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</si>
  <si>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</si>
  <si>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</si>
  <si>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</si>
  <si>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</si>
  <si>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</si>
  <si>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</si>
  <si>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</si>
  <si>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</si>
  <si>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</si>
  <si>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</si>
  <si>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</si>
  <si>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</si>
  <si>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</si>
  <si>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</si>
  <si>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</si>
  <si>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</si>
  <si>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</si>
  <si>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</si>
  <si>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</si>
  <si>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</si>
  <si>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</si>
  <si>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</si>
  <si>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</si>
  <si>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</si>
  <si>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</si>
  <si>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</si>
  <si>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</si>
  <si>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</si>
  <si>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</si>
  <si>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</si>
  <si>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</si>
  <si>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</si>
  <si>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</si>
  <si>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</si>
  <si>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</si>
  <si>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</si>
  <si>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</si>
  <si>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</si>
  <si>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</si>
  <si>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</si>
  <si>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</si>
  <si>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</si>
  <si>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</si>
  <si>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</si>
  <si>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</si>
  <si>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</si>
  <si>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</si>
  <si>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</si>
  <si>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</si>
  <si>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</si>
  <si>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</si>
  <si>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</si>
  <si>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</si>
  <si>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</si>
  <si>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</si>
  <si>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</si>
  <si>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</si>
  <si>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</si>
  <si>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</si>
  <si>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</si>
  <si>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</si>
  <si>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</si>
  <si>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</si>
  <si>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</si>
  <si>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</si>
  <si>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</si>
  <si>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</si>
  <si>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</si>
  <si>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</si>
  <si>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</si>
  <si>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</si>
  <si>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</si>
  <si>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</si>
  <si>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</si>
  <si>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</si>
  <si>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</si>
  <si>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</si>
  <si>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</si>
  <si>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</si>
  <si>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</si>
  <si>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</si>
  <si>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</si>
  <si>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</si>
  <si>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</si>
  <si>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</si>
  <si>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</si>
  <si>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</si>
  <si>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</si>
  <si>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</si>
  <si>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</si>
  <si>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</si>
  <si>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</si>
  <si>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</si>
  <si>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</si>
  <si>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</si>
  <si>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</si>
  <si>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</si>
  <si>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</si>
  <si>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</si>
  <si>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</si>
  <si>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</si>
  <si>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</si>
  <si>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</si>
  <si>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</si>
  <si>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</si>
  <si>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</si>
  <si>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</si>
  <si>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</si>
  <si>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</si>
  <si>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</si>
  <si>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</si>
  <si>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</si>
  <si>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</si>
  <si>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</si>
  <si>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</si>
  <si>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</si>
  <si>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</si>
  <si>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</si>
  <si>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</si>
  <si>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</si>
  <si>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</si>
  <si>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</si>
  <si>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</si>
  <si>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</si>
  <si>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</si>
  <si>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</si>
  <si>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</si>
  <si>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</si>
  <si>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</si>
  <si>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</si>
  <si>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</si>
  <si>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</si>
  <si>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</si>
  <si>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</si>
  <si>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</si>
  <si>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</si>
  <si>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</si>
  <si>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</si>
  <si>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</si>
  <si>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</si>
  <si>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</si>
  <si>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</si>
  <si>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</si>
  <si>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</si>
  <si>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</si>
  <si>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</si>
  <si>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</si>
  <si>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</si>
  <si>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</si>
  <si>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</si>
  <si>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</si>
  <si>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</si>
  <si>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</si>
  <si>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</si>
  <si>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</si>
  <si>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</si>
  <si>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</si>
  <si>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</si>
  <si>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</si>
  <si>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</si>
  <si>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</si>
  <si>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</si>
  <si>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</si>
  <si>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</si>
  <si>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</si>
  <si>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</si>
  <si>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</si>
  <si>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</si>
  <si>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</si>
  <si>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</si>
  <si>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</si>
  <si>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</si>
  <si>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</si>
  <si>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</si>
  <si>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</si>
  <si>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</si>
  <si>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</si>
  <si>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</si>
  <si>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</si>
  <si>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</si>
  <si>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</si>
  <si>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</si>
  <si>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</si>
  <si>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</si>
  <si>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</si>
  <si>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</si>
  <si>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</si>
  <si>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</si>
  <si>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</si>
  <si>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</si>
  <si>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</si>
  <si>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</si>
  <si>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</si>
  <si>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</si>
  <si>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</si>
  <si>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</si>
  <si>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</si>
  <si>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</si>
  <si>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</si>
  <si>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</si>
  <si>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</si>
  <si>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</si>
  <si>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</si>
  <si>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</si>
  <si>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</si>
  <si>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</si>
  <si>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</si>
  <si>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</si>
  <si>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</si>
  <si>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</si>
  <si>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</si>
  <si>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</si>
  <si>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</si>
  <si>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</si>
  <si>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</si>
  <si>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</si>
  <si>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</si>
  <si>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</si>
  <si>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</si>
  <si>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</si>
  <si>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</si>
  <si>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</si>
  <si>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</si>
  <si>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</si>
  <si>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</si>
  <si>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</si>
  <si>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</si>
  <si>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</si>
  <si>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</si>
  <si>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</si>
  <si>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</si>
  <si>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</si>
  <si>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</si>
  <si>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</si>
  <si>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</si>
  <si>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</si>
  <si>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</si>
  <si>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</si>
  <si>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</si>
  <si>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</si>
  <si>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</si>
  <si>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</si>
  <si>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</si>
  <si>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</si>
  <si>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</si>
  <si>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</si>
  <si>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</si>
  <si>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</si>
  <si>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</si>
  <si>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</si>
  <si>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</si>
  <si>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</si>
  <si>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</si>
  <si>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</si>
  <si>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</si>
  <si>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</si>
  <si>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</si>
  <si>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</si>
  <si>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</si>
  <si>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</si>
  <si>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</si>
  <si>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</si>
  <si>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</si>
  <si>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</si>
  <si>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</si>
  <si>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</si>
  <si>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</si>
  <si>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</si>
  <si>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</si>
  <si>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</si>
  <si>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</si>
  <si>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</si>
  <si>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</si>
  <si>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</si>
  <si>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</si>
  <si>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</si>
  <si>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</si>
  <si>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</si>
  <si>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</si>
  <si>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</si>
  <si>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</si>
  <si>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</si>
  <si>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</si>
  <si>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</si>
  <si>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</si>
  <si>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</si>
  <si>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</si>
  <si>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</si>
  <si>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</si>
  <si>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</si>
  <si>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</si>
  <si>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</si>
  <si>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</si>
  <si>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</si>
  <si>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</si>
  <si>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</si>
  <si>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</si>
  <si>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</si>
  <si>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</si>
  <si>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</si>
  <si>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</si>
  <si>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</si>
  <si>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</si>
  <si>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</si>
  <si>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</si>
  <si>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</si>
  <si>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</si>
  <si>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</si>
  <si>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</si>
  <si>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</si>
  <si>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</si>
  <si>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</si>
  <si>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</si>
  <si>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</si>
  <si>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</si>
  <si>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</si>
  <si>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</si>
  <si>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</si>
  <si>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</si>
  <si>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</si>
  <si>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</si>
  <si>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</si>
  <si>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</si>
  <si>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</si>
  <si>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</si>
  <si>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</si>
  <si>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</si>
  <si>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</si>
  <si>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</si>
  <si>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</si>
  <si>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</si>
  <si>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</si>
  <si>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</si>
  <si>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</si>
  <si>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</si>
  <si>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</si>
  <si>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</si>
  <si>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</si>
  <si>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</si>
  <si>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</si>
  <si>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</si>
  <si>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</si>
  <si>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</si>
  <si>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</si>
  <si>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</si>
  <si>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</si>
  <si>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</si>
  <si>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</si>
  <si>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</si>
  <si>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</si>
  <si>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</si>
  <si>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</si>
  <si>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</si>
  <si>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</si>
  <si>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</si>
  <si>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</si>
  <si>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</si>
  <si>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</si>
  <si>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</si>
  <si>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</si>
  <si>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</si>
  <si>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</si>
  <si>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</si>
  <si>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</si>
  <si>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</si>
  <si>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</si>
  <si>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</si>
  <si>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</si>
  <si>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</si>
  <si>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</si>
  <si>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</si>
  <si>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</si>
  <si>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</si>
  <si>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</si>
  <si>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</si>
  <si>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</si>
  <si>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</si>
  <si>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</si>
  <si>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</si>
  <si>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</si>
  <si>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</si>
  <si>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</si>
  <si>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</si>
  <si>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</si>
  <si>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</si>
  <si>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</si>
  <si>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</si>
  <si>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</si>
  <si>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</si>
  <si>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</si>
  <si>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</si>
  <si>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</si>
  <si>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</si>
  <si>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</si>
  <si>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</si>
  <si>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</si>
  <si>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</si>
  <si>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</si>
  <si>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</si>
  <si>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</si>
  <si>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</si>
  <si>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</si>
  <si>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</si>
  <si>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</si>
  <si>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</si>
  <si>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</si>
  <si>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</si>
  <si>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</si>
  <si>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</si>
  <si>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</si>
  <si>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</si>
  <si>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</si>
  <si>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</si>
  <si>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</si>
  <si>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</si>
  <si>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</si>
  <si>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</si>
  <si>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</si>
  <si>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</si>
  <si>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</si>
  <si>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</si>
  <si>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</si>
  <si>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</si>
  <si>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</si>
  <si>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</si>
  <si>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</si>
  <si>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</si>
  <si>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</si>
  <si>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</si>
  <si>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</si>
  <si>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</si>
  <si>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</si>
  <si>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</si>
  <si>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</si>
  <si>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</si>
  <si>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</si>
  <si>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</si>
  <si>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</si>
  <si>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</si>
  <si>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</si>
  <si>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</si>
  <si>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</si>
  <si>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</si>
  <si>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</si>
  <si>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</si>
  <si>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</si>
  <si>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</si>
  <si>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</si>
  <si>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</si>
  <si>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</si>
  <si>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</si>
  <si>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</si>
  <si>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</si>
  <si>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</si>
  <si>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</si>
  <si>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</si>
  <si>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</si>
  <si>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</si>
  <si>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</si>
  <si>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</si>
  <si>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</si>
  <si>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</si>
  <si>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</si>
  <si>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</si>
  <si>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</si>
  <si>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</si>
  <si>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</si>
  <si>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</si>
  <si>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</si>
  <si>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</si>
  <si>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</si>
  <si>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</si>
  <si>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</si>
  <si>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</si>
  <si>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</si>
  <si>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</si>
  <si>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</si>
  <si>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</si>
  <si>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</si>
  <si>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</si>
  <si>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</si>
  <si>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</si>
  <si>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</si>
  <si>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</si>
  <si>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</si>
  <si>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</si>
  <si>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</si>
  <si>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</si>
  <si>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</si>
  <si>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</si>
  <si>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</si>
  <si>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</si>
  <si>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</si>
  <si>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</si>
  <si>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</si>
  <si>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</si>
  <si>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</si>
  <si>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</si>
  <si>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</si>
  <si>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</si>
  <si>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</si>
  <si>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</si>
  <si>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</si>
  <si>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</si>
  <si>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</si>
  <si>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</si>
  <si>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</si>
  <si>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</si>
  <si>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</si>
  <si>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</si>
  <si>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</si>
  <si>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</si>
  <si>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</si>
  <si>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</si>
  <si>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</si>
  <si>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</si>
  <si>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</si>
  <si>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</si>
  <si>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</si>
  <si>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</si>
  <si>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</si>
  <si>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</si>
  <si>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</si>
  <si>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</si>
  <si>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</si>
  <si>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</si>
  <si>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</si>
  <si>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</si>
  <si>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</si>
  <si>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</si>
  <si>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</si>
  <si>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</si>
  <si>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</si>
  <si>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</si>
  <si>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</si>
  <si>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</si>
  <si>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</si>
  <si>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</si>
  <si>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</si>
  <si>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</si>
  <si>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</si>
  <si>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</si>
  <si>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</si>
  <si>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</si>
  <si>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</si>
  <si>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</si>
  <si>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</si>
  <si>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</si>
  <si>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</si>
  <si>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</si>
  <si>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</si>
  <si>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</si>
  <si>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</si>
  <si>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</si>
  <si>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</si>
  <si>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</si>
  <si>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</si>
  <si>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</si>
  <si>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</si>
  <si>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</si>
  <si>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</si>
  <si>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</si>
  <si>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</si>
  <si>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</si>
  <si>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</si>
  <si>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</si>
  <si>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</si>
  <si>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</si>
  <si>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</si>
  <si>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</si>
  <si>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</si>
  <si>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</si>
  <si>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</si>
  <si>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</si>
  <si>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</si>
  <si>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</si>
  <si>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</si>
  <si>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</si>
  <si>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</si>
  <si>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</si>
  <si>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</si>
  <si>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</si>
  <si>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</si>
  <si>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</si>
  <si>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</si>
  <si>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</si>
  <si>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</si>
  <si>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</si>
  <si>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</si>
  <si>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</si>
  <si>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</si>
  <si>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</si>
  <si>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</si>
  <si>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</si>
  <si>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</si>
  <si>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</si>
  <si>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</si>
  <si>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</si>
  <si>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</si>
  <si>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</si>
  <si>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</si>
  <si>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</si>
  <si>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</si>
  <si>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</si>
  <si>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</si>
  <si>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</si>
  <si>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</si>
  <si>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</si>
  <si>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</si>
  <si>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</si>
  <si>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</si>
  <si>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</si>
  <si>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</si>
  <si>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</si>
  <si>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</si>
  <si>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</si>
  <si>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</si>
  <si>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</si>
  <si>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</si>
  <si>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</si>
  <si>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</si>
  <si>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</si>
  <si>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</si>
  <si>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</si>
  <si>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</si>
  <si>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</si>
  <si>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</si>
  <si>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</si>
  <si>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</si>
  <si>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</si>
  <si>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</si>
  <si>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</si>
  <si>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</si>
  <si>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</si>
  <si>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</si>
  <si>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</si>
  <si>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</si>
  <si>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</si>
  <si>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</si>
  <si>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</si>
  <si>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</si>
  <si>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</si>
  <si>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</si>
  <si>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</si>
  <si>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</si>
  <si>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</si>
  <si>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</si>
  <si>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</si>
  <si>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</si>
  <si>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</si>
  <si>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</si>
  <si>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</si>
  <si>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</si>
  <si>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</si>
  <si>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</si>
  <si>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</si>
  <si>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</si>
  <si>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</si>
  <si>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</si>
  <si>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</si>
  <si>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</si>
  <si>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</si>
  <si>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</si>
  <si>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</si>
  <si>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</si>
  <si>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</si>
  <si>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</si>
  <si>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</si>
  <si>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</si>
  <si>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</si>
  <si>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</si>
  <si>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</si>
  <si>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</si>
  <si>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</si>
  <si>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</si>
  <si>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</si>
  <si>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</si>
  <si>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</si>
  <si>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</si>
  <si>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</si>
  <si>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</si>
  <si>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</si>
  <si>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</si>
  <si>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</si>
  <si>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</si>
  <si>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</si>
  <si>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</si>
  <si>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</si>
  <si>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</si>
  <si>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</si>
  <si>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</si>
  <si>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</si>
  <si>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</si>
  <si>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</si>
  <si>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</si>
  <si>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</si>
  <si>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</si>
  <si>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</si>
  <si>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</si>
  <si>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</si>
  <si>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</si>
  <si>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</si>
  <si>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</si>
  <si>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</si>
  <si>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</si>
  <si>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</si>
  <si>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</si>
  <si>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</si>
  <si>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</si>
  <si>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</si>
  <si>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</si>
  <si>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</si>
  <si>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</si>
  <si>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</si>
  <si>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</si>
  <si>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</si>
  <si>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</si>
  <si>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</si>
  <si>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</si>
  <si>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</si>
  <si>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</si>
  <si>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</si>
  <si>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</si>
  <si>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</si>
  <si>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</si>
  <si>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</si>
  <si>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</si>
  <si>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</si>
  <si>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</si>
  <si>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</si>
  <si>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</si>
  <si>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</si>
  <si>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</si>
  <si>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</si>
  <si>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</si>
  <si>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</si>
  <si>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</si>
  <si>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</si>
  <si>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</si>
  <si>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</si>
  <si>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</si>
  <si>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</si>
  <si>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</si>
  <si>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</si>
  <si>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</si>
  <si>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</si>
  <si>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</si>
  <si>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</si>
  <si>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</si>
  <si>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</si>
  <si>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</si>
  <si>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</si>
  <si>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</si>
  <si>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</si>
  <si>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</si>
  <si>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</si>
  <si>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</si>
  <si>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</si>
  <si>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</si>
  <si>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</si>
  <si>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</si>
  <si>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</si>
  <si>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</si>
  <si>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</si>
  <si>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</si>
  <si>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</si>
  <si>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</si>
  <si>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</si>
  <si>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</si>
  <si>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</si>
  <si>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</si>
  <si>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</si>
  <si>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</si>
  <si>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</si>
  <si>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</si>
  <si>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</si>
  <si>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</si>
  <si>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</si>
  <si>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</si>
  <si>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</si>
  <si>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</si>
  <si>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</si>
  <si>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</si>
  <si>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</si>
  <si>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</si>
  <si>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</si>
  <si>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</si>
  <si>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</si>
  <si>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</si>
  <si>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</si>
  <si>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</si>
  <si>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</si>
  <si>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</si>
  <si>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</si>
  <si>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</si>
  <si>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</si>
  <si>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</si>
  <si>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</si>
  <si>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</si>
  <si>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</si>
  <si>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</si>
  <si>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</si>
  <si>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</si>
  <si>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</si>
  <si>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</si>
  <si>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</si>
  <si>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</si>
  <si>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</si>
  <si>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</si>
  <si>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</si>
  <si>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</si>
  <si>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</si>
  <si>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</si>
  <si>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</si>
  <si>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</si>
  <si>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</si>
  <si>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</si>
  <si>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</si>
  <si>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</si>
  <si>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</si>
  <si>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</si>
  <si>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</si>
  <si>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</si>
  <si>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</si>
  <si>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</si>
  <si>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</si>
  <si>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</si>
  <si>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</si>
  <si>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</si>
  <si>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</si>
  <si>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</si>
  <si>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</si>
  <si>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</si>
  <si>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</si>
  <si>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</si>
  <si>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</si>
  <si>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</si>
  <si>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</si>
  <si>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</si>
  <si>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</si>
  <si>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</si>
  <si>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</si>
  <si>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</si>
  <si>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</si>
  <si>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</si>
  <si>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</si>
  <si>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</si>
  <si>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</si>
  <si>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</si>
  <si>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</si>
  <si>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</si>
  <si>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</si>
  <si>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</si>
  <si>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</si>
  <si>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</si>
  <si>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</si>
  <si>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</si>
  <si>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</si>
  <si>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</si>
  <si>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</si>
  <si>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</si>
  <si>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</si>
  <si>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</si>
  <si>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</si>
  <si>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</si>
  <si>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</si>
  <si>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</si>
  <si>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</si>
  <si>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</si>
  <si>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</si>
  <si>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</si>
  <si>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</si>
  <si>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</si>
  <si>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</si>
  <si>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</si>
  <si>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</si>
  <si>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</si>
  <si>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</si>
  <si>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</si>
  <si>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</si>
  <si>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</si>
  <si>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</si>
  <si>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</si>
  <si>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</si>
  <si>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</si>
  <si>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</si>
  <si>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</si>
  <si>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</si>
  <si>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</si>
  <si>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</si>
  <si>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</si>
  <si>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</si>
  <si>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</si>
  <si>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</si>
  <si>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</si>
  <si>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</si>
  <si>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</si>
  <si>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</si>
  <si>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</si>
  <si>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</si>
  <si>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</si>
  <si>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</si>
  <si>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</si>
  <si>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</si>
  <si>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</si>
  <si>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</si>
  <si>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</si>
  <si>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</si>
  <si>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</si>
  <si>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</si>
  <si>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</si>
  <si>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</si>
  <si>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</si>
  <si>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</si>
  <si>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</si>
  <si>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</si>
  <si>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</si>
  <si>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</si>
  <si>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</si>
  <si>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</si>
  <si>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</si>
  <si>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</si>
  <si>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</si>
  <si>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</si>
  <si>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</si>
  <si>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</si>
  <si>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</si>
  <si>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</si>
  <si>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</si>
  <si>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</si>
  <si>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</si>
  <si>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</si>
  <si>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</si>
  <si>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</si>
  <si>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</si>
  <si>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</si>
  <si>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</si>
  <si>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</si>
  <si>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</si>
  <si>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</si>
  <si>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</si>
  <si>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</si>
  <si>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</si>
  <si>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</si>
  <si>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</si>
  <si>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</si>
  <si>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</si>
  <si>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</si>
  <si>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</si>
  <si>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</si>
  <si>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</si>
  <si>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</si>
  <si>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</si>
  <si>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</si>
  <si>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</si>
  <si>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</si>
  <si>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</si>
  <si>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</si>
  <si>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</si>
  <si>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</si>
  <si>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</si>
  <si>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</si>
  <si>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</si>
  <si>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</si>
  <si>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</si>
  <si>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</si>
  <si>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</si>
  <si>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</si>
  <si>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</si>
  <si>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</si>
  <si>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</si>
  <si>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</si>
  <si>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</si>
  <si>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</si>
  <si>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</si>
  <si>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</si>
  <si>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</si>
  <si>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</si>
  <si>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</si>
  <si>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</si>
  <si>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</si>
  <si>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</si>
  <si>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</si>
  <si>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</si>
  <si>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</si>
  <si>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</si>
  <si>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</si>
  <si>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</si>
  <si>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</si>
  <si>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</si>
  <si>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</si>
  <si>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</si>
  <si>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</si>
  <si>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</si>
  <si>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</si>
  <si>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</si>
  <si>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</si>
  <si>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</si>
  <si>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</si>
  <si>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</si>
  <si>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</si>
  <si>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</si>
  <si>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</si>
  <si>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</si>
  <si>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</si>
  <si>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</si>
  <si>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</si>
  <si>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</si>
  <si>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</si>
  <si>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</si>
  <si>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</si>
  <si>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</si>
  <si>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</si>
  <si>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</si>
  <si>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</si>
  <si>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</si>
  <si>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</si>
  <si>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</si>
  <si>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</si>
  <si>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</si>
  <si>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</si>
  <si>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</si>
  <si>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</si>
  <si>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</si>
  <si>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</si>
  <si>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</si>
  <si>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</si>
  <si>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</si>
  <si>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</si>
  <si>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</si>
  <si>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</si>
  <si>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</si>
  <si>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</si>
  <si>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</si>
  <si>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</si>
  <si>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</si>
  <si>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</si>
  <si>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</si>
  <si>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</si>
  <si>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</si>
  <si>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</si>
  <si>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</si>
  <si>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</si>
  <si>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</si>
  <si>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</si>
  <si>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</si>
  <si>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</si>
  <si>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</si>
  <si>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</si>
  <si>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</si>
  <si>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</si>
  <si>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</si>
  <si>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</si>
  <si>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</si>
  <si>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</si>
  <si>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</si>
  <si>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</si>
  <si>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</si>
  <si>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</si>
  <si>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</si>
  <si>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</si>
  <si>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</si>
  <si>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</si>
  <si>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</si>
  <si>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</si>
  <si>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</si>
  <si>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</si>
  <si>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</si>
  <si>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</si>
  <si>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</si>
  <si>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</si>
  <si>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</si>
  <si>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</si>
  <si>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</si>
  <si>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</si>
  <si>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</si>
  <si>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</si>
  <si>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</si>
  <si>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</si>
  <si>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</si>
  <si>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</si>
  <si>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</si>
  <si>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</si>
  <si>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</si>
  <si>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</si>
  <si>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</si>
  <si>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</si>
  <si>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</si>
  <si>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</si>
  <si>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</si>
  <si>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</si>
  <si>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</si>
  <si>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</si>
  <si>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</si>
  <si>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</si>
  <si>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</si>
  <si>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</si>
  <si>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</si>
  <si>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</si>
  <si>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</si>
  <si>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</si>
  <si>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</si>
  <si>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</si>
  <si>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</si>
  <si>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</si>
  <si>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</si>
  <si>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</si>
  <si>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</si>
  <si>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</si>
  <si>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</si>
  <si>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</si>
  <si>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</si>
  <si>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</si>
  <si>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</si>
  <si>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</si>
  <si>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</si>
  <si>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</si>
  <si>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</si>
  <si>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</si>
  <si>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</si>
  <si>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</si>
  <si>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</si>
  <si>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</si>
  <si>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</si>
  <si>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</si>
  <si>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</si>
  <si>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</si>
  <si>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</si>
  <si>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</si>
  <si>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</si>
  <si>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</si>
  <si>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</si>
  <si>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</si>
  <si>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</si>
  <si>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</si>
  <si>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</si>
  <si>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</si>
  <si>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</si>
  <si>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</si>
  <si>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</si>
  <si>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</si>
  <si>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</si>
  <si>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</si>
  <si>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</si>
  <si>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</si>
  <si>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</si>
  <si>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</si>
  <si>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</si>
  <si>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</si>
  <si>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</si>
  <si>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</si>
  <si>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</si>
  <si>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</si>
  <si>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</si>
  <si>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</si>
  <si>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</si>
  <si>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</si>
  <si>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</si>
  <si>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</si>
  <si>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</si>
  <si>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</si>
  <si>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</si>
  <si>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</si>
  <si>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</si>
  <si>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</si>
  <si>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</si>
  <si>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</si>
  <si>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</si>
  <si>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</si>
  <si>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</si>
  <si>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</si>
  <si>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</si>
  <si>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</si>
  <si>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</si>
  <si>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</si>
  <si>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</si>
  <si>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</si>
  <si>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</si>
  <si>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</si>
  <si>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</si>
  <si>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</si>
  <si>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</si>
  <si>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</si>
  <si>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</si>
  <si>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</si>
  <si>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</si>
  <si>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</si>
  <si>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</si>
  <si>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</si>
  <si>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</si>
  <si>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</si>
  <si>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</si>
  <si>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</si>
  <si>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</si>
  <si>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</si>
  <si>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</si>
  <si>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</si>
  <si>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</si>
  <si>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</si>
  <si>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</si>
  <si>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</si>
  <si>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</si>
  <si>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</si>
  <si>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</si>
  <si>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</si>
  <si>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</si>
  <si>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</si>
  <si>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</si>
  <si>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</si>
  <si>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</si>
  <si>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</si>
  <si>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</si>
  <si>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</si>
  <si>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</si>
  <si>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</si>
  <si>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</si>
  <si>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</si>
  <si>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</si>
  <si>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</si>
  <si>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</si>
  <si>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</si>
  <si>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</si>
  <si>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</si>
  <si>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</si>
  <si>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</si>
  <si>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</si>
  <si>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</si>
  <si>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</si>
  <si>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</si>
  <si>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</si>
  <si>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</si>
  <si>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</si>
  <si>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</si>
  <si>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</si>
  <si>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</si>
  <si>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</si>
  <si>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</si>
  <si>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</si>
  <si>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</si>
  <si>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</si>
  <si>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</si>
  <si>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</si>
  <si>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</si>
  <si>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</si>
  <si>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</si>
  <si>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</si>
  <si>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</si>
  <si>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</si>
  <si>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</si>
  <si>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</si>
  <si>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</si>
  <si>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</si>
  <si>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</si>
  <si>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</si>
  <si>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</si>
  <si>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</si>
  <si>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</si>
  <si>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</si>
  <si>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</si>
  <si>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</si>
  <si>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</si>
  <si>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</si>
  <si>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</si>
  <si>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</si>
  <si>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</si>
  <si>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</si>
  <si>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</si>
  <si>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</si>
  <si>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</si>
  <si>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</si>
  <si>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</si>
  <si>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</si>
  <si>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</si>
  <si>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</si>
  <si>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</si>
  <si>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</si>
  <si>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</si>
  <si>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</si>
  <si>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</si>
  <si>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</si>
  <si>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</si>
  <si>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</si>
  <si>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</si>
  <si>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</si>
  <si>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</si>
  <si>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</si>
  <si>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</si>
  <si>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</si>
  <si>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</si>
  <si>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</si>
  <si>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</si>
  <si>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</si>
  <si>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</si>
  <si>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</si>
  <si>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</si>
  <si>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</si>
  <si>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</si>
  <si>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</si>
  <si>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</si>
  <si>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</si>
  <si>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</si>
  <si>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</si>
  <si>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</si>
  <si>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</si>
  <si>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</si>
  <si>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</si>
  <si>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</si>
  <si>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</si>
  <si>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</si>
  <si>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</si>
  <si>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</si>
  <si>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</si>
  <si>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</si>
  <si>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</si>
  <si>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</si>
  <si>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</si>
  <si>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</si>
  <si>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</si>
  <si>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</si>
  <si>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</si>
  <si>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</si>
  <si>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</si>
  <si>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</si>
  <si>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</si>
  <si>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</si>
  <si>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</si>
  <si>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</si>
  <si>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</si>
  <si>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</si>
  <si>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</si>
  <si>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</si>
  <si>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</si>
  <si>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</si>
  <si>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</si>
  <si>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</si>
  <si>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</si>
  <si>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</si>
  <si>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</si>
  <si>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</si>
  <si>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</si>
  <si>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</si>
  <si>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</si>
  <si>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</si>
  <si>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</si>
  <si>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</si>
  <si>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</si>
  <si>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</si>
  <si>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</si>
  <si>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</si>
  <si>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</si>
  <si>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</si>
  <si>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</si>
  <si>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</si>
  <si>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</si>
  <si>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</si>
  <si>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</si>
  <si>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</si>
  <si>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</si>
  <si>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</si>
  <si>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</si>
  <si>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</si>
  <si>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</si>
  <si>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</si>
  <si>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</si>
  <si>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</si>
  <si>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</si>
  <si>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</si>
  <si>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</si>
  <si>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</si>
  <si>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</si>
  <si>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</si>
  <si>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</si>
  <si>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</si>
  <si>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</si>
  <si>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</si>
  <si>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</si>
  <si>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</si>
  <si>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</si>
  <si>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</si>
  <si>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</si>
  <si>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</si>
  <si>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</si>
  <si>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</si>
  <si>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</si>
  <si>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</si>
  <si>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</si>
  <si>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</si>
  <si>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</si>
  <si>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</si>
  <si>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</si>
  <si>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</si>
  <si>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</si>
  <si>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</si>
  <si>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</si>
  <si>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</si>
  <si>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</si>
  <si>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</si>
  <si>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</si>
  <si>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</si>
  <si>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</si>
  <si>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</si>
  <si>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</si>
  <si>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</si>
  <si>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</si>
  <si>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</si>
  <si>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</si>
  <si>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</si>
  <si>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</si>
  <si>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</si>
  <si>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</si>
  <si>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</si>
  <si>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</si>
  <si>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</si>
  <si>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</si>
  <si>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</si>
  <si>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</si>
  <si>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</si>
  <si>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</si>
  <si>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</si>
  <si>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</si>
  <si>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</si>
  <si>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</si>
  <si>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</si>
  <si>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</si>
  <si>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</si>
  <si>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</si>
  <si>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</si>
  <si>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</si>
  <si>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</si>
  <si>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</si>
  <si>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</si>
  <si>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</si>
  <si>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</si>
  <si>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</si>
  <si>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</si>
  <si>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</si>
  <si>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</si>
  <si>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</si>
  <si>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</si>
  <si>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</si>
  <si>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</si>
  <si>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</si>
  <si>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</si>
  <si>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</si>
  <si>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</si>
  <si>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</si>
  <si>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</si>
  <si>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</si>
  <si>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</si>
  <si>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</si>
  <si>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</si>
  <si>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</si>
  <si>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</si>
  <si>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</si>
  <si>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</si>
  <si>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</si>
  <si>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</si>
  <si>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</si>
  <si>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</si>
  <si>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</si>
  <si>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</si>
  <si>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</si>
  <si>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</si>
  <si>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</si>
  <si>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</si>
  <si>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</si>
  <si>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</si>
  <si>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</si>
  <si>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</si>
  <si>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</si>
  <si>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</si>
  <si>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</si>
  <si>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</si>
  <si>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</si>
  <si>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</si>
  <si>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</si>
  <si>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</si>
  <si>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</si>
  <si>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</si>
  <si>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</si>
  <si>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</si>
  <si>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</si>
  <si>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</si>
  <si>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</si>
  <si>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</si>
  <si>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</si>
  <si>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</si>
  <si>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</si>
  <si>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</si>
  <si>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</si>
  <si>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</si>
  <si>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</si>
  <si>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</si>
  <si>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</si>
  <si>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</si>
  <si>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</si>
  <si>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</si>
  <si>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</si>
  <si>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</si>
  <si>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</si>
  <si>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</si>
  <si>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</si>
  <si>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</si>
  <si>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</si>
  <si>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</si>
  <si>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</si>
  <si>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</si>
  <si>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</si>
  <si>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</si>
  <si>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</si>
  <si>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</si>
  <si>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</si>
  <si>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</si>
  <si>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</si>
  <si>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</si>
  <si>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</si>
  <si>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</si>
  <si>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</si>
  <si>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</si>
  <si>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</si>
  <si>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</si>
  <si>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</si>
  <si>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</si>
  <si>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</si>
  <si>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</si>
  <si>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</si>
  <si>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</si>
  <si>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</si>
  <si>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</si>
  <si>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</si>
  <si>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</si>
  <si>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</si>
  <si>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</si>
  <si>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</si>
  <si>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</si>
  <si>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</si>
  <si>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</si>
  <si>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</si>
  <si>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</si>
  <si>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</si>
  <si>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</si>
  <si>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</si>
  <si>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</si>
  <si>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</si>
  <si>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</si>
  <si>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</si>
  <si>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</si>
  <si>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</si>
  <si>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</si>
  <si>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</si>
  <si>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</si>
  <si>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</si>
  <si>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</si>
  <si>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</si>
  <si>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</si>
  <si>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</si>
  <si>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</si>
  <si>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</si>
  <si>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</si>
  <si>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</si>
  <si>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</si>
  <si>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</si>
  <si>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</si>
  <si>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</si>
  <si>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</si>
  <si>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</si>
  <si>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</si>
  <si>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</si>
  <si>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</si>
  <si>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</si>
  <si>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</si>
  <si>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</si>
  <si>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</si>
  <si>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</si>
  <si>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</si>
  <si>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</si>
  <si>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</si>
  <si>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</si>
  <si>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</si>
  <si>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</si>
  <si>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</si>
  <si>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</si>
  <si>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</si>
  <si>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</si>
  <si>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</si>
  <si>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</si>
  <si>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</si>
  <si>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</si>
  <si>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</si>
  <si>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</si>
  <si>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</si>
  <si>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</si>
  <si>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</si>
  <si>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</si>
  <si>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</si>
  <si>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</si>
  <si>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</si>
  <si>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</si>
  <si>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</si>
  <si>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</si>
  <si>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</si>
  <si>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</si>
  <si>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</si>
  <si>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</si>
  <si>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</si>
  <si>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</si>
  <si>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</si>
  <si>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</si>
  <si>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</si>
  <si>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</si>
  <si>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</si>
  <si>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</si>
  <si>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</si>
  <si>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</si>
  <si>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</si>
  <si>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</si>
  <si>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</si>
  <si>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</si>
  <si>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</si>
  <si>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</si>
  <si>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</si>
  <si>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</si>
  <si>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</si>
  <si>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</si>
  <si>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</si>
  <si>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</si>
  <si>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</si>
  <si>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</si>
  <si>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</si>
  <si>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</si>
  <si>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</si>
  <si>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</si>
  <si>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</si>
  <si>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</si>
  <si>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</si>
  <si>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</si>
  <si>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</si>
  <si>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</si>
  <si>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</si>
  <si>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</si>
  <si>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</si>
  <si>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</si>
  <si>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</si>
  <si>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</si>
  <si>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</si>
  <si>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</si>
  <si>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</si>
  <si>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</si>
  <si>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</si>
  <si>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</si>
  <si>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</si>
  <si>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</si>
  <si>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</si>
  <si>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</si>
  <si>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</si>
  <si>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</si>
  <si>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</si>
  <si>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</si>
  <si>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</si>
  <si>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</si>
  <si>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</si>
  <si>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</si>
  <si>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</si>
  <si>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</si>
  <si>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</si>
  <si>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</si>
  <si>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</si>
  <si>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</si>
  <si>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</si>
  <si>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</si>
  <si>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</si>
  <si>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</si>
  <si>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</si>
  <si>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</si>
  <si>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</si>
  <si>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</si>
  <si>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</si>
  <si>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</si>
  <si>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</si>
  <si>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</si>
  <si>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</si>
  <si>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</si>
  <si>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</si>
  <si>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</si>
  <si>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</si>
  <si>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</si>
  <si>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</si>
  <si>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</si>
  <si>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</si>
  <si>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</si>
  <si>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</si>
  <si>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</si>
  <si>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</si>
  <si>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</si>
  <si>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</si>
  <si>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</si>
  <si>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</si>
  <si>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</si>
  <si>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</si>
  <si>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</si>
  <si>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</si>
  <si>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</si>
  <si>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</si>
  <si>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</si>
  <si>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</si>
  <si>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</si>
  <si>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</si>
  <si>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</si>
  <si>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</si>
  <si>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</si>
  <si>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</si>
  <si>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</si>
  <si>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</si>
  <si>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</si>
  <si>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</si>
  <si>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</si>
  <si>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</si>
  <si>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</si>
  <si>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</si>
  <si>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</si>
  <si>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</si>
  <si>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</si>
  <si>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</si>
  <si>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</si>
  <si>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</si>
  <si>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</si>
  <si>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</si>
  <si>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</si>
  <si>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</si>
  <si>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</si>
  <si>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</si>
  <si>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</si>
  <si>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</si>
  <si>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</si>
  <si>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</si>
  <si>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</si>
  <si>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</si>
  <si>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</si>
  <si>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</si>
  <si>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</si>
  <si>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</si>
  <si>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</si>
  <si>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</si>
  <si>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</si>
  <si>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</si>
  <si>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</si>
  <si>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</si>
  <si>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</si>
  <si>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</si>
  <si>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</si>
  <si>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</si>
  <si>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</si>
  <si>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</si>
  <si>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</si>
  <si>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</si>
  <si>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</si>
  <si>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</si>
  <si>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</si>
  <si>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</si>
  <si>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</si>
  <si>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</si>
  <si>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</si>
  <si>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</si>
  <si>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</si>
  <si>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</si>
  <si>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</si>
  <si>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</si>
  <si>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</si>
  <si>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</si>
  <si>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</si>
  <si>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</si>
  <si>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</si>
  <si>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</si>
  <si>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</si>
  <si>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</si>
  <si>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</si>
  <si>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</si>
  <si>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</si>
  <si>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</si>
  <si>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</si>
  <si>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</si>
  <si>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</si>
  <si>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</si>
  <si>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</si>
  <si>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</si>
  <si>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</si>
  <si>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</si>
  <si>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</si>
  <si>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</si>
  <si>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</si>
  <si>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</si>
  <si>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</si>
  <si>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</si>
  <si>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</si>
  <si>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</si>
  <si>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</si>
  <si>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</si>
  <si>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</si>
  <si>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</si>
  <si>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</si>
  <si>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</si>
  <si>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</si>
  <si>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</si>
  <si>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</si>
  <si>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</si>
  <si>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</si>
  <si>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</si>
  <si>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</si>
  <si>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</si>
  <si>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</si>
  <si>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</si>
  <si>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</si>
  <si>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</si>
  <si>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</si>
  <si>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</si>
  <si>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</si>
  <si>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</si>
  <si>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</si>
  <si>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</si>
  <si>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</si>
  <si>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</si>
  <si>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</si>
  <si>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</si>
  <si>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</si>
  <si>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</si>
  <si>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</si>
  <si>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</si>
  <si>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</si>
  <si>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</si>
  <si>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</si>
  <si>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</si>
  <si>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</si>
  <si>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</si>
  <si>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</si>
  <si>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</si>
  <si>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</si>
  <si>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</si>
  <si>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</si>
  <si>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</si>
  <si>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</si>
  <si>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</si>
  <si>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</si>
  <si>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</si>
  <si>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</si>
  <si>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</si>
  <si>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</si>
  <si>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</si>
  <si>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</si>
  <si>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</si>
  <si>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</si>
  <si>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</si>
  <si>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</si>
  <si>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</si>
  <si>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</si>
  <si>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</si>
  <si>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</si>
  <si>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</si>
  <si>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</si>
  <si>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</si>
  <si>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</si>
  <si>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</si>
  <si>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</si>
  <si>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</si>
  <si>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</si>
  <si>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</si>
  <si>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</si>
  <si>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</si>
  <si>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</si>
  <si>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</si>
  <si>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</si>
  <si>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</si>
  <si>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</si>
  <si>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</si>
  <si>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</si>
  <si>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</si>
  <si>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</si>
  <si>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</si>
  <si>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</si>
  <si>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</si>
  <si>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</si>
  <si>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</si>
  <si>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</si>
  <si>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</si>
  <si>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</si>
  <si>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</si>
  <si>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</si>
  <si>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</si>
  <si>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</si>
  <si>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</si>
  <si>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</si>
  <si>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</si>
  <si>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</si>
  <si>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</si>
  <si>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</si>
  <si>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</si>
  <si>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</si>
  <si>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</si>
  <si>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</si>
  <si>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</si>
  <si>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</si>
  <si>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</si>
  <si>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</si>
  <si>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</si>
  <si>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</si>
  <si>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</si>
  <si>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</si>
  <si>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</si>
  <si>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</si>
  <si>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</si>
  <si>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</si>
  <si>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</si>
  <si>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</si>
  <si>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</si>
  <si>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</si>
  <si>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</si>
  <si>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</si>
  <si>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</si>
  <si>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</si>
  <si>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</si>
  <si>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</si>
  <si>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</si>
  <si>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</si>
  <si>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</si>
  <si>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</si>
  <si>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</si>
  <si>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</si>
  <si>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</si>
  <si>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</si>
  <si>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</si>
  <si>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</si>
  <si>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</si>
  <si>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</si>
  <si>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</si>
  <si>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</si>
  <si>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</si>
  <si>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</si>
  <si>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</si>
  <si>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</si>
  <si>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</si>
  <si>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</si>
  <si>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</si>
  <si>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</si>
  <si>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</si>
  <si>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</si>
  <si>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</si>
  <si>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</si>
  <si>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</si>
  <si>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</si>
  <si>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</si>
  <si>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</si>
  <si>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</si>
  <si>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</si>
  <si>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</si>
  <si>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</si>
  <si>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</si>
  <si>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</si>
  <si>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</si>
  <si>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</si>
  <si>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</si>
  <si>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</si>
  <si>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</si>
  <si>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</si>
  <si>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</si>
  <si>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</si>
  <si>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</si>
  <si>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</si>
  <si>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</si>
  <si>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</si>
  <si>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</si>
  <si>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</si>
  <si>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</si>
  <si>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</si>
  <si>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</si>
  <si>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</si>
  <si>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</si>
  <si>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</si>
  <si>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</si>
  <si>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</si>
  <si>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</si>
  <si>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</si>
  <si>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</si>
  <si>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</si>
  <si>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</si>
  <si>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</si>
  <si>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</si>
  <si>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</si>
  <si>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</si>
  <si>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</si>
  <si>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</si>
  <si>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</si>
  <si>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</si>
  <si>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</si>
  <si>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</si>
  <si>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</si>
  <si>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</si>
  <si>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</si>
  <si>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</si>
  <si>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</si>
  <si>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</si>
  <si>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</si>
  <si>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</si>
  <si>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</si>
  <si>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</si>
  <si>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</si>
  <si>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</si>
  <si>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</si>
  <si>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</si>
  <si>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</si>
  <si>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</si>
  <si>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</si>
  <si>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</si>
  <si>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</si>
  <si>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</si>
  <si>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</si>
  <si>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</si>
  <si>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</si>
  <si>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</si>
  <si>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</si>
  <si>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</si>
  <si>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</si>
  <si>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</si>
  <si>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</si>
  <si>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</si>
  <si>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</si>
  <si>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</si>
  <si>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</si>
  <si>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</si>
  <si>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</si>
  <si>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</si>
  <si>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</si>
  <si>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</si>
  <si>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</si>
  <si>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</si>
  <si>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</si>
  <si>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</si>
  <si>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</si>
  <si>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</si>
  <si>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</si>
  <si>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</si>
  <si>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</si>
  <si>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</si>
  <si>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</si>
  <si>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</si>
  <si>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</si>
  <si>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</si>
  <si>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</si>
  <si>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</si>
  <si>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</si>
  <si>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</si>
  <si>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</si>
  <si>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</si>
  <si>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</si>
  <si>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</si>
  <si>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</si>
  <si>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</si>
  <si>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</si>
  <si>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</si>
  <si>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</si>
  <si>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</si>
  <si>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</si>
  <si>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</si>
  <si>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</si>
  <si>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</si>
  <si>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</si>
  <si>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</si>
  <si>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</si>
  <si>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</si>
  <si>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</si>
  <si>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</si>
  <si>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</si>
  <si>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</si>
  <si>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</si>
  <si>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</si>
  <si>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</si>
  <si>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</si>
  <si>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</si>
  <si>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</si>
  <si>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</si>
  <si>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</si>
  <si>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</si>
  <si>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</si>
  <si>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</si>
  <si>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</si>
  <si>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</si>
  <si>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</si>
  <si>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</si>
  <si>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</si>
  <si>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</si>
  <si>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</si>
  <si>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</si>
  <si>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</si>
  <si>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</si>
  <si>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</si>
  <si>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</si>
  <si>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</si>
  <si>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</si>
  <si>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</si>
  <si>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</si>
  <si>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</si>
  <si>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</si>
  <si>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</si>
  <si>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</si>
  <si>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</si>
  <si>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</si>
  <si>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</si>
  <si>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</si>
  <si>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</si>
  <si>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</si>
  <si>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</si>
  <si>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</si>
  <si>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</si>
  <si>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</si>
  <si>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</si>
  <si>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</si>
  <si>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</si>
  <si>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</si>
  <si>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</si>
  <si>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</si>
  <si>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</si>
  <si>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</si>
  <si>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</si>
  <si>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</si>
  <si>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</si>
  <si>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</si>
  <si>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</si>
  <si>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</si>
  <si>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</si>
  <si>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</si>
  <si>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</si>
  <si>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</si>
  <si>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</si>
  <si>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</si>
  <si>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</si>
  <si>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</si>
  <si>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</si>
  <si>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</si>
  <si>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</si>
  <si>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</si>
  <si>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</si>
  <si>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</si>
  <si>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</si>
  <si>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</si>
  <si>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</si>
  <si>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</si>
  <si>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</si>
  <si>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</si>
  <si>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</si>
  <si>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</si>
  <si>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</si>
  <si>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</si>
  <si>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</si>
  <si>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</si>
  <si>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</si>
  <si>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</si>
  <si>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</si>
  <si>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</si>
  <si>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</si>
  <si>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</si>
  <si>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</si>
  <si>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</si>
  <si>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</si>
  <si>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</si>
  <si>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</si>
  <si>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</si>
  <si>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</si>
  <si>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</si>
  <si>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</si>
  <si>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</si>
  <si>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</si>
  <si>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</si>
  <si>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</si>
  <si>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</si>
  <si>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</si>
  <si>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</si>
  <si>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</si>
  <si>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</si>
  <si>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</si>
  <si>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</si>
  <si>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</si>
  <si>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</si>
  <si>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</si>
  <si>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</si>
  <si>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</si>
  <si>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</si>
  <si>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</si>
  <si>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</si>
  <si>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</si>
  <si>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</si>
  <si>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</si>
  <si>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</si>
  <si>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</si>
  <si>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</si>
  <si>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</si>
  <si>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</si>
  <si>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</si>
  <si>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</si>
  <si>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</si>
  <si>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</si>
  <si>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</si>
  <si>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</si>
  <si>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</si>
  <si>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</si>
  <si>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</si>
  <si>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</si>
  <si>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</si>
  <si>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</si>
  <si>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</si>
  <si>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</si>
  <si>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</si>
  <si>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</si>
  <si>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</si>
  <si>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</si>
  <si>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</si>
  <si>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</si>
  <si>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</si>
  <si>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</si>
  <si>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</si>
  <si>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</si>
  <si>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</si>
  <si>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</si>
  <si>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</si>
  <si>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</si>
  <si>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</si>
  <si>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</si>
  <si>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</si>
  <si>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</si>
  <si>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</si>
  <si>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</si>
  <si>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</si>
  <si>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</si>
  <si>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</si>
  <si>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</si>
  <si>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</si>
  <si>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</si>
  <si>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</si>
  <si>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</si>
  <si>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</si>
  <si>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</si>
  <si>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</si>
  <si>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</si>
  <si>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</si>
  <si>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</si>
  <si>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</si>
  <si>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</si>
  <si>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</si>
  <si>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</si>
  <si>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</si>
  <si>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</si>
  <si>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</si>
  <si>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</si>
  <si>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</si>
  <si>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</si>
  <si>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</si>
  <si>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</si>
  <si>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</si>
  <si>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</si>
  <si>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</si>
  <si>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</si>
  <si>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</si>
  <si>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</si>
  <si>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</si>
  <si>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</si>
  <si>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</si>
  <si>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</si>
  <si>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</si>
  <si>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</si>
  <si>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</si>
  <si>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</si>
  <si>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</si>
  <si>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</si>
  <si>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</si>
  <si>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</si>
  <si>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</si>
  <si>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</si>
  <si>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</si>
  <si>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</si>
  <si>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</si>
  <si>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</si>
  <si>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</si>
  <si>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</si>
  <si>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</si>
  <si>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</si>
  <si>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</si>
  <si>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</si>
  <si>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</si>
  <si>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</si>
  <si>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</si>
  <si>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</si>
  <si>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</si>
  <si>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</si>
  <si>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</si>
  <si>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</si>
  <si>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</si>
  <si>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</si>
  <si>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</si>
  <si>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</si>
  <si>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</si>
  <si>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</si>
  <si>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</si>
  <si>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</si>
  <si>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</si>
  <si>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</si>
  <si>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</si>
  <si>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</si>
  <si>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</si>
  <si>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</si>
  <si>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</si>
  <si>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</si>
  <si>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</si>
  <si>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</si>
  <si>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</si>
  <si>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</si>
  <si>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</si>
  <si>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</si>
  <si>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</si>
  <si>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</si>
  <si>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</si>
  <si>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</si>
  <si>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</si>
  <si>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</si>
  <si>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</si>
  <si>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</si>
  <si>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</si>
  <si>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</si>
  <si>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</si>
  <si>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</si>
  <si>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</si>
  <si>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</si>
  <si>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</si>
  <si>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</si>
  <si>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</si>
  <si>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</si>
  <si>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</si>
  <si>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</si>
  <si>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</si>
  <si>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</si>
  <si>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</si>
  <si>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</si>
  <si>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</si>
  <si>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</si>
  <si>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</si>
  <si>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</si>
  <si>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</si>
  <si>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</si>
  <si>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</si>
  <si>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</si>
  <si>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</si>
  <si>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</si>
  <si>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</si>
  <si>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</si>
  <si>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</si>
  <si>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</si>
  <si>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</si>
  <si>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</si>
  <si>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</si>
  <si>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</si>
  <si>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</si>
  <si>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</si>
  <si>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</si>
  <si>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</si>
  <si>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</si>
  <si>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</si>
  <si>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</si>
  <si>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</si>
  <si>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</si>
  <si>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</si>
  <si>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</si>
  <si>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</si>
  <si>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</si>
  <si>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</si>
  <si>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</si>
  <si>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</si>
  <si>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</si>
  <si>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</si>
  <si>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</si>
  <si>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</si>
  <si>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</si>
  <si>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</si>
  <si>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</si>
  <si>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</si>
  <si>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</si>
  <si>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</si>
  <si>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</si>
  <si>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</si>
  <si>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</si>
  <si>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</si>
  <si>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</si>
  <si>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</si>
  <si>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</si>
  <si>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</si>
  <si>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</si>
  <si>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</si>
  <si>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</si>
  <si>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</si>
  <si>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</si>
  <si>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</si>
  <si>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</si>
  <si>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</si>
  <si>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</si>
  <si>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</si>
  <si>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</si>
  <si>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</si>
  <si>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</si>
  <si>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</si>
  <si>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</si>
  <si>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</si>
  <si>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</si>
  <si>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</si>
  <si>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</si>
  <si>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</si>
  <si>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</si>
  <si>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</si>
  <si>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</si>
  <si>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</si>
  <si>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</si>
  <si>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</si>
  <si>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</si>
  <si>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</si>
  <si>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</si>
  <si>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</si>
  <si>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</si>
  <si>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</si>
  <si>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</si>
  <si>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</si>
  <si>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</si>
  <si>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</si>
  <si>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</si>
  <si>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</si>
  <si>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</si>
  <si>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</si>
  <si>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</si>
  <si>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</si>
  <si>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</si>
  <si>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</si>
  <si>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</si>
  <si>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</si>
  <si>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</si>
  <si>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</si>
  <si>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</si>
  <si>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</si>
  <si>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</si>
  <si>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</si>
  <si>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</si>
  <si>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</si>
  <si>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</si>
  <si>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</si>
  <si>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</si>
  <si>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</si>
  <si>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</si>
  <si>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</si>
  <si>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</si>
  <si>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</si>
  <si>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</si>
  <si>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</si>
  <si>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</si>
  <si>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</si>
  <si>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</si>
  <si>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</si>
  <si>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</si>
  <si>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</si>
  <si>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</si>
  <si>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</si>
  <si>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</si>
  <si>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</si>
  <si>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</si>
  <si>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</si>
  <si>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</si>
  <si>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</si>
  <si>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</si>
  <si>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</si>
  <si>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</si>
  <si>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</si>
  <si>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</si>
  <si>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</si>
  <si>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</si>
  <si>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</si>
  <si>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</si>
  <si>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</si>
  <si>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</si>
  <si>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</si>
  <si>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</si>
  <si>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</si>
  <si>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</si>
  <si>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</si>
  <si>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</si>
  <si>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</si>
  <si>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</si>
  <si>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</si>
  <si>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</si>
  <si>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</si>
  <si>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</si>
  <si>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</si>
  <si>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</si>
  <si>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</si>
  <si>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</si>
  <si>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</si>
  <si>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</si>
  <si>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</si>
  <si>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</si>
  <si>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</si>
  <si>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</si>
  <si>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</si>
  <si>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</si>
  <si>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</si>
  <si>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</si>
  <si>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</si>
  <si>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</si>
  <si>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</si>
  <si>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</si>
  <si>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</si>
  <si>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</si>
  <si>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</si>
  <si>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</si>
  <si>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</si>
  <si>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</si>
  <si>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</si>
  <si>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</si>
  <si>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</si>
  <si>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</si>
  <si>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</si>
  <si>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</si>
  <si>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</si>
  <si>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</si>
  <si>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</si>
  <si>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</si>
  <si>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</si>
  <si>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</si>
  <si>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</si>
  <si>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</si>
  <si>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</si>
  <si>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</si>
  <si>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</si>
  <si>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</si>
  <si>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</si>
  <si>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</si>
  <si>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</si>
  <si>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</si>
  <si>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</si>
  <si>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</si>
  <si>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</si>
  <si>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</si>
  <si>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</si>
  <si>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</si>
  <si>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</si>
  <si>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</si>
  <si>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</si>
  <si>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</si>
  <si>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</si>
  <si>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</si>
  <si>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</si>
  <si>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</si>
  <si>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</si>
  <si>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</si>
  <si>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</si>
  <si>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</si>
  <si>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</si>
  <si>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</si>
  <si>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</si>
  <si>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</si>
  <si>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</si>
  <si>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</si>
  <si>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</si>
  <si>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</si>
  <si>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</si>
  <si>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</si>
  <si>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</si>
  <si>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</si>
  <si>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</si>
  <si>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</si>
  <si>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</si>
  <si>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</si>
  <si>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</si>
  <si>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</si>
  <si>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</si>
  <si>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</si>
  <si>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</si>
  <si>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</si>
  <si>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</si>
  <si>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</si>
  <si>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</si>
  <si>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</si>
  <si>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</si>
  <si>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</si>
  <si>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</si>
  <si>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</si>
  <si>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</si>
  <si>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</si>
  <si>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</si>
  <si>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</si>
  <si>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</si>
  <si>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</si>
  <si>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</si>
  <si>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</si>
  <si>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</si>
  <si>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</si>
  <si>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</si>
  <si>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</si>
  <si>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</si>
  <si>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</si>
  <si>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</si>
  <si>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</si>
  <si>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</si>
  <si>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</si>
  <si>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</si>
  <si>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</si>
  <si>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</si>
  <si>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</si>
  <si>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</si>
  <si>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</si>
  <si>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</si>
  <si>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</si>
  <si>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</si>
  <si>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</si>
  <si>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</si>
  <si>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</si>
  <si>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</si>
  <si>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</si>
  <si>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</si>
  <si>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</si>
  <si>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</si>
  <si>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</si>
  <si>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</si>
  <si>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</si>
  <si>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</si>
  <si>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</si>
  <si>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</si>
  <si>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</si>
  <si>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</si>
  <si>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</si>
  <si>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</si>
  <si>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</si>
  <si>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</si>
  <si>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</si>
  <si>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</si>
  <si>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</si>
  <si>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</si>
  <si>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</si>
  <si>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</si>
  <si>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</si>
  <si>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</si>
  <si>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</si>
  <si>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</si>
  <si>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</si>
  <si>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</si>
  <si>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</si>
  <si>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</si>
  <si>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</si>
  <si>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</si>
  <si>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</si>
  <si>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</si>
  <si>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</si>
  <si>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</si>
  <si>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</si>
  <si>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</si>
  <si>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</si>
  <si>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</si>
  <si>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</si>
  <si>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</si>
  <si>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</si>
  <si>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</si>
  <si>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</si>
  <si>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</si>
  <si>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</si>
  <si>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</si>
  <si>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</si>
  <si>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</si>
  <si>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</si>
  <si>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</si>
  <si>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</si>
  <si>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</si>
  <si>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</si>
  <si>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</si>
  <si>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</si>
  <si>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</si>
  <si>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</si>
  <si>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</si>
  <si>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</si>
  <si>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</si>
  <si>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</si>
  <si>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</si>
  <si>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</si>
  <si>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</si>
  <si>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</si>
  <si>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</si>
  <si>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</si>
  <si>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</si>
  <si>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</si>
  <si>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</si>
  <si>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</si>
  <si>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</si>
  <si>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</si>
  <si>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</si>
  <si>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</si>
  <si>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</si>
  <si>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</si>
  <si>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</si>
  <si>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</si>
  <si>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</si>
  <si>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</si>
  <si>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</si>
  <si>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</si>
  <si>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</si>
  <si>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</si>
  <si>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</si>
  <si>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</si>
  <si>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</si>
  <si>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</si>
  <si>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</si>
  <si>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</si>
  <si>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</si>
  <si>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</si>
  <si>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</si>
  <si>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</si>
  <si>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</si>
  <si>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</si>
  <si>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</si>
  <si>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</si>
  <si>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</si>
  <si>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</si>
  <si>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</si>
  <si>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</si>
  <si>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</si>
  <si>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</si>
  <si>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</si>
  <si>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</si>
  <si>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</si>
  <si>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</si>
  <si>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</si>
  <si>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</si>
  <si>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</si>
  <si>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</si>
  <si>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</si>
  <si>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</si>
  <si>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</si>
  <si>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</si>
  <si>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</si>
  <si>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</si>
  <si>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</si>
  <si>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</si>
  <si>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</si>
  <si>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</si>
  <si>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</si>
  <si>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</si>
  <si>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</si>
  <si>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</si>
  <si>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</si>
  <si>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</si>
  <si>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</si>
  <si>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</si>
  <si>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</si>
  <si>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</si>
  <si>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</si>
  <si>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</si>
  <si>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</si>
  <si>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</si>
  <si>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</si>
  <si>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</si>
  <si>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</si>
  <si>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</si>
  <si>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</si>
  <si>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</si>
  <si>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</si>
  <si>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</si>
  <si>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</si>
  <si>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</si>
  <si>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</si>
  <si>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</si>
  <si>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</si>
  <si>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</si>
  <si>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</si>
  <si>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</si>
  <si>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</si>
  <si>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</si>
  <si>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</si>
  <si>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</si>
  <si>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</si>
  <si>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</si>
  <si>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</si>
  <si>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</si>
  <si>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</si>
  <si>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</si>
  <si>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</si>
  <si>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</si>
  <si>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</si>
  <si>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</si>
  <si>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</si>
  <si>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</si>
  <si>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</si>
  <si>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</si>
  <si>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</si>
  <si>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</si>
  <si>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</si>
  <si>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</si>
  <si>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</si>
  <si>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</si>
  <si>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</si>
  <si>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</si>
  <si>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</si>
  <si>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</si>
  <si>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</si>
  <si>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</si>
  <si>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</si>
  <si>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</si>
  <si>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</si>
  <si>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</si>
  <si>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</si>
  <si>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</si>
  <si>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</si>
  <si>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</si>
  <si>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</si>
  <si>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</si>
  <si>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</si>
  <si>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</si>
  <si>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</si>
  <si>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</si>
  <si>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</si>
  <si>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</si>
  <si>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</si>
  <si>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</si>
  <si>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</si>
  <si>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</si>
  <si>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</si>
  <si>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</si>
  <si>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</si>
  <si>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</si>
  <si>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</si>
  <si>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</si>
  <si>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</si>
  <si>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</si>
  <si>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</si>
  <si>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</si>
  <si>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</si>
  <si>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</si>
  <si>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</si>
  <si>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</si>
  <si>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</si>
  <si>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</si>
  <si>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</si>
  <si>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</si>
  <si>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</si>
  <si>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</si>
  <si>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</si>
  <si>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</si>
  <si>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</si>
  <si>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</si>
  <si>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</si>
  <si>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</si>
  <si>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</si>
  <si>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</si>
  <si>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</si>
  <si>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</si>
  <si>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</si>
  <si>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</si>
  <si>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</si>
  <si>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</si>
  <si>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</si>
  <si>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</si>
  <si>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</si>
  <si>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</si>
  <si>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</si>
  <si>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</si>
  <si>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</si>
  <si>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</si>
  <si>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</si>
  <si>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</si>
  <si>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</si>
  <si>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</si>
  <si>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</si>
  <si>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</si>
  <si>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</si>
  <si>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</si>
  <si>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</si>
  <si>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</si>
  <si>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</si>
  <si>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</si>
  <si>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</si>
  <si>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</si>
  <si>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</si>
  <si>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</si>
  <si>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</si>
  <si>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</si>
  <si>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</si>
  <si>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</si>
  <si>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</si>
  <si>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</si>
  <si>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</si>
  <si>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</si>
  <si>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</si>
  <si>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</si>
  <si>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</si>
  <si>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</si>
  <si>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</si>
  <si>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</si>
  <si>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</si>
  <si>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</si>
  <si>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</si>
  <si>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</si>
  <si>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</si>
  <si>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</si>
  <si>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</si>
  <si>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</si>
  <si>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</si>
  <si>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</si>
  <si>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</si>
  <si>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</si>
  <si>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</si>
  <si>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</si>
  <si>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</si>
  <si>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</si>
  <si>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</si>
  <si>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</si>
  <si>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</si>
  <si>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</si>
  <si>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</si>
  <si>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</si>
  <si>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</si>
  <si>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</si>
  <si>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</si>
  <si>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</si>
  <si>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</si>
  <si>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</si>
  <si>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</si>
  <si>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</si>
  <si>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</si>
  <si>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</si>
  <si>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</si>
  <si>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</si>
  <si>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</si>
  <si>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</si>
  <si>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</si>
  <si>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</si>
  <si>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</si>
  <si>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</si>
  <si>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</si>
  <si>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</si>
  <si>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</si>
  <si>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</si>
  <si>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</si>
  <si>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</si>
  <si>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</si>
  <si>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</si>
  <si>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</si>
  <si>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</si>
  <si>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</si>
  <si>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</si>
  <si>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</si>
  <si>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</si>
  <si>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</si>
  <si>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</si>
  <si>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</si>
  <si>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</si>
  <si>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</si>
  <si>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</si>
  <si>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</si>
  <si>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</si>
  <si>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</si>
  <si>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</si>
  <si>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</si>
  <si>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</si>
  <si>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</si>
  <si>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</si>
  <si>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</si>
  <si>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</si>
  <si>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</si>
  <si>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</si>
  <si>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</si>
  <si>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</si>
  <si>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</si>
  <si>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</si>
  <si>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</si>
  <si>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</si>
  <si>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</si>
  <si>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</si>
  <si>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</si>
  <si>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</si>
  <si>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</si>
  <si>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</si>
  <si>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</si>
  <si>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</si>
  <si>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</si>
  <si>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</si>
  <si>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</si>
  <si>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</si>
  <si>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</si>
  <si>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</si>
  <si>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</si>
  <si>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</si>
  <si>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</si>
  <si>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</si>
  <si>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</si>
  <si>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</si>
  <si>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</si>
  <si>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</si>
  <si>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</si>
  <si>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</si>
  <si>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</si>
  <si>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</si>
  <si>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</si>
  <si>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</si>
  <si>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</si>
  <si>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</si>
  <si>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</si>
  <si>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</si>
  <si>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</si>
  <si>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</si>
  <si>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</si>
  <si>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</si>
  <si>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</si>
  <si>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</si>
  <si>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</si>
  <si>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</si>
  <si>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</si>
  <si>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</si>
  <si>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</si>
  <si>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</si>
  <si>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</si>
  <si>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</si>
  <si>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</si>
  <si>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</si>
  <si>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</si>
  <si>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</si>
  <si>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</si>
  <si>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</si>
  <si>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</si>
  <si>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</si>
  <si>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</si>
  <si>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</si>
  <si>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</si>
  <si>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</si>
  <si>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</si>
  <si>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</si>
  <si>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</si>
  <si>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</si>
  <si>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</si>
  <si>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</si>
  <si>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</si>
  <si>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</si>
  <si>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</si>
  <si>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</si>
  <si>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</si>
  <si>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</si>
  <si>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</si>
  <si>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</si>
  <si>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</si>
  <si>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</si>
  <si>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</si>
  <si>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</si>
  <si>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</si>
  <si>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</si>
  <si>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</si>
  <si>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</si>
  <si>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</si>
  <si>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</si>
  <si>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</si>
  <si>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</si>
  <si>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</si>
  <si>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</si>
  <si>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</si>
  <si>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</si>
  <si>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</si>
  <si>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</si>
  <si>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</si>
  <si>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</si>
  <si>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</si>
  <si>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</si>
  <si>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</si>
  <si>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</si>
  <si>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</si>
  <si>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</si>
  <si>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</si>
  <si>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</si>
  <si>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</si>
  <si>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</si>
  <si>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</si>
  <si>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</si>
  <si>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</si>
  <si>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</si>
  <si>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</si>
  <si>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</si>
  <si>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</si>
  <si>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</si>
  <si>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</si>
  <si>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</si>
  <si>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</si>
  <si>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</si>
  <si>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</si>
  <si>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</si>
  <si>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</si>
  <si>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</si>
  <si>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</si>
  <si>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</si>
  <si>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</si>
  <si>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</si>
  <si>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</si>
  <si>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</si>
  <si>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</si>
  <si>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</si>
  <si>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</si>
  <si>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</si>
  <si>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</si>
  <si>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</si>
  <si>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</si>
  <si>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</si>
  <si>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</si>
  <si>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</si>
  <si>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</si>
  <si>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</si>
  <si>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</si>
  <si>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</si>
  <si>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</si>
  <si>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</si>
  <si>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</si>
  <si>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</si>
  <si>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</si>
  <si>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</si>
  <si>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</si>
  <si>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</si>
  <si>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</si>
  <si>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</si>
  <si>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</si>
  <si>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</si>
  <si>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</si>
  <si>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</si>
  <si>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</si>
  <si>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</si>
  <si>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</si>
  <si>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</si>
  <si>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</si>
  <si>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</si>
  <si>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</si>
  <si>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</si>
  <si>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</si>
  <si>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</si>
  <si>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</si>
  <si>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</si>
  <si>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</si>
  <si>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</si>
  <si>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</si>
  <si>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</si>
  <si>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</si>
  <si>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</si>
  <si>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</si>
  <si>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</si>
  <si>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</si>
  <si>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</si>
  <si>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</si>
  <si>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</si>
  <si>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</si>
  <si>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</si>
  <si>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</si>
  <si>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</si>
  <si>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</si>
  <si>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</si>
  <si>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</si>
  <si>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</si>
  <si>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</si>
  <si>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</si>
  <si>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</si>
  <si>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</si>
  <si>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</si>
  <si>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</si>
  <si>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</si>
  <si>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</si>
  <si>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</si>
  <si>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</si>
  <si>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</si>
  <si>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</si>
  <si>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</si>
  <si>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</si>
  <si>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</si>
  <si>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</si>
  <si>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</si>
  <si>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</si>
  <si>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</si>
  <si>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</si>
  <si>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</si>
  <si>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</si>
  <si>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</si>
  <si>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</si>
  <si>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</si>
  <si>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</si>
  <si>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</si>
  <si>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</si>
  <si>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</si>
  <si>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</si>
  <si>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</si>
  <si>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</si>
  <si>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</si>
  <si>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</si>
  <si>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</si>
  <si>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</si>
  <si>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</si>
  <si>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</si>
  <si>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</si>
  <si>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</si>
  <si>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</si>
  <si>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</si>
  <si>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</si>
  <si>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</si>
  <si>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</si>
  <si>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</si>
  <si>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</si>
  <si>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</si>
  <si>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</si>
  <si>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</si>
  <si>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</si>
  <si>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</si>
  <si>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</si>
  <si>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</si>
  <si>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</si>
  <si>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</si>
  <si>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</si>
  <si>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</si>
  <si>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</si>
  <si>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</si>
  <si>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</si>
  <si>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</si>
  <si>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</si>
  <si>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</si>
  <si>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</si>
  <si>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</si>
  <si>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</si>
  <si>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</si>
  <si>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</si>
  <si>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</si>
  <si>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</si>
  <si>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</si>
  <si>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</si>
  <si>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</si>
  <si>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</si>
  <si>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</si>
  <si>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</si>
  <si>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</si>
  <si>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</si>
  <si>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</si>
  <si>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</si>
  <si>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</si>
  <si>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</si>
  <si>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</si>
  <si>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</si>
  <si>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</si>
  <si>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</si>
  <si>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</si>
  <si>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</si>
  <si>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</si>
  <si>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</si>
  <si>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</si>
  <si>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</si>
  <si>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</si>
  <si>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</si>
  <si>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</si>
  <si>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</si>
  <si>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</si>
  <si>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</si>
  <si>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</si>
  <si>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</si>
  <si>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</si>
  <si>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</si>
  <si>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</si>
  <si>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</si>
  <si>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</si>
  <si>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</si>
  <si>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</si>
  <si>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</si>
  <si>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</si>
  <si>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</si>
  <si>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</si>
  <si>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</si>
  <si>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</si>
  <si>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</si>
  <si>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</si>
  <si>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</si>
  <si>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</si>
  <si>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</si>
  <si>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</si>
  <si>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</si>
  <si>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</si>
  <si>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</si>
  <si>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</si>
  <si>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</si>
  <si>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</si>
  <si>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</si>
  <si>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</si>
  <si>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</si>
  <si>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</si>
  <si>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</si>
  <si>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</si>
  <si>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</si>
  <si>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</si>
  <si>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</si>
  <si>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</si>
  <si>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</si>
  <si>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</si>
  <si>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</si>
  <si>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</si>
  <si>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</si>
  <si>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</si>
  <si>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</si>
  <si>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</si>
  <si>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</si>
  <si>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</si>
  <si>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</si>
  <si>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</si>
  <si>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</si>
  <si>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</si>
  <si>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</si>
  <si>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</si>
  <si>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</si>
  <si>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</si>
  <si>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</si>
  <si>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</si>
  <si>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</si>
  <si>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</si>
  <si>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</si>
  <si>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</si>
  <si>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</si>
  <si>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</si>
  <si>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</si>
  <si>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</si>
  <si>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</si>
  <si>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</si>
  <si>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</si>
  <si>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</si>
  <si>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</si>
  <si>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</si>
  <si>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</si>
  <si>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</si>
  <si>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</si>
  <si>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</si>
  <si>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</si>
  <si>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</si>
  <si>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</si>
  <si>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</si>
  <si>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</si>
  <si>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</si>
  <si>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</si>
  <si>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</si>
  <si>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</si>
  <si>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</si>
  <si>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</si>
  <si>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</si>
  <si>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</si>
  <si>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</si>
  <si>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</si>
  <si>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</si>
  <si>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</si>
  <si>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</si>
  <si>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</si>
  <si>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</si>
  <si>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</si>
  <si>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</si>
  <si>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</si>
  <si>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</si>
  <si>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</si>
  <si>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</si>
  <si>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</si>
  <si>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</si>
  <si>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</si>
  <si>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</si>
  <si>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</si>
  <si>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</si>
  <si>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</si>
  <si>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</si>
  <si>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</si>
  <si>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</si>
  <si>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</si>
  <si>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</si>
  <si>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</si>
  <si>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</si>
  <si>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</si>
  <si>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</si>
  <si>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</si>
  <si>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</si>
  <si>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</si>
  <si>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</si>
  <si>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</si>
  <si>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</si>
  <si>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</si>
  <si>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</si>
  <si>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</si>
  <si>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</si>
  <si>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</si>
  <si>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</si>
  <si>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</si>
  <si>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</si>
  <si>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</si>
  <si>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</si>
  <si>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</si>
  <si>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</si>
  <si>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</si>
  <si>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</si>
  <si>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</si>
  <si>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</si>
  <si>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</si>
  <si>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</si>
  <si>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</si>
  <si>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</si>
  <si>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</si>
  <si>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</si>
  <si>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</si>
  <si>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</si>
  <si>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</si>
  <si>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</si>
  <si>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</si>
  <si>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</si>
  <si>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</si>
  <si>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</si>
  <si>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</si>
  <si>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</si>
  <si>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</si>
  <si>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</si>
  <si>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</si>
  <si>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</si>
  <si>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</si>
  <si>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</si>
  <si>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</si>
  <si>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</si>
  <si>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</si>
  <si>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</si>
  <si>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</si>
  <si>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</si>
  <si>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</si>
  <si>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</si>
  <si>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</si>
  <si>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</si>
  <si>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</si>
  <si>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</si>
  <si>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</si>
  <si>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</si>
  <si>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</si>
  <si>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</si>
  <si>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</si>
  <si>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</si>
  <si>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</si>
  <si>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</si>
  <si>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</si>
  <si>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</si>
  <si>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</si>
  <si>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</si>
  <si>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</si>
  <si>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</si>
  <si>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</si>
  <si>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</si>
  <si>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</si>
  <si>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</si>
  <si>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</si>
  <si>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</si>
  <si>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</si>
  <si>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</si>
  <si>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</si>
  <si>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</si>
  <si>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</si>
  <si>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</si>
  <si>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</si>
  <si>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</si>
  <si>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</si>
  <si>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</si>
  <si>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</si>
  <si>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</si>
  <si>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</si>
  <si>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</si>
  <si>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</si>
  <si>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</si>
  <si>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</si>
  <si>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</si>
  <si>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</si>
  <si>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</si>
  <si>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</si>
  <si>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</si>
  <si>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</si>
  <si>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</si>
  <si>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</si>
  <si>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</si>
  <si>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</si>
  <si>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</si>
  <si>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</si>
  <si>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</si>
  <si>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</si>
  <si>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</si>
  <si>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</si>
  <si>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</si>
  <si>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</si>
  <si>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</si>
  <si>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</si>
  <si>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</si>
  <si>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</si>
  <si>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</si>
  <si>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</si>
  <si>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</si>
  <si>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</si>
  <si>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</si>
  <si>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</si>
  <si>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</si>
  <si>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</si>
  <si>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</si>
  <si>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</si>
  <si>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</si>
  <si>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</si>
  <si>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</si>
  <si>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</si>
  <si>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</si>
  <si>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</si>
  <si>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</si>
  <si>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</si>
  <si>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</si>
  <si>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</si>
  <si>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</si>
  <si>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</si>
  <si>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</si>
  <si>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</si>
  <si>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</si>
  <si>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</si>
  <si>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</si>
  <si>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</si>
  <si>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</si>
  <si>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</si>
  <si>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</si>
  <si>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</si>
  <si>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</si>
  <si>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</si>
  <si>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</si>
  <si>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</si>
  <si>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</si>
  <si>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</si>
  <si>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</si>
  <si>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</si>
  <si>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</si>
  <si>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</si>
  <si>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</si>
  <si>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</si>
  <si>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</si>
  <si>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</si>
  <si>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</si>
  <si>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</si>
  <si>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</si>
  <si>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</si>
  <si>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</si>
  <si>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</si>
  <si>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</si>
  <si>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</si>
  <si>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</si>
  <si>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</si>
  <si>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</si>
  <si>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</si>
  <si>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</si>
  <si>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</si>
  <si>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</si>
  <si>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</si>
  <si>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</si>
  <si>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</si>
  <si>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</si>
  <si>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</si>
  <si>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</si>
  <si>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</si>
  <si>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</si>
  <si>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</si>
  <si>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</si>
  <si>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</si>
  <si>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</si>
  <si>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</si>
  <si>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</si>
  <si>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</si>
  <si>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</si>
  <si>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</si>
  <si>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</si>
  <si>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</si>
  <si>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</si>
  <si>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</si>
  <si>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</si>
  <si>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</si>
  <si>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</si>
  <si>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</si>
  <si>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</si>
  <si>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</si>
  <si>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</si>
  <si>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</si>
  <si>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</si>
  <si>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</si>
  <si>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</si>
  <si>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</si>
  <si>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</si>
  <si>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</si>
  <si>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</si>
  <si>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</si>
  <si>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</si>
  <si>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</si>
  <si>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</si>
  <si>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</si>
  <si>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</si>
  <si>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</si>
  <si>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</si>
  <si>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</si>
  <si>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</si>
  <si>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</si>
  <si>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</si>
  <si>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</si>
  <si>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</si>
  <si>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</si>
  <si>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</si>
  <si>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</si>
  <si>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</si>
  <si>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</si>
  <si>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</si>
  <si>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</si>
  <si>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</si>
  <si>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</si>
  <si>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</si>
  <si>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</si>
  <si>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</si>
  <si>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</si>
  <si>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</si>
  <si>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</si>
  <si>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</si>
  <si>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</si>
  <si>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</si>
  <si>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</si>
  <si>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</si>
  <si>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</si>
  <si>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</si>
  <si>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</si>
  <si>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</si>
  <si>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</si>
  <si>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</si>
  <si>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</si>
  <si>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</si>
  <si>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</si>
  <si>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</si>
  <si>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</si>
  <si>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</si>
  <si>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</si>
  <si>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</si>
  <si>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</si>
  <si>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</si>
  <si>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</si>
  <si>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</si>
  <si>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</si>
  <si>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</si>
  <si>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</si>
  <si>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</si>
  <si>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</si>
  <si>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</si>
  <si>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</si>
  <si>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</si>
  <si>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</si>
  <si>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</si>
  <si>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</si>
  <si>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</si>
  <si>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</si>
  <si>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</si>
  <si>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</si>
  <si>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</si>
  <si>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</si>
  <si>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</si>
  <si>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</si>
  <si>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</si>
  <si>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</si>
  <si>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</si>
  <si>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</si>
  <si>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</si>
  <si>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</si>
  <si>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</si>
  <si>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</si>
  <si>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</si>
  <si>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</si>
  <si>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</si>
  <si>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</si>
  <si>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</si>
  <si>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</si>
  <si>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</si>
  <si>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</si>
  <si>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</si>
  <si>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</si>
  <si>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</si>
  <si>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</si>
  <si>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</si>
  <si>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</si>
  <si>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</si>
  <si>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</si>
  <si>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</si>
  <si>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</si>
  <si>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</si>
  <si>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</si>
  <si>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</si>
  <si>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</si>
  <si>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</si>
  <si>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</si>
  <si>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</si>
  <si>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</si>
  <si>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</si>
  <si>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</si>
  <si>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</si>
  <si>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</si>
  <si>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</si>
  <si>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</si>
  <si>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</si>
  <si>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</si>
  <si>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</si>
  <si>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</si>
  <si>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</si>
  <si>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</si>
  <si>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</si>
  <si>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</si>
  <si>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</si>
  <si>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</si>
  <si>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</si>
  <si>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</si>
  <si>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</si>
  <si>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</si>
  <si>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</si>
  <si>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</si>
  <si>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</si>
  <si>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</si>
  <si>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</si>
  <si>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</si>
  <si>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</si>
  <si>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</si>
  <si>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</si>
  <si>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</si>
  <si>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</si>
  <si>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</si>
  <si>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</si>
  <si>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</si>
  <si>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</si>
  <si>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</si>
  <si>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</si>
  <si>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</si>
  <si>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</si>
  <si>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</si>
  <si>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</si>
  <si>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</si>
  <si>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</si>
  <si>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</si>
  <si>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</si>
  <si>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</si>
  <si>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</si>
  <si>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</si>
  <si>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</si>
  <si>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</si>
  <si>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</si>
  <si>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</si>
  <si>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</si>
  <si>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</si>
  <si>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</si>
  <si>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</si>
  <si>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</si>
  <si>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</si>
  <si>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</si>
  <si>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</si>
  <si>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</si>
  <si>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</si>
  <si>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</si>
  <si>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</si>
  <si>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</si>
  <si>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</si>
  <si>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</si>
  <si>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</si>
  <si>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</si>
  <si>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</si>
  <si>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</si>
  <si>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</si>
  <si>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</si>
  <si>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</si>
  <si>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</si>
  <si>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</si>
  <si>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</si>
  <si>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</si>
  <si>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</si>
  <si>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</si>
  <si>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</si>
  <si>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</si>
  <si>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</si>
  <si>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</si>
  <si>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</si>
  <si>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</si>
  <si>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</si>
  <si>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</si>
  <si>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</si>
  <si>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</si>
  <si>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</si>
  <si>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</si>
  <si>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</si>
  <si>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</si>
  <si>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</si>
  <si>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</si>
  <si>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</si>
  <si>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</si>
  <si>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</si>
  <si>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</si>
  <si>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</si>
  <si>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</si>
  <si>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</si>
  <si>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</si>
  <si>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</si>
  <si>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</si>
  <si>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</si>
  <si>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</si>
  <si>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</si>
  <si>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</si>
  <si>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</si>
  <si>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</si>
  <si>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</si>
  <si>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</si>
  <si>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</si>
  <si>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</si>
  <si>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</si>
  <si>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</si>
  <si>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</si>
  <si>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</si>
  <si>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</si>
  <si>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</si>
  <si>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</si>
  <si>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</si>
  <si>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</si>
  <si>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</si>
  <si>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</si>
  <si>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</si>
  <si>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</si>
  <si>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</si>
  <si>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</si>
  <si>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</si>
  <si>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</si>
  <si>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</si>
  <si>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</si>
  <si>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</si>
  <si>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</si>
  <si>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</si>
  <si>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</si>
  <si>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</si>
  <si>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</si>
  <si>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</si>
  <si>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</si>
  <si>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</si>
  <si>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</si>
  <si>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</si>
  <si>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</si>
  <si>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</si>
  <si>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</si>
  <si>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</si>
  <si>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</si>
  <si>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</si>
  <si>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</si>
  <si>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</si>
  <si>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</si>
  <si>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</si>
  <si>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</si>
  <si>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</si>
  <si>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</si>
  <si>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</si>
  <si>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</si>
  <si>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</si>
  <si>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</si>
  <si>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</si>
  <si>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</si>
  <si>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</si>
  <si>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</si>
  <si>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</si>
  <si>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</si>
  <si>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</si>
  <si>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</si>
  <si>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</si>
  <si>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</si>
  <si>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</si>
  <si>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</si>
  <si>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</si>
  <si>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</si>
  <si>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</si>
  <si>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</si>
  <si>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</si>
  <si>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</si>
  <si>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</si>
  <si>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</si>
  <si>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</si>
  <si>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</si>
  <si>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</si>
  <si>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</si>
  <si>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</si>
  <si>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</si>
  <si>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</si>
  <si>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</si>
  <si>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</si>
  <si>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</si>
  <si>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</si>
  <si>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</si>
  <si>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</si>
  <si>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</si>
  <si>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</si>
  <si>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</si>
  <si>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</si>
  <si>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</si>
  <si>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</si>
  <si>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</si>
  <si>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</si>
  <si>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</si>
  <si>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</si>
  <si>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</si>
  <si>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</si>
  <si>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</si>
  <si>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</si>
  <si>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</si>
  <si>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</si>
  <si>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</si>
  <si>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</si>
  <si>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</si>
  <si>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</si>
  <si>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</si>
  <si>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</si>
  <si>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</si>
  <si>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</si>
  <si>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</si>
  <si>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</si>
  <si>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</si>
  <si>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</si>
  <si>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</si>
  <si>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</si>
  <si>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</si>
  <si>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</si>
  <si>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</si>
  <si>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</si>
  <si>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</si>
  <si>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</si>
  <si>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</si>
  <si>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</si>
  <si>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</si>
  <si>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</si>
  <si>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</si>
  <si>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</si>
  <si>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</si>
  <si>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</si>
  <si>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</si>
  <si>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</si>
  <si>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</si>
  <si>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</si>
  <si>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</si>
  <si>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</si>
  <si>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</si>
  <si>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</si>
  <si>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</si>
  <si>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</si>
  <si>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</si>
  <si>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</si>
  <si>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</si>
  <si>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</si>
  <si>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</si>
  <si>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</si>
  <si>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</si>
  <si>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</si>
  <si>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</si>
  <si>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</si>
  <si>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</si>
  <si>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</si>
  <si>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</si>
  <si>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</si>
  <si>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</si>
  <si>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</si>
  <si>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</si>
  <si>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</si>
  <si>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</si>
  <si>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</si>
  <si>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</si>
  <si>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</si>
  <si>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</si>
  <si>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</si>
  <si>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</si>
  <si>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</si>
  <si>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</si>
  <si>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</si>
  <si>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</si>
  <si>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</si>
  <si>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</si>
  <si>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</si>
  <si>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</si>
  <si>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</si>
  <si>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</si>
  <si>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</si>
  <si>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</si>
  <si>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</si>
  <si>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</si>
  <si>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</si>
  <si>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</si>
  <si>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</si>
  <si>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</si>
  <si>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</si>
  <si>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</si>
  <si>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</si>
  <si>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</si>
  <si>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</si>
  <si>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</si>
  <si>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</si>
  <si>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</si>
  <si>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</si>
  <si>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</si>
  <si>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</si>
  <si>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</si>
  <si>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</si>
  <si>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</si>
  <si>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</si>
  <si>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</si>
  <si>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</si>
  <si>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</si>
  <si>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</si>
  <si>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</si>
  <si>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</si>
  <si>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</si>
  <si>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</si>
  <si>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</si>
  <si>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</si>
  <si>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</si>
  <si>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</si>
  <si>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</si>
  <si>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</si>
  <si>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</si>
  <si>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</si>
  <si>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</si>
  <si>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</si>
  <si>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</si>
  <si>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</si>
  <si>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</si>
  <si>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</si>
  <si>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</si>
  <si>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</si>
  <si>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</si>
  <si>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</si>
  <si>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</si>
  <si>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</si>
  <si>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</si>
  <si>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</si>
  <si>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</si>
  <si>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</si>
  <si>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</si>
  <si>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</si>
  <si>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</si>
  <si>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</si>
  <si>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</si>
  <si>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</si>
  <si>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</si>
  <si>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</si>
  <si>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</si>
  <si>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</si>
  <si>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</si>
  <si>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</si>
  <si>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</si>
  <si>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</si>
  <si>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</si>
  <si>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</si>
  <si>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</si>
  <si>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</si>
  <si>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</si>
  <si>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</si>
  <si>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</si>
  <si>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</si>
  <si>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</si>
  <si>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</si>
  <si>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</si>
  <si>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</si>
  <si>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</si>
  <si>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</si>
  <si>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</si>
  <si>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</si>
  <si>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</si>
  <si>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</si>
  <si>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</si>
  <si>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</si>
  <si>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</si>
  <si>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</si>
  <si>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</si>
  <si>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</si>
  <si>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</si>
  <si>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</si>
  <si>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</si>
  <si>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</si>
  <si>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</si>
  <si>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</si>
  <si>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</si>
  <si>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</si>
  <si>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</si>
  <si>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</si>
  <si>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</si>
  <si>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</si>
  <si>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</si>
  <si>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</si>
  <si>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</si>
  <si>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</si>
  <si>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</si>
  <si>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</si>
  <si>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</si>
  <si>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</si>
  <si>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</si>
  <si>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</si>
  <si>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</si>
  <si>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</si>
  <si>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</si>
  <si>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</si>
  <si>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</si>
  <si>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</si>
  <si>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</si>
  <si>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</si>
  <si>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</si>
  <si>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</si>
  <si>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</si>
  <si>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</si>
  <si>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</si>
  <si>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</si>
  <si>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</si>
  <si>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</si>
  <si>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</si>
  <si>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</si>
  <si>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</si>
  <si>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</si>
  <si>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</si>
  <si>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</si>
  <si>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</si>
  <si>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</si>
  <si>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</si>
  <si>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</si>
  <si>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</si>
  <si>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</si>
  <si>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</si>
  <si>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</si>
  <si>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</si>
  <si>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</si>
  <si>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</si>
  <si>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</si>
  <si>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</si>
  <si>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</si>
  <si>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</si>
  <si>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</si>
  <si>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</si>
  <si>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</si>
  <si>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</si>
  <si>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</si>
  <si>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</si>
  <si>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</si>
  <si>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</si>
  <si>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</si>
  <si>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</si>
  <si>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</si>
  <si>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</si>
  <si>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</si>
  <si>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</si>
  <si>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</si>
  <si>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</si>
  <si>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</si>
  <si>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</si>
  <si>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</si>
  <si>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</si>
  <si>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</si>
  <si>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</si>
  <si>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</si>
  <si>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</si>
  <si>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</si>
  <si>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</si>
  <si>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</si>
  <si>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</si>
  <si>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</si>
  <si>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</si>
  <si>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</si>
  <si>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</si>
  <si>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</si>
  <si>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</si>
  <si>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</si>
  <si>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</si>
  <si>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</si>
  <si>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</si>
  <si>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</si>
  <si>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</si>
  <si>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</si>
  <si>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</si>
  <si>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</si>
  <si>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</si>
  <si>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</si>
  <si>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</si>
  <si>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</si>
  <si>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</si>
  <si>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</si>
  <si>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</si>
  <si>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</si>
  <si>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</si>
  <si>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</si>
  <si>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</si>
  <si>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</si>
  <si>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</si>
  <si>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</si>
  <si>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</si>
  <si>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</si>
  <si>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</si>
  <si>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</si>
  <si>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</si>
  <si>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</si>
  <si>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</si>
  <si>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</si>
  <si>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</si>
  <si>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</si>
  <si>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</si>
  <si>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</si>
  <si>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</si>
  <si>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</si>
  <si>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</si>
  <si>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</si>
  <si>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</si>
  <si>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</si>
  <si>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</si>
  <si>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</si>
  <si>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</si>
  <si>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</si>
  <si>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</si>
  <si>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</si>
  <si>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</si>
  <si>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</si>
  <si>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</si>
  <si>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</si>
  <si>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</si>
  <si>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</si>
  <si>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</si>
  <si>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</si>
  <si>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</si>
  <si>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</si>
  <si>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</si>
  <si>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</si>
  <si>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</si>
  <si>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</si>
  <si>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</si>
  <si>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</si>
  <si>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</si>
  <si>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</si>
  <si>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</si>
  <si>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</si>
  <si>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</si>
  <si>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</si>
  <si>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</si>
  <si>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</si>
  <si>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</si>
  <si>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</si>
  <si>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</si>
  <si>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</si>
  <si>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</si>
  <si>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</si>
  <si>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</si>
  <si>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</si>
  <si>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</si>
  <si>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</si>
  <si>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</si>
  <si>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</si>
  <si>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</si>
  <si>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</si>
  <si>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</si>
  <si>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</si>
  <si>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</si>
  <si>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</si>
  <si>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</si>
  <si>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</si>
  <si>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</si>
  <si>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</si>
  <si>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</si>
  <si>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</si>
  <si>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</si>
  <si>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</si>
  <si>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</si>
  <si>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</si>
  <si>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</si>
  <si>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</si>
  <si>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</si>
  <si>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</si>
  <si>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</si>
  <si>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</si>
  <si>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</si>
  <si>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</si>
  <si>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</si>
  <si>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</si>
  <si>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</si>
  <si>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</si>
  <si>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</si>
  <si>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</si>
  <si>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</si>
  <si>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</si>
  <si>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</si>
  <si>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</si>
  <si>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</si>
  <si>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</si>
  <si>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</si>
  <si>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</si>
  <si>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</si>
  <si>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</si>
  <si>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</si>
  <si>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</si>
  <si>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</si>
  <si>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</si>
  <si>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</si>
  <si>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</si>
  <si>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</si>
  <si>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</si>
  <si>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</si>
  <si>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</si>
  <si>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</si>
  <si>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</si>
  <si>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</si>
  <si>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</si>
  <si>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</si>
  <si>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</si>
  <si>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</si>
  <si>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</si>
  <si>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</si>
  <si>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</si>
  <si>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</si>
  <si>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</si>
  <si>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</si>
  <si>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</si>
  <si>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</si>
  <si>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</si>
  <si>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</si>
  <si>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</si>
  <si>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</si>
  <si>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</si>
  <si>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</si>
  <si>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</si>
  <si>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</si>
  <si>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</si>
  <si>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</si>
  <si>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</si>
  <si>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</si>
  <si>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</si>
  <si>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</si>
  <si>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</si>
  <si>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</si>
  <si>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</si>
  <si>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</si>
  <si>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</si>
  <si>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</si>
  <si>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</si>
  <si>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</si>
  <si>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</si>
  <si>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</si>
  <si>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</si>
  <si>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</si>
  <si>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</si>
  <si>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</si>
  <si>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</si>
  <si>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</si>
  <si>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</si>
  <si>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</si>
  <si>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</si>
  <si>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</si>
  <si>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</si>
  <si>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</si>
  <si>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</si>
  <si>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</si>
  <si>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</si>
  <si>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</si>
  <si>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</si>
  <si>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</si>
  <si>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</si>
  <si>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</si>
  <si>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</si>
  <si>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</si>
  <si>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</si>
  <si>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</si>
  <si>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</si>
  <si>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</si>
  <si>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</si>
  <si>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</si>
  <si>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</si>
  <si>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</si>
  <si>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</si>
  <si>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</si>
  <si>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</si>
  <si>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</si>
  <si>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</si>
  <si>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</si>
  <si>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</si>
  <si>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</si>
  <si>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</si>
  <si>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</si>
  <si>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</si>
  <si>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</si>
  <si>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</si>
  <si>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</si>
  <si>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</si>
  <si>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</si>
  <si>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</si>
  <si>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</si>
  <si>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</si>
  <si>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</si>
  <si>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</si>
  <si>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</si>
  <si>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</si>
  <si>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</si>
  <si>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</si>
  <si>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</si>
  <si>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</si>
  <si>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</si>
  <si>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</si>
  <si>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</si>
  <si>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</si>
  <si>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</si>
  <si>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</si>
  <si>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</si>
  <si>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</si>
  <si>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</si>
  <si>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</si>
  <si>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</si>
  <si>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</si>
  <si>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</si>
  <si>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</si>
  <si>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</si>
  <si>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</si>
  <si>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</si>
  <si>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</si>
  <si>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</si>
  <si>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</si>
  <si>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</si>
  <si>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</si>
  <si>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</si>
  <si>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</si>
  <si>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</si>
  <si>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</si>
  <si>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</si>
  <si>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</si>
  <si>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</si>
  <si>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</si>
  <si>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</si>
  <si>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</si>
  <si>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</si>
  <si>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</si>
  <si>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</si>
  <si>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</si>
  <si>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</si>
  <si>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</si>
  <si>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</si>
  <si>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</si>
  <si>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</si>
  <si>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</si>
  <si>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</si>
  <si>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</si>
  <si>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</si>
  <si>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</si>
  <si>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</si>
  <si>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</si>
  <si>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</si>
  <si>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</si>
  <si>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</si>
  <si>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</si>
  <si>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</si>
  <si>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</si>
  <si>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</si>
  <si>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</si>
  <si>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</si>
  <si>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</si>
  <si>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</si>
  <si>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</si>
  <si>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</si>
  <si>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</si>
  <si>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</si>
  <si>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</si>
  <si>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</si>
  <si>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</si>
  <si>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</si>
  <si>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</si>
  <si>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</si>
  <si>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</si>
  <si>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</si>
  <si>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</si>
  <si>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</si>
  <si>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</si>
  <si>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</si>
  <si>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</si>
  <si>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</si>
  <si>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</si>
  <si>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</si>
  <si>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</si>
  <si>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</si>
  <si>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</si>
  <si>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</si>
  <si>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</si>
  <si>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</si>
  <si>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</si>
  <si>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</si>
  <si>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</si>
  <si>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</si>
  <si>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</si>
  <si>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</si>
  <si>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</si>
  <si>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</si>
  <si>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</si>
  <si>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</si>
  <si>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</si>
  <si>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</si>
  <si>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</si>
  <si>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</si>
  <si>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</si>
  <si>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</si>
  <si>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</si>
  <si>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</si>
  <si>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</si>
  <si>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</si>
  <si>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</si>
  <si>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</si>
  <si>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</si>
  <si>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</si>
  <si>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</si>
  <si>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</si>
  <si>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</si>
  <si>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</si>
  <si>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</si>
  <si>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</si>
  <si>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</si>
  <si>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</si>
  <si>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</si>
  <si>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</si>
  <si>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</si>
  <si>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</si>
  <si>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</si>
  <si>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</si>
  <si>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</si>
  <si>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</si>
  <si>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</si>
  <si>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</si>
  <si>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</si>
  <si>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</si>
  <si>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</si>
  <si>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</si>
  <si>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</si>
  <si>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</si>
  <si>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</si>
  <si>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</si>
  <si>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</si>
  <si>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</si>
  <si>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</si>
  <si>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</si>
  <si>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</si>
  <si>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</si>
  <si>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</si>
  <si>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</si>
  <si>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</si>
  <si>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</si>
  <si>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</si>
  <si>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</si>
  <si>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</si>
  <si>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</si>
  <si>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</si>
  <si>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</si>
  <si>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</si>
  <si>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</si>
  <si>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</si>
  <si>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</si>
  <si>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</si>
  <si>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</si>
  <si>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</si>
  <si>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</si>
  <si>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</si>
  <si>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</si>
  <si>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</si>
  <si>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</si>
  <si>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</si>
  <si>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</si>
  <si>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</si>
  <si>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</si>
  <si>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</si>
  <si>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</si>
  <si>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</si>
  <si>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</si>
  <si>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</si>
  <si>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</si>
  <si>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</si>
  <si>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</si>
  <si>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</si>
  <si>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</si>
  <si>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</si>
  <si>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</si>
  <si>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</si>
  <si>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</si>
  <si>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</si>
  <si>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</si>
  <si>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</si>
  <si>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</si>
  <si>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</si>
  <si>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</si>
  <si>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</si>
  <si>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</si>
  <si>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</si>
  <si>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</si>
  <si>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</si>
  <si>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</si>
  <si>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</si>
  <si>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</si>
  <si>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</si>
  <si>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</si>
  <si>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</si>
  <si>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</si>
  <si>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(All)</t>
  </si>
  <si>
    <t>film &amp; video</t>
  </si>
  <si>
    <t>food</t>
  </si>
  <si>
    <t>journalism</t>
  </si>
  <si>
    <t>music</t>
  </si>
  <si>
    <t>publishing</t>
  </si>
  <si>
    <t>technology</t>
  </si>
  <si>
    <t>theater</t>
  </si>
  <si>
    <t>games</t>
  </si>
  <si>
    <t>photography</t>
  </si>
  <si>
    <t>Count of state</t>
  </si>
  <si>
    <t>(Multiple Items)</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</si>
  <si>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</si>
  <si>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</si>
  <si>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</si>
  <si>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</si>
  <si>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</si>
  <si>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</si>
  <si>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</si>
  <si>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</si>
  <si>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</si>
  <si>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</si>
  <si>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</si>
  <si>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</si>
  <si>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</si>
  <si>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</si>
  <si>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</si>
  <si>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</si>
  <si>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</si>
  <si>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</si>
  <si>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</si>
  <si>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</si>
  <si>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</si>
  <si>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</si>
  <si>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</si>
  <si>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</si>
  <si>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</si>
  <si>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</si>
  <si>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</si>
  <si>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</si>
  <si>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</si>
  <si>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</si>
  <si>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</si>
  <si>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</si>
  <si>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</si>
  <si>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</si>
  <si>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</si>
  <si>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</si>
  <si>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</si>
  <si>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</si>
  <si>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</si>
  <si>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</si>
  <si>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</si>
  <si>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</si>
  <si>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Coversion</t>
  </si>
  <si>
    <t>Date Ended Conversion</t>
  </si>
  <si>
    <t>2009</t>
  </si>
  <si>
    <t>2010</t>
  </si>
  <si>
    <t>2011</t>
  </si>
  <si>
    <t>2012</t>
  </si>
  <si>
    <t>2013</t>
  </si>
  <si>
    <t>2014</t>
  </si>
  <si>
    <t>2015</t>
  </si>
  <si>
    <t>2016</t>
  </si>
  <si>
    <t>2017</t>
  </si>
  <si>
    <t>Goal</t>
  </si>
  <si>
    <t>Number Successful</t>
  </si>
  <si>
    <t>Number Failed</t>
  </si>
  <si>
    <t>Number Canceled</t>
  </si>
  <si>
    <t>Total Projects</t>
  </si>
  <si>
    <t>Percentage Successful</t>
  </si>
  <si>
    <t>Percentage Failed</t>
  </si>
  <si>
    <t>Percentage Canceled</t>
  </si>
  <si>
    <t>1000 to 4999</t>
  </si>
  <si>
    <t>10000 to 14999</t>
  </si>
  <si>
    <t>15000 to 19999</t>
  </si>
  <si>
    <t>20000 to 24999</t>
  </si>
  <si>
    <t>25000 to 29999</t>
  </si>
  <si>
    <t>30000 to 34999</t>
  </si>
  <si>
    <t>35000 to 39999</t>
  </si>
  <si>
    <t>40000 to 44999</t>
  </si>
  <si>
    <t>45000 to 49999</t>
  </si>
  <si>
    <t>Greater than or equal to 50000</t>
  </si>
  <si>
    <t>5000 to 9999</t>
  </si>
  <si>
    <t>Less than 1000</t>
  </si>
  <si>
    <t>Successful</t>
  </si>
  <si>
    <t>Failed</t>
  </si>
  <si>
    <t>Canceled</t>
  </si>
  <si>
    <t>Backers_Successful</t>
  </si>
  <si>
    <t>Backers_Unsuccessful (Canceled/Failed)</t>
  </si>
  <si>
    <t>Mean</t>
  </si>
  <si>
    <t>Median</t>
  </si>
  <si>
    <t>Min</t>
  </si>
  <si>
    <t>Max</t>
  </si>
  <si>
    <t>Variance</t>
  </si>
  <si>
    <t>Standard Deviation</t>
  </si>
  <si>
    <t>Backers_cancelled</t>
  </si>
  <si>
    <t>Backerss_Succ</t>
  </si>
  <si>
    <t>Backers_Failed</t>
  </si>
  <si>
    <t>Mode</t>
  </si>
  <si>
    <r>
      <t xml:space="preserve">Analysis: In both cases, the </t>
    </r>
    <r>
      <rPr>
        <u/>
        <sz val="11"/>
        <color theme="1"/>
        <rFont val="Calibri (Body)"/>
      </rPr>
      <t xml:space="preserve">median </t>
    </r>
    <r>
      <rPr>
        <sz val="11"/>
        <color theme="1"/>
        <rFont val="Calibri"/>
        <family val="2"/>
        <scheme val="minor"/>
      </rPr>
      <t xml:space="preserve">summarizes the data more meaningfully. In the case of Successful projects, the large number of backers in several projects "skew" the mean to a high value. The majority of successful projects had less than 100 backers. Therefore the median of 62 better represents the number of backers in successful projects.  Also, for unsuccessful projects, a few projects had a very high number of backers, yet the project failed. The median for failed projects of 3 is a more representative since most projects that failed had very few of zero backers.
From a variability perspective, unsuccessful projects had less variability. This makes sense since most failed projects had zero backers or very few backers. In contrast, successful projects had widespread number of backers, from 1 to over 26,000.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</si>
</sst>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6" formatCode="m/d/yyyy;@"/>
    <numFmt numFmtId="171" formatCode="0.0"/>
  </numFmts>
  <fonts count="6" x14ac:knownFonts="1">
    <font>
      <sz val="11"/>
      <color theme="1"/>
      <name val="Calibri"/>
      <family val="2"/>
      <scheme val="minor"/>
    </font>
    <font>
      <b/>
      <sz val="11"/>
      <color theme="1"/>
      <name val="Calibri"/>
      <family val="2"/>
      <scheme val="minor"/>
    </font>
    <font>
      <sz val="11"/>
      <color rgb="FF1C1C1C"/>
      <name val="Calibri"/>
      <scheme val="minor"/>
    </font>
    <font>
      <sz val="11"/>
      <name val="Calibri"/>
      <family val="2"/>
      <scheme val="minor"/>
    </font>
    <font>
      <u/>
      <sz val="11"/>
      <color theme="1"/>
      <name val="Calibri (Body)"/>
    </font>
    <font>
      <i/>
      <sz val="11"/>
      <color theme="1"/>
      <name val="Calibri"/>
      <family val="2"/>
      <scheme val="minor"/>
    </font>
  </fonts>
  <fills count="10">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tint="-0.249977111117893"/>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3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2"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2" borderId="0" xfId="0" applyFont="1" applyFill="1" applyAlignment="1">
      <alignment horizontal="center"/>
    </xf>
    <xf numFmtId="166" fontId="0" fillId="2" borderId="0" xfId="0" applyNumberFormat="1" applyFill="1"/>
    <xf numFmtId="0" fontId="0" fillId="2" borderId="0" xfId="0" applyFill="1"/>
    <xf numFmtId="0" fontId="1" fillId="3" borderId="0" xfId="0" applyFont="1" applyFill="1" applyAlignment="1">
      <alignment horizontal="center"/>
    </xf>
    <xf numFmtId="166" fontId="0" fillId="3" borderId="0" xfId="0" applyNumberFormat="1" applyFill="1"/>
    <xf numFmtId="0" fontId="0" fillId="3" borderId="0" xfId="0" applyFill="1"/>
    <xf numFmtId="0" fontId="1" fillId="4" borderId="0" xfId="0" applyFont="1" applyFill="1" applyAlignment="1">
      <alignment horizontal="center"/>
    </xf>
    <xf numFmtId="0" fontId="1" fillId="5" borderId="0" xfId="0" applyFont="1" applyFill="1" applyAlignment="1">
      <alignment horizontal="center"/>
    </xf>
    <xf numFmtId="0" fontId="0" fillId="0" borderId="0" xfId="0" applyNumberFormat="1" applyAlignment="1">
      <alignment horizontal="center"/>
    </xf>
    <xf numFmtId="0" fontId="0" fillId="0" borderId="0" xfId="0" applyFont="1"/>
    <xf numFmtId="0" fontId="3" fillId="6" borderId="0" xfId="0" applyFont="1" applyFill="1"/>
    <xf numFmtId="171" fontId="0" fillId="0" borderId="0" xfId="0" applyNumberFormat="1"/>
    <xf numFmtId="0" fontId="0" fillId="7" borderId="0" xfId="0" applyFill="1"/>
    <xf numFmtId="0" fontId="0" fillId="8" borderId="0" xfId="0" applyFill="1"/>
    <xf numFmtId="0" fontId="0" fillId="8" borderId="0" xfId="0" applyFill="1" applyAlignment="1">
      <alignment horizontal="center" wrapText="1"/>
    </xf>
    <xf numFmtId="0" fontId="0" fillId="7" borderId="0" xfId="0" applyFill="1" applyAlignment="1">
      <alignment horizontal="center"/>
    </xf>
    <xf numFmtId="0" fontId="0" fillId="0" borderId="0" xfId="0" applyAlignment="1">
      <alignmen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5" fillId="9" borderId="0" xfId="0" applyFont="1" applyFill="1"/>
  </cellXfs>
  <cellStyles count="1">
    <cellStyle name="Normal" xfId="0" builtinId="0"/>
  </cellStyles>
  <dxfs count="8">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val="0"/>
        <i val="0"/>
        <strike val="0"/>
        <condense val="0"/>
        <extend val="0"/>
        <outline val="0"/>
        <shadow val="0"/>
        <u val="none"/>
        <vertAlign val="baseline"/>
        <sz val="11"/>
        <color auto="1"/>
        <name val="Calibri"/>
        <family val="2"/>
        <scheme val="minor"/>
      </font>
      <fill>
        <patternFill patternType="solid">
          <fgColor indexed="64"/>
          <bgColor theme="8" tint="0.59999389629810485"/>
        </patternFill>
      </fill>
    </dxf>
    <dxf>
      <numFmt numFmtId="164" formatCode="0.0%"/>
    </dxf>
    <dxf>
      <numFmt numFmtId="164" formatCode="0.0%"/>
    </dxf>
    <dxf>
      <numFmt numFmtId="164" formatCode="0.0%"/>
    </dxf>
    <dxf>
      <alignment horizontal="center"/>
    </dxf>
  </dxfs>
  <tableStyles count="0" defaultTableStyle="TableStyleMedium2" defaultPivotStyle="PivotStyleLight16"/>
  <colors>
    <mruColors>
      <color rgb="FF009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[hw1_StarterBook_rmartinez.xlsx]cat_pivot!PivotTable1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State Count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cat_pivot!$B$3:$B$4</c:f>
              <c:strCache>
                <c:ptCount val="1"/>
                <c:pt idx="0">
                  <c:v>AT</c:v>
                </c:pt>
              </c:strCache>
            </c:strRef>
          </c:tx>
          <c:spPr>
            <a:solidFill>
              <a:schemeClr val="accent1"/>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cat_pivot!$B$5:$B$40</c:f>
              <c:numCache>
                <c:formatCode>General</c:formatCode>
                <c:ptCount val="26"/>
                <c:pt idx="1">
                  <c:v>1</c:v>
                </c:pt>
                <c:pt idx="7">
                  <c:v>1</c:v>
                </c:pt>
                <c:pt idx="9">
                  <c:v>1</c:v>
                </c:pt>
                <c:pt idx="10">
                  <c:v>1</c:v>
                </c:pt>
                <c:pt idx="20">
                  <c:v>1</c:v>
                </c:pt>
                <c:pt idx="23">
                  <c:v>1</c:v>
                </c:pt>
              </c:numCache>
            </c:numRef>
          </c:val>
          <c:extLst>
            <c:ext xmlns:c16="http://schemas.microsoft.com/office/drawing/2014/chart" uri="{C3380CC4-5D6E-409C-BE32-E72D297353CC}">
              <c16:uniqueId val="{00000000-B4A0-644A-9CA5-3C84BED27781}"/>
            </c:ext>
          </c:extLst>
        </c:ser>
        <c:ser>
          <c:idx val="1"/>
          <c:order val="1"/>
          <c:tx>
            <c:strRef>
              <c:f>cat_pivot!$C$3:$C$4</c:f>
              <c:strCache>
                <c:ptCount val="1"/>
                <c:pt idx="0">
                  <c:v>AU</c:v>
                </c:pt>
              </c:strCache>
            </c:strRef>
          </c:tx>
          <c:spPr>
            <a:solidFill>
              <a:schemeClr val="accent2"/>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cat_pivot!$C$5:$C$40</c:f>
              <c:numCache>
                <c:formatCode>General</c:formatCode>
                <c:ptCount val="26"/>
                <c:pt idx="0">
                  <c:v>2</c:v>
                </c:pt>
                <c:pt idx="1">
                  <c:v>13</c:v>
                </c:pt>
                <c:pt idx="3">
                  <c:v>6</c:v>
                </c:pt>
                <c:pt idx="7">
                  <c:v>1</c:v>
                </c:pt>
                <c:pt idx="8">
                  <c:v>9</c:v>
                </c:pt>
                <c:pt idx="9">
                  <c:v>4</c:v>
                </c:pt>
                <c:pt idx="10">
                  <c:v>3</c:v>
                </c:pt>
                <c:pt idx="11">
                  <c:v>2</c:v>
                </c:pt>
                <c:pt idx="12">
                  <c:v>6</c:v>
                </c:pt>
                <c:pt idx="13">
                  <c:v>4</c:v>
                </c:pt>
                <c:pt idx="15">
                  <c:v>5</c:v>
                </c:pt>
                <c:pt idx="16">
                  <c:v>1</c:v>
                </c:pt>
                <c:pt idx="17">
                  <c:v>7</c:v>
                </c:pt>
                <c:pt idx="18">
                  <c:v>2</c:v>
                </c:pt>
                <c:pt idx="19">
                  <c:v>3</c:v>
                </c:pt>
                <c:pt idx="20">
                  <c:v>2</c:v>
                </c:pt>
                <c:pt idx="21">
                  <c:v>1</c:v>
                </c:pt>
                <c:pt idx="22">
                  <c:v>3</c:v>
                </c:pt>
              </c:numCache>
            </c:numRef>
          </c:val>
          <c:extLst>
            <c:ext xmlns:c16="http://schemas.microsoft.com/office/drawing/2014/chart" uri="{C3380CC4-5D6E-409C-BE32-E72D297353CC}">
              <c16:uniqueId val="{00000017-B4A0-644A-9CA5-3C84BED27781}"/>
            </c:ext>
          </c:extLst>
        </c:ser>
        <c:ser>
          <c:idx val="2"/>
          <c:order val="2"/>
          <c:tx>
            <c:strRef>
              <c:f>cat_pivot!$D$3:$D$4</c:f>
              <c:strCache>
                <c:ptCount val="1"/>
                <c:pt idx="0">
                  <c:v>BE</c:v>
                </c:pt>
              </c:strCache>
            </c:strRef>
          </c:tx>
          <c:spPr>
            <a:solidFill>
              <a:schemeClr val="accent3"/>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cat_pivot!$D$5:$D$40</c:f>
              <c:numCache>
                <c:formatCode>General</c:formatCode>
                <c:ptCount val="26"/>
                <c:pt idx="20">
                  <c:v>1</c:v>
                </c:pt>
                <c:pt idx="22">
                  <c:v>1</c:v>
                </c:pt>
              </c:numCache>
            </c:numRef>
          </c:val>
          <c:extLst>
            <c:ext xmlns:c16="http://schemas.microsoft.com/office/drawing/2014/chart" uri="{C3380CC4-5D6E-409C-BE32-E72D297353CC}">
              <c16:uniqueId val="{00000018-B4A0-644A-9CA5-3C84BED27781}"/>
            </c:ext>
          </c:extLst>
        </c:ser>
        <c:ser>
          <c:idx val="3"/>
          <c:order val="3"/>
          <c:tx>
            <c:strRef>
              <c:f>cat_pivot!$E$3:$E$4</c:f>
              <c:strCache>
                <c:ptCount val="1"/>
                <c:pt idx="0">
                  <c:v>CA</c:v>
                </c:pt>
              </c:strCache>
            </c:strRef>
          </c:tx>
          <c:spPr>
            <a:solidFill>
              <a:schemeClr val="accent4"/>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cat_pivot!$E$5:$E$40</c:f>
              <c:numCache>
                <c:formatCode>General</c:formatCode>
                <c:ptCount val="26"/>
                <c:pt idx="0">
                  <c:v>1</c:v>
                </c:pt>
                <c:pt idx="1">
                  <c:v>15</c:v>
                </c:pt>
                <c:pt idx="3">
                  <c:v>28</c:v>
                </c:pt>
                <c:pt idx="5">
                  <c:v>1</c:v>
                </c:pt>
                <c:pt idx="6">
                  <c:v>1</c:v>
                </c:pt>
                <c:pt idx="7">
                  <c:v>10</c:v>
                </c:pt>
                <c:pt idx="8">
                  <c:v>10</c:v>
                </c:pt>
                <c:pt idx="9">
                  <c:v>14</c:v>
                </c:pt>
                <c:pt idx="10">
                  <c:v>7</c:v>
                </c:pt>
                <c:pt idx="11">
                  <c:v>3</c:v>
                </c:pt>
                <c:pt idx="12">
                  <c:v>7</c:v>
                </c:pt>
                <c:pt idx="13">
                  <c:v>6</c:v>
                </c:pt>
                <c:pt idx="14">
                  <c:v>1</c:v>
                </c:pt>
                <c:pt idx="15">
                  <c:v>5</c:v>
                </c:pt>
                <c:pt idx="16">
                  <c:v>3</c:v>
                </c:pt>
                <c:pt idx="17">
                  <c:v>7</c:v>
                </c:pt>
                <c:pt idx="18">
                  <c:v>4</c:v>
                </c:pt>
                <c:pt idx="19">
                  <c:v>7</c:v>
                </c:pt>
                <c:pt idx="20">
                  <c:v>6</c:v>
                </c:pt>
                <c:pt idx="21">
                  <c:v>2</c:v>
                </c:pt>
                <c:pt idx="22">
                  <c:v>8</c:v>
                </c:pt>
              </c:numCache>
            </c:numRef>
          </c:val>
          <c:extLst>
            <c:ext xmlns:c16="http://schemas.microsoft.com/office/drawing/2014/chart" uri="{C3380CC4-5D6E-409C-BE32-E72D297353CC}">
              <c16:uniqueId val="{00000019-B4A0-644A-9CA5-3C84BED27781}"/>
            </c:ext>
          </c:extLst>
        </c:ser>
        <c:ser>
          <c:idx val="4"/>
          <c:order val="4"/>
          <c:tx>
            <c:strRef>
              <c:f>cat_pivot!$F$3:$F$4</c:f>
              <c:strCache>
                <c:ptCount val="1"/>
                <c:pt idx="0">
                  <c:v>CH</c:v>
                </c:pt>
              </c:strCache>
            </c:strRef>
          </c:tx>
          <c:spPr>
            <a:solidFill>
              <a:schemeClr val="accent5"/>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cat_pivot!$F$5:$F$40</c:f>
              <c:numCache>
                <c:formatCode>General</c:formatCode>
                <c:ptCount val="26"/>
                <c:pt idx="3">
                  <c:v>1</c:v>
                </c:pt>
                <c:pt idx="8">
                  <c:v>3</c:v>
                </c:pt>
                <c:pt idx="17">
                  <c:v>1</c:v>
                </c:pt>
                <c:pt idx="19">
                  <c:v>1</c:v>
                </c:pt>
              </c:numCache>
            </c:numRef>
          </c:val>
          <c:extLst>
            <c:ext xmlns:c16="http://schemas.microsoft.com/office/drawing/2014/chart" uri="{C3380CC4-5D6E-409C-BE32-E72D297353CC}">
              <c16:uniqueId val="{0000001A-B4A0-644A-9CA5-3C84BED27781}"/>
            </c:ext>
          </c:extLst>
        </c:ser>
        <c:ser>
          <c:idx val="5"/>
          <c:order val="5"/>
          <c:tx>
            <c:strRef>
              <c:f>cat_pivot!$G$3:$G$4</c:f>
              <c:strCache>
                <c:ptCount val="1"/>
                <c:pt idx="0">
                  <c:v>DE</c:v>
                </c:pt>
              </c:strCache>
            </c:strRef>
          </c:tx>
          <c:spPr>
            <a:solidFill>
              <a:schemeClr val="accent6"/>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cat_pivot!$G$5:$G$40</c:f>
              <c:numCache>
                <c:formatCode>General</c:formatCode>
                <c:ptCount val="26"/>
                <c:pt idx="1">
                  <c:v>2</c:v>
                </c:pt>
                <c:pt idx="3">
                  <c:v>4</c:v>
                </c:pt>
                <c:pt idx="5">
                  <c:v>2</c:v>
                </c:pt>
                <c:pt idx="7">
                  <c:v>2</c:v>
                </c:pt>
                <c:pt idx="8">
                  <c:v>1</c:v>
                </c:pt>
                <c:pt idx="9">
                  <c:v>6</c:v>
                </c:pt>
                <c:pt idx="10">
                  <c:v>9</c:v>
                </c:pt>
                <c:pt idx="12">
                  <c:v>2</c:v>
                </c:pt>
                <c:pt idx="13">
                  <c:v>1</c:v>
                </c:pt>
                <c:pt idx="15">
                  <c:v>5</c:v>
                </c:pt>
                <c:pt idx="17">
                  <c:v>6</c:v>
                </c:pt>
                <c:pt idx="18">
                  <c:v>2</c:v>
                </c:pt>
                <c:pt idx="19">
                  <c:v>3</c:v>
                </c:pt>
                <c:pt idx="20">
                  <c:v>5</c:v>
                </c:pt>
                <c:pt idx="21">
                  <c:v>1</c:v>
                </c:pt>
                <c:pt idx="22">
                  <c:v>1</c:v>
                </c:pt>
                <c:pt idx="25">
                  <c:v>1</c:v>
                </c:pt>
              </c:numCache>
            </c:numRef>
          </c:val>
          <c:extLst>
            <c:ext xmlns:c16="http://schemas.microsoft.com/office/drawing/2014/chart" uri="{C3380CC4-5D6E-409C-BE32-E72D297353CC}">
              <c16:uniqueId val="{0000001B-B4A0-644A-9CA5-3C84BED27781}"/>
            </c:ext>
          </c:extLst>
        </c:ser>
        <c:ser>
          <c:idx val="6"/>
          <c:order val="6"/>
          <c:tx>
            <c:strRef>
              <c:f>cat_pivot!$H$3:$H$4</c:f>
              <c:strCache>
                <c:ptCount val="1"/>
                <c:pt idx="0">
                  <c:v>DK</c:v>
                </c:pt>
              </c:strCache>
            </c:strRef>
          </c:tx>
          <c:spPr>
            <a:solidFill>
              <a:schemeClr val="accent1">
                <a:lumMod val="6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cat_pivot!$H$5:$H$40</c:f>
              <c:numCache>
                <c:formatCode>General</c:formatCode>
                <c:ptCount val="26"/>
                <c:pt idx="0">
                  <c:v>1</c:v>
                </c:pt>
                <c:pt idx="1">
                  <c:v>2</c:v>
                </c:pt>
                <c:pt idx="3">
                  <c:v>1</c:v>
                </c:pt>
                <c:pt idx="7">
                  <c:v>1</c:v>
                </c:pt>
                <c:pt idx="8">
                  <c:v>1</c:v>
                </c:pt>
                <c:pt idx="9">
                  <c:v>1</c:v>
                </c:pt>
                <c:pt idx="10">
                  <c:v>1</c:v>
                </c:pt>
                <c:pt idx="11">
                  <c:v>1</c:v>
                </c:pt>
                <c:pt idx="14">
                  <c:v>1</c:v>
                </c:pt>
                <c:pt idx="15">
                  <c:v>2</c:v>
                </c:pt>
                <c:pt idx="20">
                  <c:v>1</c:v>
                </c:pt>
                <c:pt idx="22">
                  <c:v>1</c:v>
                </c:pt>
              </c:numCache>
            </c:numRef>
          </c:val>
          <c:extLst>
            <c:ext xmlns:c16="http://schemas.microsoft.com/office/drawing/2014/chart" uri="{C3380CC4-5D6E-409C-BE32-E72D297353CC}">
              <c16:uniqueId val="{0000001C-B4A0-644A-9CA5-3C84BED27781}"/>
            </c:ext>
          </c:extLst>
        </c:ser>
        <c:ser>
          <c:idx val="7"/>
          <c:order val="7"/>
          <c:tx>
            <c:strRef>
              <c:f>cat_pivot!$I$3:$I$4</c:f>
              <c:strCache>
                <c:ptCount val="1"/>
                <c:pt idx="0">
                  <c:v>ES</c:v>
                </c:pt>
              </c:strCache>
            </c:strRef>
          </c:tx>
          <c:spPr>
            <a:solidFill>
              <a:schemeClr val="accent2">
                <a:lumMod val="6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cat_pivot!$I$5:$I$40</c:f>
              <c:numCache>
                <c:formatCode>General</c:formatCode>
                <c:ptCount val="26"/>
                <c:pt idx="3">
                  <c:v>2</c:v>
                </c:pt>
                <c:pt idx="7">
                  <c:v>3</c:v>
                </c:pt>
                <c:pt idx="9">
                  <c:v>5</c:v>
                </c:pt>
                <c:pt idx="10">
                  <c:v>2</c:v>
                </c:pt>
                <c:pt idx="12">
                  <c:v>1</c:v>
                </c:pt>
                <c:pt idx="13">
                  <c:v>3</c:v>
                </c:pt>
                <c:pt idx="14">
                  <c:v>1</c:v>
                </c:pt>
                <c:pt idx="15">
                  <c:v>2</c:v>
                </c:pt>
                <c:pt idx="17">
                  <c:v>1</c:v>
                </c:pt>
                <c:pt idx="18">
                  <c:v>1</c:v>
                </c:pt>
              </c:numCache>
            </c:numRef>
          </c:val>
          <c:extLst>
            <c:ext xmlns:c16="http://schemas.microsoft.com/office/drawing/2014/chart" uri="{C3380CC4-5D6E-409C-BE32-E72D297353CC}">
              <c16:uniqueId val="{0000001D-B4A0-644A-9CA5-3C84BED27781}"/>
            </c:ext>
          </c:extLst>
        </c:ser>
        <c:ser>
          <c:idx val="8"/>
          <c:order val="8"/>
          <c:tx>
            <c:strRef>
              <c:f>cat_pivot!$J$3:$J$4</c:f>
              <c:strCache>
                <c:ptCount val="1"/>
                <c:pt idx="0">
                  <c:v>FR</c:v>
                </c:pt>
              </c:strCache>
            </c:strRef>
          </c:tx>
          <c:spPr>
            <a:solidFill>
              <a:schemeClr val="accent3">
                <a:lumMod val="6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cat_pivot!$J$5:$J$40</c:f>
              <c:numCache>
                <c:formatCode>General</c:formatCode>
                <c:ptCount val="26"/>
                <c:pt idx="1">
                  <c:v>3</c:v>
                </c:pt>
                <c:pt idx="2">
                  <c:v>1</c:v>
                </c:pt>
                <c:pt idx="3">
                  <c:v>2</c:v>
                </c:pt>
                <c:pt idx="6">
                  <c:v>1</c:v>
                </c:pt>
                <c:pt idx="7">
                  <c:v>4</c:v>
                </c:pt>
                <c:pt idx="8">
                  <c:v>4</c:v>
                </c:pt>
                <c:pt idx="9">
                  <c:v>3</c:v>
                </c:pt>
                <c:pt idx="10">
                  <c:v>1</c:v>
                </c:pt>
                <c:pt idx="13">
                  <c:v>3</c:v>
                </c:pt>
                <c:pt idx="14">
                  <c:v>1</c:v>
                </c:pt>
                <c:pt idx="15">
                  <c:v>1</c:v>
                </c:pt>
                <c:pt idx="17">
                  <c:v>2</c:v>
                </c:pt>
                <c:pt idx="22">
                  <c:v>1</c:v>
                </c:pt>
              </c:numCache>
            </c:numRef>
          </c:val>
          <c:extLst>
            <c:ext xmlns:c16="http://schemas.microsoft.com/office/drawing/2014/chart" uri="{C3380CC4-5D6E-409C-BE32-E72D297353CC}">
              <c16:uniqueId val="{0000001E-B4A0-644A-9CA5-3C84BED27781}"/>
            </c:ext>
          </c:extLst>
        </c:ser>
        <c:ser>
          <c:idx val="9"/>
          <c:order val="9"/>
          <c:tx>
            <c:strRef>
              <c:f>cat_pivot!$K$3:$K$4</c:f>
              <c:strCache>
                <c:ptCount val="1"/>
                <c:pt idx="0">
                  <c:v>GB</c:v>
                </c:pt>
              </c:strCache>
            </c:strRef>
          </c:tx>
          <c:spPr>
            <a:solidFill>
              <a:schemeClr val="accent4">
                <a:lumMod val="6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cat_pivot!$K$5:$K$40</c:f>
              <c:numCache>
                <c:formatCode>General</c:formatCode>
                <c:ptCount val="26"/>
                <c:pt idx="0">
                  <c:v>6</c:v>
                </c:pt>
                <c:pt idx="1">
                  <c:v>89</c:v>
                </c:pt>
                <c:pt idx="2">
                  <c:v>6</c:v>
                </c:pt>
                <c:pt idx="3">
                  <c:v>258</c:v>
                </c:pt>
                <c:pt idx="4">
                  <c:v>1</c:v>
                </c:pt>
                <c:pt idx="5">
                  <c:v>7</c:v>
                </c:pt>
                <c:pt idx="6">
                  <c:v>1</c:v>
                </c:pt>
                <c:pt idx="7">
                  <c:v>25</c:v>
                </c:pt>
                <c:pt idx="8">
                  <c:v>12</c:v>
                </c:pt>
                <c:pt idx="9">
                  <c:v>19</c:v>
                </c:pt>
                <c:pt idx="10">
                  <c:v>22</c:v>
                </c:pt>
                <c:pt idx="11">
                  <c:v>2</c:v>
                </c:pt>
                <c:pt idx="12">
                  <c:v>30</c:v>
                </c:pt>
                <c:pt idx="13">
                  <c:v>21</c:v>
                </c:pt>
                <c:pt idx="14">
                  <c:v>3</c:v>
                </c:pt>
                <c:pt idx="15">
                  <c:v>8</c:v>
                </c:pt>
                <c:pt idx="16">
                  <c:v>6</c:v>
                </c:pt>
                <c:pt idx="17">
                  <c:v>17</c:v>
                </c:pt>
                <c:pt idx="18">
                  <c:v>16</c:v>
                </c:pt>
                <c:pt idx="19">
                  <c:v>27</c:v>
                </c:pt>
                <c:pt idx="20">
                  <c:v>18</c:v>
                </c:pt>
                <c:pt idx="21">
                  <c:v>1</c:v>
                </c:pt>
                <c:pt idx="22">
                  <c:v>8</c:v>
                </c:pt>
                <c:pt idx="23">
                  <c:v>1</c:v>
                </c:pt>
              </c:numCache>
            </c:numRef>
          </c:val>
          <c:extLst>
            <c:ext xmlns:c16="http://schemas.microsoft.com/office/drawing/2014/chart" uri="{C3380CC4-5D6E-409C-BE32-E72D297353CC}">
              <c16:uniqueId val="{0000001F-B4A0-644A-9CA5-3C84BED27781}"/>
            </c:ext>
          </c:extLst>
        </c:ser>
        <c:ser>
          <c:idx val="10"/>
          <c:order val="10"/>
          <c:tx>
            <c:strRef>
              <c:f>cat_pivot!$L$3:$L$4</c:f>
              <c:strCache>
                <c:ptCount val="1"/>
                <c:pt idx="0">
                  <c:v>HK</c:v>
                </c:pt>
              </c:strCache>
            </c:strRef>
          </c:tx>
          <c:spPr>
            <a:solidFill>
              <a:schemeClr val="accent5">
                <a:lumMod val="6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cat_pivot!$L$5:$L$40</c:f>
              <c:numCache>
                <c:formatCode>General</c:formatCode>
                <c:ptCount val="26"/>
                <c:pt idx="9">
                  <c:v>1</c:v>
                </c:pt>
                <c:pt idx="11">
                  <c:v>1</c:v>
                </c:pt>
                <c:pt idx="19">
                  <c:v>1</c:v>
                </c:pt>
              </c:numCache>
            </c:numRef>
          </c:val>
          <c:extLst>
            <c:ext xmlns:c16="http://schemas.microsoft.com/office/drawing/2014/chart" uri="{C3380CC4-5D6E-409C-BE32-E72D297353CC}">
              <c16:uniqueId val="{00000020-B4A0-644A-9CA5-3C84BED27781}"/>
            </c:ext>
          </c:extLst>
        </c:ser>
        <c:ser>
          <c:idx val="11"/>
          <c:order val="11"/>
          <c:tx>
            <c:strRef>
              <c:f>cat_pivot!$M$3:$M$4</c:f>
              <c:strCache>
                <c:ptCount val="1"/>
                <c:pt idx="0">
                  <c:v>IE</c:v>
                </c:pt>
              </c:strCache>
            </c:strRef>
          </c:tx>
          <c:spPr>
            <a:solidFill>
              <a:schemeClr val="accent6">
                <a:lumMod val="6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cat_pivot!$M$5:$M$40</c:f>
              <c:numCache>
                <c:formatCode>General</c:formatCode>
                <c:ptCount val="26"/>
                <c:pt idx="1">
                  <c:v>3</c:v>
                </c:pt>
                <c:pt idx="2">
                  <c:v>1</c:v>
                </c:pt>
                <c:pt idx="3">
                  <c:v>5</c:v>
                </c:pt>
                <c:pt idx="8">
                  <c:v>2</c:v>
                </c:pt>
                <c:pt idx="10">
                  <c:v>1</c:v>
                </c:pt>
                <c:pt idx="15">
                  <c:v>1</c:v>
                </c:pt>
                <c:pt idx="18">
                  <c:v>1</c:v>
                </c:pt>
                <c:pt idx="20">
                  <c:v>1</c:v>
                </c:pt>
              </c:numCache>
            </c:numRef>
          </c:val>
          <c:extLst>
            <c:ext xmlns:c16="http://schemas.microsoft.com/office/drawing/2014/chart" uri="{C3380CC4-5D6E-409C-BE32-E72D297353CC}">
              <c16:uniqueId val="{00000021-B4A0-644A-9CA5-3C84BED27781}"/>
            </c:ext>
          </c:extLst>
        </c:ser>
        <c:ser>
          <c:idx val="12"/>
          <c:order val="12"/>
          <c:tx>
            <c:strRef>
              <c:f>cat_pivot!$N$3:$N$4</c:f>
              <c:strCache>
                <c:ptCount val="1"/>
                <c:pt idx="0">
                  <c:v>IT</c:v>
                </c:pt>
              </c:strCache>
            </c:strRef>
          </c:tx>
          <c:spPr>
            <a:solidFill>
              <a:schemeClr val="accent1">
                <a:lumMod val="80000"/>
                <a:lumOff val="2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cat_pivot!$N$5:$N$40</c:f>
              <c:numCache>
                <c:formatCode>General</c:formatCode>
                <c:ptCount val="26"/>
                <c:pt idx="1">
                  <c:v>3</c:v>
                </c:pt>
                <c:pt idx="3">
                  <c:v>1</c:v>
                </c:pt>
                <c:pt idx="7">
                  <c:v>1</c:v>
                </c:pt>
                <c:pt idx="8">
                  <c:v>2</c:v>
                </c:pt>
                <c:pt idx="9">
                  <c:v>7</c:v>
                </c:pt>
                <c:pt idx="10">
                  <c:v>2</c:v>
                </c:pt>
                <c:pt idx="14">
                  <c:v>1</c:v>
                </c:pt>
                <c:pt idx="15">
                  <c:v>8</c:v>
                </c:pt>
                <c:pt idx="18">
                  <c:v>1</c:v>
                </c:pt>
                <c:pt idx="19">
                  <c:v>1</c:v>
                </c:pt>
                <c:pt idx="20">
                  <c:v>2</c:v>
                </c:pt>
              </c:numCache>
            </c:numRef>
          </c:val>
          <c:extLst>
            <c:ext xmlns:c16="http://schemas.microsoft.com/office/drawing/2014/chart" uri="{C3380CC4-5D6E-409C-BE32-E72D297353CC}">
              <c16:uniqueId val="{00000022-B4A0-644A-9CA5-3C84BED27781}"/>
            </c:ext>
          </c:extLst>
        </c:ser>
        <c:ser>
          <c:idx val="13"/>
          <c:order val="13"/>
          <c:tx>
            <c:strRef>
              <c:f>cat_pivot!$O$3:$O$4</c:f>
              <c:strCache>
                <c:ptCount val="1"/>
                <c:pt idx="0">
                  <c:v>LU</c:v>
                </c:pt>
              </c:strCache>
            </c:strRef>
          </c:tx>
          <c:spPr>
            <a:solidFill>
              <a:schemeClr val="accent2">
                <a:lumMod val="80000"/>
                <a:lumOff val="2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cat_pivot!$O$5:$O$40</c:f>
              <c:numCache>
                <c:formatCode>General</c:formatCode>
                <c:ptCount val="26"/>
                <c:pt idx="3">
                  <c:v>1</c:v>
                </c:pt>
                <c:pt idx="20">
                  <c:v>1</c:v>
                </c:pt>
              </c:numCache>
            </c:numRef>
          </c:val>
          <c:extLst>
            <c:ext xmlns:c16="http://schemas.microsoft.com/office/drawing/2014/chart" uri="{C3380CC4-5D6E-409C-BE32-E72D297353CC}">
              <c16:uniqueId val="{00000023-B4A0-644A-9CA5-3C84BED27781}"/>
            </c:ext>
          </c:extLst>
        </c:ser>
        <c:ser>
          <c:idx val="14"/>
          <c:order val="14"/>
          <c:tx>
            <c:strRef>
              <c:f>cat_pivot!$P$3:$P$4</c:f>
              <c:strCache>
                <c:ptCount val="1"/>
                <c:pt idx="0">
                  <c:v>MX</c:v>
                </c:pt>
              </c:strCache>
            </c:strRef>
          </c:tx>
          <c:spPr>
            <a:solidFill>
              <a:schemeClr val="accent3">
                <a:lumMod val="80000"/>
                <a:lumOff val="2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cat_pivot!$P$5:$P$40</c:f>
              <c:numCache>
                <c:formatCode>General</c:formatCode>
                <c:ptCount val="26"/>
                <c:pt idx="1">
                  <c:v>4</c:v>
                </c:pt>
                <c:pt idx="2">
                  <c:v>3</c:v>
                </c:pt>
                <c:pt idx="8">
                  <c:v>1</c:v>
                </c:pt>
                <c:pt idx="9">
                  <c:v>2</c:v>
                </c:pt>
                <c:pt idx="15">
                  <c:v>1</c:v>
                </c:pt>
                <c:pt idx="17">
                  <c:v>1</c:v>
                </c:pt>
              </c:numCache>
            </c:numRef>
          </c:val>
          <c:extLst>
            <c:ext xmlns:c16="http://schemas.microsoft.com/office/drawing/2014/chart" uri="{C3380CC4-5D6E-409C-BE32-E72D297353CC}">
              <c16:uniqueId val="{00000024-B4A0-644A-9CA5-3C84BED27781}"/>
            </c:ext>
          </c:extLst>
        </c:ser>
        <c:ser>
          <c:idx val="15"/>
          <c:order val="15"/>
          <c:tx>
            <c:strRef>
              <c:f>cat_pivot!$Q$3:$Q$4</c:f>
              <c:strCache>
                <c:ptCount val="1"/>
                <c:pt idx="0">
                  <c:v>NL</c:v>
                </c:pt>
              </c:strCache>
            </c:strRef>
          </c:tx>
          <c:spPr>
            <a:solidFill>
              <a:schemeClr val="accent4">
                <a:lumMod val="80000"/>
                <a:lumOff val="2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cat_pivot!$Q$5:$Q$40</c:f>
              <c:numCache>
                <c:formatCode>General</c:formatCode>
                <c:ptCount val="26"/>
                <c:pt idx="1">
                  <c:v>3</c:v>
                </c:pt>
                <c:pt idx="2">
                  <c:v>1</c:v>
                </c:pt>
                <c:pt idx="8">
                  <c:v>4</c:v>
                </c:pt>
                <c:pt idx="9">
                  <c:v>8</c:v>
                </c:pt>
                <c:pt idx="10">
                  <c:v>1</c:v>
                </c:pt>
                <c:pt idx="12">
                  <c:v>1</c:v>
                </c:pt>
                <c:pt idx="16">
                  <c:v>1</c:v>
                </c:pt>
                <c:pt idx="19">
                  <c:v>2</c:v>
                </c:pt>
              </c:numCache>
            </c:numRef>
          </c:val>
          <c:extLst>
            <c:ext xmlns:c16="http://schemas.microsoft.com/office/drawing/2014/chart" uri="{C3380CC4-5D6E-409C-BE32-E72D297353CC}">
              <c16:uniqueId val="{00000025-B4A0-644A-9CA5-3C84BED27781}"/>
            </c:ext>
          </c:extLst>
        </c:ser>
        <c:ser>
          <c:idx val="16"/>
          <c:order val="16"/>
          <c:tx>
            <c:strRef>
              <c:f>cat_pivot!$R$3:$R$4</c:f>
              <c:strCache>
                <c:ptCount val="1"/>
                <c:pt idx="0">
                  <c:v>NO</c:v>
                </c:pt>
              </c:strCache>
            </c:strRef>
          </c:tx>
          <c:spPr>
            <a:solidFill>
              <a:schemeClr val="accent5">
                <a:lumMod val="80000"/>
                <a:lumOff val="2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cat_pivot!$R$5:$R$40</c:f>
              <c:numCache>
                <c:formatCode>General</c:formatCode>
                <c:ptCount val="26"/>
                <c:pt idx="1">
                  <c:v>1</c:v>
                </c:pt>
                <c:pt idx="3">
                  <c:v>1</c:v>
                </c:pt>
                <c:pt idx="12">
                  <c:v>1</c:v>
                </c:pt>
                <c:pt idx="17">
                  <c:v>2</c:v>
                </c:pt>
                <c:pt idx="20">
                  <c:v>1</c:v>
                </c:pt>
                <c:pt idx="22">
                  <c:v>1</c:v>
                </c:pt>
              </c:numCache>
            </c:numRef>
          </c:val>
          <c:extLst>
            <c:ext xmlns:c16="http://schemas.microsoft.com/office/drawing/2014/chart" uri="{C3380CC4-5D6E-409C-BE32-E72D297353CC}">
              <c16:uniqueId val="{0000002B-B4A0-644A-9CA5-3C84BED27781}"/>
            </c:ext>
          </c:extLst>
        </c:ser>
        <c:ser>
          <c:idx val="17"/>
          <c:order val="17"/>
          <c:tx>
            <c:strRef>
              <c:f>cat_pivot!$S$3:$S$4</c:f>
              <c:strCache>
                <c:ptCount val="1"/>
                <c:pt idx="0">
                  <c:v>NZ</c:v>
                </c:pt>
              </c:strCache>
            </c:strRef>
          </c:tx>
          <c:spPr>
            <a:solidFill>
              <a:schemeClr val="accent6">
                <a:lumMod val="80000"/>
                <a:lumOff val="2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cat_pivot!$S$5:$S$40</c:f>
              <c:numCache>
                <c:formatCode>General</c:formatCode>
                <c:ptCount val="26"/>
                <c:pt idx="0">
                  <c:v>1</c:v>
                </c:pt>
                <c:pt idx="1">
                  <c:v>2</c:v>
                </c:pt>
                <c:pt idx="3">
                  <c:v>2</c:v>
                </c:pt>
                <c:pt idx="8">
                  <c:v>3</c:v>
                </c:pt>
                <c:pt idx="9">
                  <c:v>2</c:v>
                </c:pt>
                <c:pt idx="13">
                  <c:v>1</c:v>
                </c:pt>
                <c:pt idx="15">
                  <c:v>1</c:v>
                </c:pt>
              </c:numCache>
            </c:numRef>
          </c:val>
          <c:extLst>
            <c:ext xmlns:c16="http://schemas.microsoft.com/office/drawing/2014/chart" uri="{C3380CC4-5D6E-409C-BE32-E72D297353CC}">
              <c16:uniqueId val="{0000002C-B4A0-644A-9CA5-3C84BED27781}"/>
            </c:ext>
          </c:extLst>
        </c:ser>
        <c:ser>
          <c:idx val="18"/>
          <c:order val="18"/>
          <c:tx>
            <c:strRef>
              <c:f>cat_pivot!$T$3:$T$4</c:f>
              <c:strCache>
                <c:ptCount val="1"/>
                <c:pt idx="0">
                  <c:v>SE</c:v>
                </c:pt>
              </c:strCache>
            </c:strRef>
          </c:tx>
          <c:spPr>
            <a:solidFill>
              <a:schemeClr val="accent1">
                <a:lumMod val="8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cat_pivot!$T$5:$T$40</c:f>
              <c:numCache>
                <c:formatCode>General</c:formatCode>
                <c:ptCount val="26"/>
                <c:pt idx="1">
                  <c:v>3</c:v>
                </c:pt>
                <c:pt idx="3">
                  <c:v>1</c:v>
                </c:pt>
                <c:pt idx="7">
                  <c:v>2</c:v>
                </c:pt>
                <c:pt idx="8">
                  <c:v>5</c:v>
                </c:pt>
                <c:pt idx="9">
                  <c:v>2</c:v>
                </c:pt>
                <c:pt idx="10">
                  <c:v>1</c:v>
                </c:pt>
                <c:pt idx="12">
                  <c:v>2</c:v>
                </c:pt>
                <c:pt idx="15">
                  <c:v>1</c:v>
                </c:pt>
                <c:pt idx="18">
                  <c:v>1</c:v>
                </c:pt>
                <c:pt idx="20">
                  <c:v>2</c:v>
                </c:pt>
                <c:pt idx="22">
                  <c:v>1</c:v>
                </c:pt>
              </c:numCache>
            </c:numRef>
          </c:val>
          <c:extLst>
            <c:ext xmlns:c16="http://schemas.microsoft.com/office/drawing/2014/chart" uri="{C3380CC4-5D6E-409C-BE32-E72D297353CC}">
              <c16:uniqueId val="{0000002D-B4A0-644A-9CA5-3C84BED27781}"/>
            </c:ext>
          </c:extLst>
        </c:ser>
        <c:ser>
          <c:idx val="19"/>
          <c:order val="19"/>
          <c:tx>
            <c:strRef>
              <c:f>cat_pivot!$U$3:$U$4</c:f>
              <c:strCache>
                <c:ptCount val="1"/>
                <c:pt idx="0">
                  <c:v>SG</c:v>
                </c:pt>
              </c:strCache>
            </c:strRef>
          </c:tx>
          <c:spPr>
            <a:solidFill>
              <a:schemeClr val="accent2">
                <a:lumMod val="8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cat_pivot!$U$5:$U$40</c:f>
              <c:numCache>
                <c:formatCode>General</c:formatCode>
                <c:ptCount val="26"/>
                <c:pt idx="3">
                  <c:v>1</c:v>
                </c:pt>
              </c:numCache>
            </c:numRef>
          </c:val>
          <c:extLst>
            <c:ext xmlns:c16="http://schemas.microsoft.com/office/drawing/2014/chart" uri="{C3380CC4-5D6E-409C-BE32-E72D297353CC}">
              <c16:uniqueId val="{0000002E-B4A0-644A-9CA5-3C84BED27781}"/>
            </c:ext>
          </c:extLst>
        </c:ser>
        <c:ser>
          <c:idx val="20"/>
          <c:order val="20"/>
          <c:tx>
            <c:strRef>
              <c:f>cat_pivot!$V$3:$V$4</c:f>
              <c:strCache>
                <c:ptCount val="1"/>
                <c:pt idx="0">
                  <c:v>US</c:v>
                </c:pt>
              </c:strCache>
            </c:strRef>
          </c:tx>
          <c:spPr>
            <a:solidFill>
              <a:schemeClr val="accent3">
                <a:lumMod val="80000"/>
              </a:schemeClr>
            </a:solidFill>
            <a:ln>
              <a:noFill/>
            </a:ln>
            <a:effectLst/>
          </c:spPr>
          <c:invertIfNegative val="0"/>
          <c:cat>
            <c:multiLvlStrRef>
              <c:f>cat_pivot!$A$5:$A$40</c:f>
              <c:multiLvlStrCache>
                <c:ptCount val="26"/>
                <c:lvl>
                  <c:pt idx="0">
                    <c:v>canceled</c:v>
                  </c:pt>
                  <c:pt idx="1">
                    <c:v>failed</c:v>
                  </c:pt>
                  <c:pt idx="2">
                    <c:v>live</c:v>
                  </c:pt>
                  <c:pt idx="3">
                    <c:v>successful</c:v>
                  </c:pt>
                  <c:pt idx="4">
                    <c:v>canceled</c:v>
                  </c:pt>
                  <c:pt idx="5">
                    <c:v>failed</c:v>
                  </c:pt>
                  <c:pt idx="6">
                    <c:v>live</c:v>
                  </c:pt>
                  <c:pt idx="7">
                    <c:v>successful</c:v>
                  </c:pt>
                  <c:pt idx="8">
                    <c:v>canceled</c:v>
                  </c:pt>
                  <c:pt idx="9">
                    <c:v>failed</c:v>
                  </c:pt>
                  <c:pt idx="10">
                    <c:v>successful</c:v>
                  </c:pt>
                  <c:pt idx="11">
                    <c:v>canceled</c:v>
                  </c:pt>
                  <c:pt idx="12">
                    <c:v>failed</c:v>
                  </c:pt>
                  <c:pt idx="13">
                    <c:v>successful</c:v>
                  </c:pt>
                  <c:pt idx="14">
                    <c:v>canceled</c:v>
                  </c:pt>
                  <c:pt idx="15">
                    <c:v>failed</c:v>
                  </c:pt>
                  <c:pt idx="16">
                    <c:v>successful</c:v>
                  </c:pt>
                  <c:pt idx="17">
                    <c:v>failed</c:v>
                  </c:pt>
                  <c:pt idx="18">
                    <c:v>successful</c:v>
                  </c:pt>
                  <c:pt idx="19">
                    <c:v>failed</c:v>
                  </c:pt>
                  <c:pt idx="20">
                    <c:v>successful</c:v>
                  </c:pt>
                  <c:pt idx="21">
                    <c:v>canceled</c:v>
                  </c:pt>
                  <c:pt idx="22">
                    <c:v>failed</c:v>
                  </c:pt>
                  <c:pt idx="23">
                    <c:v>live</c:v>
                  </c:pt>
                  <c:pt idx="24">
                    <c:v>successful</c:v>
                  </c:pt>
                  <c:pt idx="25">
                    <c:v>canceled</c:v>
                  </c:pt>
                </c:lvl>
                <c:lvl>
                  <c:pt idx="0">
                    <c:v>theater</c:v>
                  </c:pt>
                  <c:pt idx="4">
                    <c:v>music</c:v>
                  </c:pt>
                  <c:pt idx="8">
                    <c:v>technology</c:v>
                  </c:pt>
                  <c:pt idx="11">
                    <c:v>film &amp; video</c:v>
                  </c:pt>
                  <c:pt idx="14">
                    <c:v>publishing</c:v>
                  </c:pt>
                  <c:pt idx="17">
                    <c:v>games</c:v>
                  </c:pt>
                  <c:pt idx="19">
                    <c:v>photography</c:v>
                  </c:pt>
                  <c:pt idx="21">
                    <c:v>food</c:v>
                  </c:pt>
                  <c:pt idx="25">
                    <c:v>journalism</c:v>
                  </c:pt>
                </c:lvl>
              </c:multiLvlStrCache>
            </c:multiLvlStrRef>
          </c:cat>
          <c:val>
            <c:numRef>
              <c:f>cat_pivot!$V$5:$V$40</c:f>
              <c:numCache>
                <c:formatCode>General</c:formatCode>
                <c:ptCount val="26"/>
                <c:pt idx="0">
                  <c:v>26</c:v>
                </c:pt>
                <c:pt idx="1">
                  <c:v>349</c:v>
                </c:pt>
                <c:pt idx="2">
                  <c:v>12</c:v>
                </c:pt>
                <c:pt idx="3">
                  <c:v>525</c:v>
                </c:pt>
                <c:pt idx="4">
                  <c:v>19</c:v>
                </c:pt>
                <c:pt idx="5">
                  <c:v>110</c:v>
                </c:pt>
                <c:pt idx="6">
                  <c:v>17</c:v>
                </c:pt>
                <c:pt idx="7">
                  <c:v>490</c:v>
                </c:pt>
                <c:pt idx="8">
                  <c:v>121</c:v>
                </c:pt>
                <c:pt idx="9">
                  <c:v>138</c:v>
                </c:pt>
                <c:pt idx="10">
                  <c:v>158</c:v>
                </c:pt>
                <c:pt idx="11">
                  <c:v>31</c:v>
                </c:pt>
                <c:pt idx="12">
                  <c:v>130</c:v>
                </c:pt>
                <c:pt idx="13">
                  <c:v>261</c:v>
                </c:pt>
                <c:pt idx="14">
                  <c:v>22</c:v>
                </c:pt>
                <c:pt idx="15">
                  <c:v>87</c:v>
                </c:pt>
                <c:pt idx="16">
                  <c:v>69</c:v>
                </c:pt>
                <c:pt idx="17">
                  <c:v>96</c:v>
                </c:pt>
                <c:pt idx="18">
                  <c:v>52</c:v>
                </c:pt>
                <c:pt idx="19">
                  <c:v>72</c:v>
                </c:pt>
                <c:pt idx="20">
                  <c:v>62</c:v>
                </c:pt>
                <c:pt idx="21">
                  <c:v>15</c:v>
                </c:pt>
                <c:pt idx="22">
                  <c:v>115</c:v>
                </c:pt>
                <c:pt idx="23">
                  <c:v>4</c:v>
                </c:pt>
                <c:pt idx="24">
                  <c:v>34</c:v>
                </c:pt>
                <c:pt idx="25">
                  <c:v>23</c:v>
                </c:pt>
              </c:numCache>
            </c:numRef>
          </c:val>
          <c:extLst>
            <c:ext xmlns:c16="http://schemas.microsoft.com/office/drawing/2014/chart" uri="{C3380CC4-5D6E-409C-BE32-E72D297353CC}">
              <c16:uniqueId val="{0000002F-B4A0-644A-9CA5-3C84BED27781}"/>
            </c:ext>
          </c:extLst>
        </c:ser>
        <c:dLbls>
          <c:showLegendKey val="0"/>
          <c:showVal val="0"/>
          <c:showCatName val="0"/>
          <c:showSerName val="0"/>
          <c:showPercent val="0"/>
          <c:showBubbleSize val="0"/>
        </c:dLbls>
        <c:gapWidth val="150"/>
        <c:overlap val="100"/>
        <c:axId val="1981080656"/>
        <c:axId val="1981082304"/>
      </c:barChart>
      <c:catAx>
        <c:axId val="198108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082304"/>
        <c:crosses val="autoZero"/>
        <c:auto val="1"/>
        <c:lblAlgn val="ctr"/>
        <c:lblOffset val="100"/>
        <c:noMultiLvlLbl val="0"/>
      </c:catAx>
      <c:valAx>
        <c:axId val="198108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08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[hw1_StarterBook_rmartinez.xlsx]sub_cat_pivot!PivotTable1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State Count per Country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sub_cat_pivot!$B$3:$B$4</c:f>
              <c:strCache>
                <c:ptCount val="1"/>
                <c:pt idx="0">
                  <c:v>AT</c:v>
                </c:pt>
              </c:strCache>
            </c:strRef>
          </c:tx>
          <c:spPr>
            <a:solidFill>
              <a:schemeClr val="accent1"/>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sub_cat_pivot!$B$5:$B$106</c:f>
              <c:numCache>
                <c:formatCode>General</c:formatCode>
                <c:ptCount val="60"/>
                <c:pt idx="0">
                  <c:v>1</c:v>
                </c:pt>
                <c:pt idx="5">
                  <c:v>1</c:v>
                </c:pt>
                <c:pt idx="13">
                  <c:v>1</c:v>
                </c:pt>
                <c:pt idx="18">
                  <c:v>1</c:v>
                </c:pt>
                <c:pt idx="43">
                  <c:v>1</c:v>
                </c:pt>
                <c:pt idx="46">
                  <c:v>1</c:v>
                </c:pt>
              </c:numCache>
            </c:numRef>
          </c:val>
          <c:extLst>
            <c:ext xmlns:c16="http://schemas.microsoft.com/office/drawing/2014/chart" uri="{C3380CC4-5D6E-409C-BE32-E72D297353CC}">
              <c16:uniqueId val="{00000000-9DD2-B14C-BABE-15D289F62B46}"/>
            </c:ext>
          </c:extLst>
        </c:ser>
        <c:ser>
          <c:idx val="1"/>
          <c:order val="1"/>
          <c:tx>
            <c:strRef>
              <c:f>sub_cat_pivot!$C$3:$C$4</c:f>
              <c:strCache>
                <c:ptCount val="1"/>
                <c:pt idx="0">
                  <c:v>AU</c:v>
                </c:pt>
              </c:strCache>
            </c:strRef>
          </c:tx>
          <c:spPr>
            <a:solidFill>
              <a:schemeClr val="accent2"/>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sub_cat_pivot!$C$5:$C$106</c:f>
              <c:numCache>
                <c:formatCode>General</c:formatCode>
                <c:ptCount val="60"/>
                <c:pt idx="0">
                  <c:v>10</c:v>
                </c:pt>
                <c:pt idx="2">
                  <c:v>5</c:v>
                </c:pt>
                <c:pt idx="4">
                  <c:v>1</c:v>
                </c:pt>
                <c:pt idx="5">
                  <c:v>1</c:v>
                </c:pt>
                <c:pt idx="8">
                  <c:v>2</c:v>
                </c:pt>
                <c:pt idx="11">
                  <c:v>1</c:v>
                </c:pt>
                <c:pt idx="12">
                  <c:v>2</c:v>
                </c:pt>
                <c:pt idx="13">
                  <c:v>2</c:v>
                </c:pt>
                <c:pt idx="14">
                  <c:v>6</c:v>
                </c:pt>
                <c:pt idx="15">
                  <c:v>2</c:v>
                </c:pt>
                <c:pt idx="18">
                  <c:v>1</c:v>
                </c:pt>
                <c:pt idx="19">
                  <c:v>1</c:v>
                </c:pt>
                <c:pt idx="20">
                  <c:v>3</c:v>
                </c:pt>
                <c:pt idx="21">
                  <c:v>2</c:v>
                </c:pt>
                <c:pt idx="22">
                  <c:v>1</c:v>
                </c:pt>
                <c:pt idx="23">
                  <c:v>1</c:v>
                </c:pt>
                <c:pt idx="24">
                  <c:v>3</c:v>
                </c:pt>
                <c:pt idx="25">
                  <c:v>1</c:v>
                </c:pt>
                <c:pt idx="26">
                  <c:v>5</c:v>
                </c:pt>
                <c:pt idx="27">
                  <c:v>2</c:v>
                </c:pt>
                <c:pt idx="31">
                  <c:v>2</c:v>
                </c:pt>
                <c:pt idx="33">
                  <c:v>2</c:v>
                </c:pt>
                <c:pt idx="34">
                  <c:v>1</c:v>
                </c:pt>
                <c:pt idx="35">
                  <c:v>2</c:v>
                </c:pt>
                <c:pt idx="36">
                  <c:v>1</c:v>
                </c:pt>
                <c:pt idx="38">
                  <c:v>2</c:v>
                </c:pt>
                <c:pt idx="40">
                  <c:v>1</c:v>
                </c:pt>
                <c:pt idx="41">
                  <c:v>1</c:v>
                </c:pt>
                <c:pt idx="42">
                  <c:v>4</c:v>
                </c:pt>
                <c:pt idx="44">
                  <c:v>2</c:v>
                </c:pt>
                <c:pt idx="45">
                  <c:v>2</c:v>
                </c:pt>
                <c:pt idx="49">
                  <c:v>1</c:v>
                </c:pt>
                <c:pt idx="54">
                  <c:v>1</c:v>
                </c:pt>
              </c:numCache>
            </c:numRef>
          </c:val>
          <c:extLst>
            <c:ext xmlns:c16="http://schemas.microsoft.com/office/drawing/2014/chart" uri="{C3380CC4-5D6E-409C-BE32-E72D297353CC}">
              <c16:uniqueId val="{000000CF-9DD2-B14C-BABE-15D289F62B46}"/>
            </c:ext>
          </c:extLst>
        </c:ser>
        <c:ser>
          <c:idx val="2"/>
          <c:order val="2"/>
          <c:tx>
            <c:strRef>
              <c:f>sub_cat_pivot!$D$3:$D$4</c:f>
              <c:strCache>
                <c:ptCount val="1"/>
                <c:pt idx="0">
                  <c:v>BE</c:v>
                </c:pt>
              </c:strCache>
            </c:strRef>
          </c:tx>
          <c:spPr>
            <a:solidFill>
              <a:schemeClr val="accent3"/>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sub_cat_pivot!$D$5:$D$106</c:f>
              <c:numCache>
                <c:formatCode>General</c:formatCode>
                <c:ptCount val="60"/>
                <c:pt idx="13">
                  <c:v>1</c:v>
                </c:pt>
                <c:pt idx="20">
                  <c:v>1</c:v>
                </c:pt>
              </c:numCache>
            </c:numRef>
          </c:val>
          <c:extLst>
            <c:ext xmlns:c16="http://schemas.microsoft.com/office/drawing/2014/chart" uri="{C3380CC4-5D6E-409C-BE32-E72D297353CC}">
              <c16:uniqueId val="{000000D0-9DD2-B14C-BABE-15D289F62B46}"/>
            </c:ext>
          </c:extLst>
        </c:ser>
        <c:ser>
          <c:idx val="3"/>
          <c:order val="3"/>
          <c:tx>
            <c:strRef>
              <c:f>sub_cat_pivot!$E$3:$E$4</c:f>
              <c:strCache>
                <c:ptCount val="1"/>
                <c:pt idx="0">
                  <c:v>CA</c:v>
                </c:pt>
              </c:strCache>
            </c:strRef>
          </c:tx>
          <c:spPr>
            <a:solidFill>
              <a:schemeClr val="accent4"/>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sub_cat_pivot!$E$5:$E$106</c:f>
              <c:numCache>
                <c:formatCode>General</c:formatCode>
                <c:ptCount val="60"/>
                <c:pt idx="0">
                  <c:v>8</c:v>
                </c:pt>
                <c:pt idx="2">
                  <c:v>22</c:v>
                </c:pt>
                <c:pt idx="3">
                  <c:v>6</c:v>
                </c:pt>
                <c:pt idx="5">
                  <c:v>8</c:v>
                </c:pt>
                <c:pt idx="6">
                  <c:v>1</c:v>
                </c:pt>
                <c:pt idx="7">
                  <c:v>1</c:v>
                </c:pt>
                <c:pt idx="8">
                  <c:v>3</c:v>
                </c:pt>
                <c:pt idx="10">
                  <c:v>2</c:v>
                </c:pt>
                <c:pt idx="11">
                  <c:v>4</c:v>
                </c:pt>
                <c:pt idx="12">
                  <c:v>1</c:v>
                </c:pt>
                <c:pt idx="13">
                  <c:v>6</c:v>
                </c:pt>
                <c:pt idx="14">
                  <c:v>9</c:v>
                </c:pt>
                <c:pt idx="15">
                  <c:v>5</c:v>
                </c:pt>
                <c:pt idx="17">
                  <c:v>1</c:v>
                </c:pt>
                <c:pt idx="18">
                  <c:v>3</c:v>
                </c:pt>
                <c:pt idx="19">
                  <c:v>2</c:v>
                </c:pt>
                <c:pt idx="20">
                  <c:v>6</c:v>
                </c:pt>
                <c:pt idx="22">
                  <c:v>4</c:v>
                </c:pt>
                <c:pt idx="23">
                  <c:v>4</c:v>
                </c:pt>
                <c:pt idx="24">
                  <c:v>5</c:v>
                </c:pt>
                <c:pt idx="25">
                  <c:v>5</c:v>
                </c:pt>
                <c:pt idx="26">
                  <c:v>2</c:v>
                </c:pt>
                <c:pt idx="27">
                  <c:v>4</c:v>
                </c:pt>
                <c:pt idx="29">
                  <c:v>1</c:v>
                </c:pt>
                <c:pt idx="30">
                  <c:v>1</c:v>
                </c:pt>
                <c:pt idx="31">
                  <c:v>1</c:v>
                </c:pt>
                <c:pt idx="33">
                  <c:v>1</c:v>
                </c:pt>
                <c:pt idx="34">
                  <c:v>2</c:v>
                </c:pt>
                <c:pt idx="36">
                  <c:v>3</c:v>
                </c:pt>
                <c:pt idx="38">
                  <c:v>1</c:v>
                </c:pt>
                <c:pt idx="39">
                  <c:v>2</c:v>
                </c:pt>
                <c:pt idx="40">
                  <c:v>2</c:v>
                </c:pt>
                <c:pt idx="42">
                  <c:v>2</c:v>
                </c:pt>
                <c:pt idx="44">
                  <c:v>2</c:v>
                </c:pt>
                <c:pt idx="45">
                  <c:v>3</c:v>
                </c:pt>
                <c:pt idx="49">
                  <c:v>2</c:v>
                </c:pt>
                <c:pt idx="50">
                  <c:v>1</c:v>
                </c:pt>
                <c:pt idx="54">
                  <c:v>1</c:v>
                </c:pt>
                <c:pt idx="55">
                  <c:v>2</c:v>
                </c:pt>
                <c:pt idx="56">
                  <c:v>3</c:v>
                </c:pt>
                <c:pt idx="57">
                  <c:v>1</c:v>
                </c:pt>
                <c:pt idx="58">
                  <c:v>1</c:v>
                </c:pt>
                <c:pt idx="59">
                  <c:v>2</c:v>
                </c:pt>
              </c:numCache>
            </c:numRef>
          </c:val>
          <c:extLst>
            <c:ext xmlns:c16="http://schemas.microsoft.com/office/drawing/2014/chart" uri="{C3380CC4-5D6E-409C-BE32-E72D297353CC}">
              <c16:uniqueId val="{000000D1-9DD2-B14C-BABE-15D289F62B46}"/>
            </c:ext>
          </c:extLst>
        </c:ser>
        <c:ser>
          <c:idx val="4"/>
          <c:order val="4"/>
          <c:tx>
            <c:strRef>
              <c:f>sub_cat_pivot!$F$3:$F$4</c:f>
              <c:strCache>
                <c:ptCount val="1"/>
                <c:pt idx="0">
                  <c:v>CH</c:v>
                </c:pt>
              </c:strCache>
            </c:strRef>
          </c:tx>
          <c:spPr>
            <a:solidFill>
              <a:schemeClr val="accent5"/>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sub_cat_pivot!$F$5:$F$106</c:f>
              <c:numCache>
                <c:formatCode>General</c:formatCode>
                <c:ptCount val="60"/>
                <c:pt idx="2">
                  <c:v>1</c:v>
                </c:pt>
                <c:pt idx="4">
                  <c:v>2</c:v>
                </c:pt>
                <c:pt idx="12">
                  <c:v>1</c:v>
                </c:pt>
                <c:pt idx="14">
                  <c:v>1</c:v>
                </c:pt>
                <c:pt idx="24">
                  <c:v>1</c:v>
                </c:pt>
              </c:numCache>
            </c:numRef>
          </c:val>
          <c:extLst>
            <c:ext xmlns:c16="http://schemas.microsoft.com/office/drawing/2014/chart" uri="{C3380CC4-5D6E-409C-BE32-E72D297353CC}">
              <c16:uniqueId val="{000000D2-9DD2-B14C-BABE-15D289F62B46}"/>
            </c:ext>
          </c:extLst>
        </c:ser>
        <c:ser>
          <c:idx val="5"/>
          <c:order val="5"/>
          <c:tx>
            <c:strRef>
              <c:f>sub_cat_pivot!$G$3:$G$4</c:f>
              <c:strCache>
                <c:ptCount val="1"/>
                <c:pt idx="0">
                  <c:v>DE</c:v>
                </c:pt>
              </c:strCache>
            </c:strRef>
          </c:tx>
          <c:spPr>
            <a:solidFill>
              <a:schemeClr val="accent6"/>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sub_cat_pivot!$G$5:$G$106</c:f>
              <c:numCache>
                <c:formatCode>General</c:formatCode>
                <c:ptCount val="60"/>
                <c:pt idx="0">
                  <c:v>1</c:v>
                </c:pt>
                <c:pt idx="2">
                  <c:v>3</c:v>
                </c:pt>
                <c:pt idx="3">
                  <c:v>1</c:v>
                </c:pt>
                <c:pt idx="5">
                  <c:v>3</c:v>
                </c:pt>
                <c:pt idx="6">
                  <c:v>1</c:v>
                </c:pt>
                <c:pt idx="10">
                  <c:v>1</c:v>
                </c:pt>
                <c:pt idx="11">
                  <c:v>1</c:v>
                </c:pt>
                <c:pt idx="12">
                  <c:v>3</c:v>
                </c:pt>
                <c:pt idx="13">
                  <c:v>5</c:v>
                </c:pt>
                <c:pt idx="14">
                  <c:v>1</c:v>
                </c:pt>
                <c:pt idx="15">
                  <c:v>2</c:v>
                </c:pt>
                <c:pt idx="18">
                  <c:v>6</c:v>
                </c:pt>
                <c:pt idx="19">
                  <c:v>1</c:v>
                </c:pt>
                <c:pt idx="22">
                  <c:v>1</c:v>
                </c:pt>
                <c:pt idx="24">
                  <c:v>4</c:v>
                </c:pt>
                <c:pt idx="25">
                  <c:v>1</c:v>
                </c:pt>
                <c:pt idx="26">
                  <c:v>1</c:v>
                </c:pt>
                <c:pt idx="27">
                  <c:v>2</c:v>
                </c:pt>
                <c:pt idx="28">
                  <c:v>2</c:v>
                </c:pt>
                <c:pt idx="32">
                  <c:v>1</c:v>
                </c:pt>
                <c:pt idx="33">
                  <c:v>2</c:v>
                </c:pt>
                <c:pt idx="38">
                  <c:v>5</c:v>
                </c:pt>
                <c:pt idx="42">
                  <c:v>2</c:v>
                </c:pt>
                <c:pt idx="48">
                  <c:v>1</c:v>
                </c:pt>
                <c:pt idx="57">
                  <c:v>1</c:v>
                </c:pt>
                <c:pt idx="59">
                  <c:v>1</c:v>
                </c:pt>
              </c:numCache>
            </c:numRef>
          </c:val>
          <c:extLst>
            <c:ext xmlns:c16="http://schemas.microsoft.com/office/drawing/2014/chart" uri="{C3380CC4-5D6E-409C-BE32-E72D297353CC}">
              <c16:uniqueId val="{000000D3-9DD2-B14C-BABE-15D289F62B46}"/>
            </c:ext>
          </c:extLst>
        </c:ser>
        <c:ser>
          <c:idx val="6"/>
          <c:order val="6"/>
          <c:tx>
            <c:strRef>
              <c:f>sub_cat_pivot!$H$3:$H$4</c:f>
              <c:strCache>
                <c:ptCount val="1"/>
                <c:pt idx="0">
                  <c:v>DK</c:v>
                </c:pt>
              </c:strCache>
            </c:strRef>
          </c:tx>
          <c:spPr>
            <a:solidFill>
              <a:schemeClr val="accent1">
                <a:lumMod val="6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sub_cat_pivot!$H$5:$H$106</c:f>
              <c:numCache>
                <c:formatCode>General</c:formatCode>
                <c:ptCount val="60"/>
                <c:pt idx="0">
                  <c:v>1</c:v>
                </c:pt>
                <c:pt idx="2">
                  <c:v>1</c:v>
                </c:pt>
                <c:pt idx="3">
                  <c:v>1</c:v>
                </c:pt>
                <c:pt idx="4">
                  <c:v>1</c:v>
                </c:pt>
                <c:pt idx="5">
                  <c:v>1</c:v>
                </c:pt>
                <c:pt idx="13">
                  <c:v>1</c:v>
                </c:pt>
                <c:pt idx="18">
                  <c:v>1</c:v>
                </c:pt>
                <c:pt idx="20">
                  <c:v>1</c:v>
                </c:pt>
                <c:pt idx="21">
                  <c:v>1</c:v>
                </c:pt>
                <c:pt idx="22">
                  <c:v>1</c:v>
                </c:pt>
                <c:pt idx="37">
                  <c:v>1</c:v>
                </c:pt>
                <c:pt idx="38">
                  <c:v>2</c:v>
                </c:pt>
                <c:pt idx="45">
                  <c:v>1</c:v>
                </c:pt>
              </c:numCache>
            </c:numRef>
          </c:val>
          <c:extLst>
            <c:ext xmlns:c16="http://schemas.microsoft.com/office/drawing/2014/chart" uri="{C3380CC4-5D6E-409C-BE32-E72D297353CC}">
              <c16:uniqueId val="{000000D4-9DD2-B14C-BABE-15D289F62B46}"/>
            </c:ext>
          </c:extLst>
        </c:ser>
        <c:ser>
          <c:idx val="7"/>
          <c:order val="7"/>
          <c:tx>
            <c:strRef>
              <c:f>sub_cat_pivot!$I$3:$I$4</c:f>
              <c:strCache>
                <c:ptCount val="1"/>
                <c:pt idx="0">
                  <c:v>ES</c:v>
                </c:pt>
              </c:strCache>
            </c:strRef>
          </c:tx>
          <c:spPr>
            <a:solidFill>
              <a:schemeClr val="accent2">
                <a:lumMod val="6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sub_cat_pivot!$I$5:$I$106</c:f>
              <c:numCache>
                <c:formatCode>General</c:formatCode>
                <c:ptCount val="60"/>
                <c:pt idx="2">
                  <c:v>1</c:v>
                </c:pt>
                <c:pt idx="5">
                  <c:v>3</c:v>
                </c:pt>
                <c:pt idx="10">
                  <c:v>1</c:v>
                </c:pt>
                <c:pt idx="11">
                  <c:v>2</c:v>
                </c:pt>
                <c:pt idx="17">
                  <c:v>1</c:v>
                </c:pt>
                <c:pt idx="18">
                  <c:v>2</c:v>
                </c:pt>
                <c:pt idx="26">
                  <c:v>1</c:v>
                </c:pt>
                <c:pt idx="27">
                  <c:v>1</c:v>
                </c:pt>
                <c:pt idx="35">
                  <c:v>1</c:v>
                </c:pt>
                <c:pt idx="37">
                  <c:v>1</c:v>
                </c:pt>
                <c:pt idx="38">
                  <c:v>2</c:v>
                </c:pt>
                <c:pt idx="42">
                  <c:v>1</c:v>
                </c:pt>
                <c:pt idx="43">
                  <c:v>1</c:v>
                </c:pt>
                <c:pt idx="54">
                  <c:v>2</c:v>
                </c:pt>
                <c:pt idx="57">
                  <c:v>1</c:v>
                </c:pt>
              </c:numCache>
            </c:numRef>
          </c:val>
          <c:extLst>
            <c:ext xmlns:c16="http://schemas.microsoft.com/office/drawing/2014/chart" uri="{C3380CC4-5D6E-409C-BE32-E72D297353CC}">
              <c16:uniqueId val="{000000D5-9DD2-B14C-BABE-15D289F62B46}"/>
            </c:ext>
          </c:extLst>
        </c:ser>
        <c:ser>
          <c:idx val="8"/>
          <c:order val="8"/>
          <c:tx>
            <c:strRef>
              <c:f>sub_cat_pivot!$J$3:$J$4</c:f>
              <c:strCache>
                <c:ptCount val="1"/>
                <c:pt idx="0">
                  <c:v>FR</c:v>
                </c:pt>
              </c:strCache>
            </c:strRef>
          </c:tx>
          <c:spPr>
            <a:solidFill>
              <a:schemeClr val="accent3">
                <a:lumMod val="6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sub_cat_pivot!$J$5:$J$106</c:f>
              <c:numCache>
                <c:formatCode>General</c:formatCode>
                <c:ptCount val="60"/>
                <c:pt idx="0">
                  <c:v>1</c:v>
                </c:pt>
                <c:pt idx="1">
                  <c:v>1</c:v>
                </c:pt>
                <c:pt idx="2">
                  <c:v>1</c:v>
                </c:pt>
                <c:pt idx="3">
                  <c:v>2</c:v>
                </c:pt>
                <c:pt idx="4">
                  <c:v>1</c:v>
                </c:pt>
                <c:pt idx="5">
                  <c:v>1</c:v>
                </c:pt>
                <c:pt idx="6">
                  <c:v>1</c:v>
                </c:pt>
                <c:pt idx="8">
                  <c:v>2</c:v>
                </c:pt>
                <c:pt idx="10">
                  <c:v>1</c:v>
                </c:pt>
                <c:pt idx="14">
                  <c:v>3</c:v>
                </c:pt>
                <c:pt idx="15">
                  <c:v>2</c:v>
                </c:pt>
                <c:pt idx="20">
                  <c:v>1</c:v>
                </c:pt>
                <c:pt idx="24">
                  <c:v>1</c:v>
                </c:pt>
                <c:pt idx="29">
                  <c:v>1</c:v>
                </c:pt>
                <c:pt idx="34">
                  <c:v>3</c:v>
                </c:pt>
                <c:pt idx="37">
                  <c:v>1</c:v>
                </c:pt>
                <c:pt idx="38">
                  <c:v>1</c:v>
                </c:pt>
                <c:pt idx="41">
                  <c:v>1</c:v>
                </c:pt>
                <c:pt idx="42">
                  <c:v>1</c:v>
                </c:pt>
                <c:pt idx="57">
                  <c:v>1</c:v>
                </c:pt>
              </c:numCache>
            </c:numRef>
          </c:val>
          <c:extLst>
            <c:ext xmlns:c16="http://schemas.microsoft.com/office/drawing/2014/chart" uri="{C3380CC4-5D6E-409C-BE32-E72D297353CC}">
              <c16:uniqueId val="{000000D6-9DD2-B14C-BABE-15D289F62B46}"/>
            </c:ext>
          </c:extLst>
        </c:ser>
        <c:ser>
          <c:idx val="9"/>
          <c:order val="9"/>
          <c:tx>
            <c:strRef>
              <c:f>sub_cat_pivot!$K$3:$K$4</c:f>
              <c:strCache>
                <c:ptCount val="1"/>
                <c:pt idx="0">
                  <c:v>GB</c:v>
                </c:pt>
              </c:strCache>
            </c:strRef>
          </c:tx>
          <c:spPr>
            <a:solidFill>
              <a:schemeClr val="accent4">
                <a:lumMod val="6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sub_cat_pivot!$K$5:$K$106</c:f>
              <c:numCache>
                <c:formatCode>General</c:formatCode>
                <c:ptCount val="60"/>
                <c:pt idx="0">
                  <c:v>70</c:v>
                </c:pt>
                <c:pt idx="1">
                  <c:v>6</c:v>
                </c:pt>
                <c:pt idx="2">
                  <c:v>238</c:v>
                </c:pt>
                <c:pt idx="3">
                  <c:v>10</c:v>
                </c:pt>
                <c:pt idx="4">
                  <c:v>5</c:v>
                </c:pt>
                <c:pt idx="5">
                  <c:v>6</c:v>
                </c:pt>
                <c:pt idx="7">
                  <c:v>1</c:v>
                </c:pt>
                <c:pt idx="8">
                  <c:v>8</c:v>
                </c:pt>
                <c:pt idx="10">
                  <c:v>10</c:v>
                </c:pt>
                <c:pt idx="11">
                  <c:v>8</c:v>
                </c:pt>
                <c:pt idx="12">
                  <c:v>14</c:v>
                </c:pt>
                <c:pt idx="13">
                  <c:v>18</c:v>
                </c:pt>
                <c:pt idx="14">
                  <c:v>7</c:v>
                </c:pt>
                <c:pt idx="15">
                  <c:v>10</c:v>
                </c:pt>
                <c:pt idx="18">
                  <c:v>19</c:v>
                </c:pt>
                <c:pt idx="19">
                  <c:v>1</c:v>
                </c:pt>
                <c:pt idx="20">
                  <c:v>5</c:v>
                </c:pt>
                <c:pt idx="21">
                  <c:v>5</c:v>
                </c:pt>
                <c:pt idx="22">
                  <c:v>11</c:v>
                </c:pt>
                <c:pt idx="23">
                  <c:v>10</c:v>
                </c:pt>
                <c:pt idx="24">
                  <c:v>10</c:v>
                </c:pt>
                <c:pt idx="25">
                  <c:v>14</c:v>
                </c:pt>
                <c:pt idx="26">
                  <c:v>16</c:v>
                </c:pt>
                <c:pt idx="27">
                  <c:v>16</c:v>
                </c:pt>
                <c:pt idx="28">
                  <c:v>1</c:v>
                </c:pt>
                <c:pt idx="29">
                  <c:v>1</c:v>
                </c:pt>
                <c:pt idx="30">
                  <c:v>6</c:v>
                </c:pt>
                <c:pt idx="33">
                  <c:v>3</c:v>
                </c:pt>
                <c:pt idx="34">
                  <c:v>6</c:v>
                </c:pt>
                <c:pt idx="35">
                  <c:v>7</c:v>
                </c:pt>
                <c:pt idx="36">
                  <c:v>6</c:v>
                </c:pt>
                <c:pt idx="38">
                  <c:v>4</c:v>
                </c:pt>
                <c:pt idx="39">
                  <c:v>6</c:v>
                </c:pt>
                <c:pt idx="40">
                  <c:v>2</c:v>
                </c:pt>
                <c:pt idx="41">
                  <c:v>5</c:v>
                </c:pt>
                <c:pt idx="42">
                  <c:v>7</c:v>
                </c:pt>
                <c:pt idx="43">
                  <c:v>2</c:v>
                </c:pt>
                <c:pt idx="44">
                  <c:v>2</c:v>
                </c:pt>
                <c:pt idx="45">
                  <c:v>2</c:v>
                </c:pt>
                <c:pt idx="46">
                  <c:v>1</c:v>
                </c:pt>
                <c:pt idx="49">
                  <c:v>3</c:v>
                </c:pt>
                <c:pt idx="50">
                  <c:v>3</c:v>
                </c:pt>
                <c:pt idx="51">
                  <c:v>1</c:v>
                </c:pt>
                <c:pt idx="53">
                  <c:v>3</c:v>
                </c:pt>
                <c:pt idx="56">
                  <c:v>5</c:v>
                </c:pt>
                <c:pt idx="57">
                  <c:v>2</c:v>
                </c:pt>
                <c:pt idx="58">
                  <c:v>5</c:v>
                </c:pt>
                <c:pt idx="59">
                  <c:v>3</c:v>
                </c:pt>
              </c:numCache>
            </c:numRef>
          </c:val>
          <c:extLst>
            <c:ext xmlns:c16="http://schemas.microsoft.com/office/drawing/2014/chart" uri="{C3380CC4-5D6E-409C-BE32-E72D297353CC}">
              <c16:uniqueId val="{000000D7-9DD2-B14C-BABE-15D289F62B46}"/>
            </c:ext>
          </c:extLst>
        </c:ser>
        <c:ser>
          <c:idx val="10"/>
          <c:order val="10"/>
          <c:tx>
            <c:strRef>
              <c:f>sub_cat_pivot!$L$3:$L$4</c:f>
              <c:strCache>
                <c:ptCount val="1"/>
                <c:pt idx="0">
                  <c:v>HK</c:v>
                </c:pt>
              </c:strCache>
            </c:strRef>
          </c:tx>
          <c:spPr>
            <a:solidFill>
              <a:schemeClr val="accent5">
                <a:lumMod val="6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sub_cat_pivot!$L$5:$L$106</c:f>
              <c:numCache>
                <c:formatCode>General</c:formatCode>
                <c:ptCount val="60"/>
                <c:pt idx="45">
                  <c:v>1</c:v>
                </c:pt>
                <c:pt idx="53">
                  <c:v>1</c:v>
                </c:pt>
                <c:pt idx="56">
                  <c:v>1</c:v>
                </c:pt>
              </c:numCache>
            </c:numRef>
          </c:val>
          <c:extLst>
            <c:ext xmlns:c16="http://schemas.microsoft.com/office/drawing/2014/chart" uri="{C3380CC4-5D6E-409C-BE32-E72D297353CC}">
              <c16:uniqueId val="{000000D8-9DD2-B14C-BABE-15D289F62B46}"/>
            </c:ext>
          </c:extLst>
        </c:ser>
        <c:ser>
          <c:idx val="11"/>
          <c:order val="11"/>
          <c:tx>
            <c:strRef>
              <c:f>sub_cat_pivot!$M$3:$M$4</c:f>
              <c:strCache>
                <c:ptCount val="1"/>
                <c:pt idx="0">
                  <c:v>IE</c:v>
                </c:pt>
              </c:strCache>
            </c:strRef>
          </c:tx>
          <c:spPr>
            <a:solidFill>
              <a:schemeClr val="accent6">
                <a:lumMod val="6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sub_cat_pivot!$M$5:$M$106</c:f>
              <c:numCache>
                <c:formatCode>General</c:formatCode>
                <c:ptCount val="60"/>
                <c:pt idx="0">
                  <c:v>3</c:v>
                </c:pt>
                <c:pt idx="2">
                  <c:v>4</c:v>
                </c:pt>
                <c:pt idx="9">
                  <c:v>1</c:v>
                </c:pt>
                <c:pt idx="10">
                  <c:v>1</c:v>
                </c:pt>
                <c:pt idx="13">
                  <c:v>1</c:v>
                </c:pt>
                <c:pt idx="14">
                  <c:v>2</c:v>
                </c:pt>
                <c:pt idx="18">
                  <c:v>1</c:v>
                </c:pt>
                <c:pt idx="27">
                  <c:v>1</c:v>
                </c:pt>
                <c:pt idx="44">
                  <c:v>1</c:v>
                </c:pt>
              </c:numCache>
            </c:numRef>
          </c:val>
          <c:extLst>
            <c:ext xmlns:c16="http://schemas.microsoft.com/office/drawing/2014/chart" uri="{C3380CC4-5D6E-409C-BE32-E72D297353CC}">
              <c16:uniqueId val="{000000D9-9DD2-B14C-BABE-15D289F62B46}"/>
            </c:ext>
          </c:extLst>
        </c:ser>
        <c:ser>
          <c:idx val="12"/>
          <c:order val="12"/>
          <c:tx>
            <c:strRef>
              <c:f>sub_cat_pivot!$N$3:$N$4</c:f>
              <c:strCache>
                <c:ptCount val="1"/>
                <c:pt idx="0">
                  <c:v>IT</c:v>
                </c:pt>
              </c:strCache>
            </c:strRef>
          </c:tx>
          <c:spPr>
            <a:solidFill>
              <a:schemeClr val="accent1">
                <a:lumMod val="80000"/>
                <a:lumOff val="2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sub_cat_pivot!$N$5:$N$106</c:f>
              <c:numCache>
                <c:formatCode>General</c:formatCode>
                <c:ptCount val="60"/>
                <c:pt idx="0">
                  <c:v>1</c:v>
                </c:pt>
                <c:pt idx="2">
                  <c:v>1</c:v>
                </c:pt>
                <c:pt idx="5">
                  <c:v>6</c:v>
                </c:pt>
                <c:pt idx="8">
                  <c:v>2</c:v>
                </c:pt>
                <c:pt idx="13">
                  <c:v>2</c:v>
                </c:pt>
                <c:pt idx="14">
                  <c:v>2</c:v>
                </c:pt>
                <c:pt idx="15">
                  <c:v>1</c:v>
                </c:pt>
                <c:pt idx="18">
                  <c:v>1</c:v>
                </c:pt>
                <c:pt idx="27">
                  <c:v>1</c:v>
                </c:pt>
                <c:pt idx="33">
                  <c:v>1</c:v>
                </c:pt>
                <c:pt idx="37">
                  <c:v>1</c:v>
                </c:pt>
                <c:pt idx="38">
                  <c:v>7</c:v>
                </c:pt>
                <c:pt idx="43">
                  <c:v>1</c:v>
                </c:pt>
                <c:pt idx="44">
                  <c:v>1</c:v>
                </c:pt>
                <c:pt idx="58">
                  <c:v>1</c:v>
                </c:pt>
              </c:numCache>
            </c:numRef>
          </c:val>
          <c:extLst>
            <c:ext xmlns:c16="http://schemas.microsoft.com/office/drawing/2014/chart" uri="{C3380CC4-5D6E-409C-BE32-E72D297353CC}">
              <c16:uniqueId val="{000000DA-9DD2-B14C-BABE-15D289F62B46}"/>
            </c:ext>
          </c:extLst>
        </c:ser>
        <c:ser>
          <c:idx val="13"/>
          <c:order val="13"/>
          <c:tx>
            <c:strRef>
              <c:f>sub_cat_pivot!$O$3:$O$4</c:f>
              <c:strCache>
                <c:ptCount val="1"/>
                <c:pt idx="0">
                  <c:v>LU</c:v>
                </c:pt>
              </c:strCache>
            </c:strRef>
          </c:tx>
          <c:spPr>
            <a:solidFill>
              <a:schemeClr val="accent2">
                <a:lumMod val="80000"/>
                <a:lumOff val="2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sub_cat_pivot!$O$5:$O$106</c:f>
              <c:numCache>
                <c:formatCode>General</c:formatCode>
                <c:ptCount val="60"/>
                <c:pt idx="2">
                  <c:v>1</c:v>
                </c:pt>
                <c:pt idx="13">
                  <c:v>1</c:v>
                </c:pt>
              </c:numCache>
            </c:numRef>
          </c:val>
          <c:extLst>
            <c:ext xmlns:c16="http://schemas.microsoft.com/office/drawing/2014/chart" uri="{C3380CC4-5D6E-409C-BE32-E72D297353CC}">
              <c16:uniqueId val="{000000DB-9DD2-B14C-BABE-15D289F62B46}"/>
            </c:ext>
          </c:extLst>
        </c:ser>
        <c:ser>
          <c:idx val="14"/>
          <c:order val="14"/>
          <c:tx>
            <c:strRef>
              <c:f>sub_cat_pivot!$P$3:$P$4</c:f>
              <c:strCache>
                <c:ptCount val="1"/>
                <c:pt idx="0">
                  <c:v>MX</c:v>
                </c:pt>
              </c:strCache>
            </c:strRef>
          </c:tx>
          <c:spPr>
            <a:solidFill>
              <a:schemeClr val="accent3">
                <a:lumMod val="80000"/>
                <a:lumOff val="2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sub_cat_pivot!$P$5:$P$106</c:f>
              <c:numCache>
                <c:formatCode>General</c:formatCode>
                <c:ptCount val="60"/>
                <c:pt idx="0">
                  <c:v>4</c:v>
                </c:pt>
                <c:pt idx="1">
                  <c:v>2</c:v>
                </c:pt>
                <c:pt idx="4">
                  <c:v>1</c:v>
                </c:pt>
                <c:pt idx="5">
                  <c:v>2</c:v>
                </c:pt>
                <c:pt idx="9">
                  <c:v>1</c:v>
                </c:pt>
                <c:pt idx="24">
                  <c:v>1</c:v>
                </c:pt>
                <c:pt idx="40">
                  <c:v>1</c:v>
                </c:pt>
              </c:numCache>
            </c:numRef>
          </c:val>
          <c:extLst>
            <c:ext xmlns:c16="http://schemas.microsoft.com/office/drawing/2014/chart" uri="{C3380CC4-5D6E-409C-BE32-E72D297353CC}">
              <c16:uniqueId val="{000000DC-9DD2-B14C-BABE-15D289F62B46}"/>
            </c:ext>
          </c:extLst>
        </c:ser>
        <c:ser>
          <c:idx val="15"/>
          <c:order val="15"/>
          <c:tx>
            <c:strRef>
              <c:f>sub_cat_pivot!$Q$3:$Q$4</c:f>
              <c:strCache>
                <c:ptCount val="1"/>
                <c:pt idx="0">
                  <c:v>NL</c:v>
                </c:pt>
              </c:strCache>
            </c:strRef>
          </c:tx>
          <c:spPr>
            <a:solidFill>
              <a:schemeClr val="accent4">
                <a:lumMod val="80000"/>
                <a:lumOff val="2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sub_cat_pivot!$Q$5:$Q$106</c:f>
              <c:numCache>
                <c:formatCode>General</c:formatCode>
                <c:ptCount val="60"/>
                <c:pt idx="0">
                  <c:v>2</c:v>
                </c:pt>
                <c:pt idx="1">
                  <c:v>1</c:v>
                </c:pt>
                <c:pt idx="4">
                  <c:v>1</c:v>
                </c:pt>
                <c:pt idx="5">
                  <c:v>5</c:v>
                </c:pt>
                <c:pt idx="8">
                  <c:v>1</c:v>
                </c:pt>
                <c:pt idx="12">
                  <c:v>2</c:v>
                </c:pt>
                <c:pt idx="14">
                  <c:v>3</c:v>
                </c:pt>
                <c:pt idx="15">
                  <c:v>1</c:v>
                </c:pt>
                <c:pt idx="18">
                  <c:v>1</c:v>
                </c:pt>
                <c:pt idx="26">
                  <c:v>1</c:v>
                </c:pt>
                <c:pt idx="36">
                  <c:v>1</c:v>
                </c:pt>
                <c:pt idx="53">
                  <c:v>2</c:v>
                </c:pt>
              </c:numCache>
            </c:numRef>
          </c:val>
          <c:extLst>
            <c:ext xmlns:c16="http://schemas.microsoft.com/office/drawing/2014/chart" uri="{C3380CC4-5D6E-409C-BE32-E72D297353CC}">
              <c16:uniqueId val="{000000DD-9DD2-B14C-BABE-15D289F62B46}"/>
            </c:ext>
          </c:extLst>
        </c:ser>
        <c:ser>
          <c:idx val="16"/>
          <c:order val="16"/>
          <c:tx>
            <c:strRef>
              <c:f>sub_cat_pivot!$R$3:$R$4</c:f>
              <c:strCache>
                <c:ptCount val="1"/>
                <c:pt idx="0">
                  <c:v>NO</c:v>
                </c:pt>
              </c:strCache>
            </c:strRef>
          </c:tx>
          <c:spPr>
            <a:solidFill>
              <a:schemeClr val="accent5">
                <a:lumMod val="80000"/>
                <a:lumOff val="2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sub_cat_pivot!$R$5:$R$106</c:f>
              <c:numCache>
                <c:formatCode>General</c:formatCode>
                <c:ptCount val="60"/>
                <c:pt idx="2">
                  <c:v>1</c:v>
                </c:pt>
                <c:pt idx="13">
                  <c:v>1</c:v>
                </c:pt>
                <c:pt idx="20">
                  <c:v>1</c:v>
                </c:pt>
                <c:pt idx="22">
                  <c:v>1</c:v>
                </c:pt>
                <c:pt idx="24">
                  <c:v>2</c:v>
                </c:pt>
                <c:pt idx="26">
                  <c:v>1</c:v>
                </c:pt>
              </c:numCache>
            </c:numRef>
          </c:val>
          <c:extLst>
            <c:ext xmlns:c16="http://schemas.microsoft.com/office/drawing/2014/chart" uri="{C3380CC4-5D6E-409C-BE32-E72D297353CC}">
              <c16:uniqueId val="{000000DE-9DD2-B14C-BABE-15D289F62B46}"/>
            </c:ext>
          </c:extLst>
        </c:ser>
        <c:ser>
          <c:idx val="17"/>
          <c:order val="17"/>
          <c:tx>
            <c:strRef>
              <c:f>sub_cat_pivot!$S$3:$S$4</c:f>
              <c:strCache>
                <c:ptCount val="1"/>
                <c:pt idx="0">
                  <c:v>NZ</c:v>
                </c:pt>
              </c:strCache>
            </c:strRef>
          </c:tx>
          <c:spPr>
            <a:solidFill>
              <a:schemeClr val="accent6">
                <a:lumMod val="80000"/>
                <a:lumOff val="2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sub_cat_pivot!$S$5:$S$106</c:f>
              <c:numCache>
                <c:formatCode>General</c:formatCode>
                <c:ptCount val="60"/>
                <c:pt idx="0">
                  <c:v>1</c:v>
                </c:pt>
                <c:pt idx="2">
                  <c:v>1</c:v>
                </c:pt>
                <c:pt idx="8">
                  <c:v>1</c:v>
                </c:pt>
                <c:pt idx="10">
                  <c:v>1</c:v>
                </c:pt>
                <c:pt idx="14">
                  <c:v>3</c:v>
                </c:pt>
                <c:pt idx="15">
                  <c:v>1</c:v>
                </c:pt>
                <c:pt idx="21">
                  <c:v>1</c:v>
                </c:pt>
                <c:pt idx="35">
                  <c:v>1</c:v>
                </c:pt>
                <c:pt idx="38">
                  <c:v>1</c:v>
                </c:pt>
                <c:pt idx="53">
                  <c:v>1</c:v>
                </c:pt>
              </c:numCache>
            </c:numRef>
          </c:val>
          <c:extLst>
            <c:ext xmlns:c16="http://schemas.microsoft.com/office/drawing/2014/chart" uri="{C3380CC4-5D6E-409C-BE32-E72D297353CC}">
              <c16:uniqueId val="{000000DF-9DD2-B14C-BABE-15D289F62B46}"/>
            </c:ext>
          </c:extLst>
        </c:ser>
        <c:ser>
          <c:idx val="18"/>
          <c:order val="18"/>
          <c:tx>
            <c:strRef>
              <c:f>sub_cat_pivot!$T$3:$T$4</c:f>
              <c:strCache>
                <c:ptCount val="1"/>
                <c:pt idx="0">
                  <c:v>SE</c:v>
                </c:pt>
              </c:strCache>
            </c:strRef>
          </c:tx>
          <c:spPr>
            <a:solidFill>
              <a:schemeClr val="accent1">
                <a:lumMod val="8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sub_cat_pivot!$T$5:$T$106</c:f>
              <c:numCache>
                <c:formatCode>General</c:formatCode>
                <c:ptCount val="60"/>
                <c:pt idx="2">
                  <c:v>1</c:v>
                </c:pt>
                <c:pt idx="4">
                  <c:v>1</c:v>
                </c:pt>
                <c:pt idx="5">
                  <c:v>2</c:v>
                </c:pt>
                <c:pt idx="8">
                  <c:v>2</c:v>
                </c:pt>
                <c:pt idx="13">
                  <c:v>2</c:v>
                </c:pt>
                <c:pt idx="14">
                  <c:v>4</c:v>
                </c:pt>
                <c:pt idx="18">
                  <c:v>1</c:v>
                </c:pt>
                <c:pt idx="20">
                  <c:v>1</c:v>
                </c:pt>
                <c:pt idx="22">
                  <c:v>1</c:v>
                </c:pt>
                <c:pt idx="25">
                  <c:v>1</c:v>
                </c:pt>
                <c:pt idx="26">
                  <c:v>1</c:v>
                </c:pt>
                <c:pt idx="27">
                  <c:v>1</c:v>
                </c:pt>
                <c:pt idx="38">
                  <c:v>1</c:v>
                </c:pt>
                <c:pt idx="39">
                  <c:v>2</c:v>
                </c:pt>
              </c:numCache>
            </c:numRef>
          </c:val>
          <c:extLst>
            <c:ext xmlns:c16="http://schemas.microsoft.com/office/drawing/2014/chart" uri="{C3380CC4-5D6E-409C-BE32-E72D297353CC}">
              <c16:uniqueId val="{000000E0-9DD2-B14C-BABE-15D289F62B46}"/>
            </c:ext>
          </c:extLst>
        </c:ser>
        <c:ser>
          <c:idx val="19"/>
          <c:order val="19"/>
          <c:tx>
            <c:strRef>
              <c:f>sub_cat_pivot!$U$3:$U$4</c:f>
              <c:strCache>
                <c:ptCount val="1"/>
                <c:pt idx="0">
                  <c:v>SG</c:v>
                </c:pt>
              </c:strCache>
            </c:strRef>
          </c:tx>
          <c:spPr>
            <a:solidFill>
              <a:schemeClr val="accent2">
                <a:lumMod val="8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sub_cat_pivot!$U$5:$U$106</c:f>
              <c:numCache>
                <c:formatCode>General</c:formatCode>
                <c:ptCount val="60"/>
                <c:pt idx="2">
                  <c:v>1</c:v>
                </c:pt>
              </c:numCache>
            </c:numRef>
          </c:val>
          <c:extLst>
            <c:ext xmlns:c16="http://schemas.microsoft.com/office/drawing/2014/chart" uri="{C3380CC4-5D6E-409C-BE32-E72D297353CC}">
              <c16:uniqueId val="{000000E1-9DD2-B14C-BABE-15D289F62B46}"/>
            </c:ext>
          </c:extLst>
        </c:ser>
        <c:ser>
          <c:idx val="20"/>
          <c:order val="20"/>
          <c:tx>
            <c:strRef>
              <c:f>sub_cat_pivot!$V$3:$V$4</c:f>
              <c:strCache>
                <c:ptCount val="1"/>
                <c:pt idx="0">
                  <c:v>US</c:v>
                </c:pt>
              </c:strCache>
            </c:strRef>
          </c:tx>
          <c:spPr>
            <a:solidFill>
              <a:schemeClr val="accent3">
                <a:lumMod val="80000"/>
              </a:schemeClr>
            </a:solidFill>
            <a:ln>
              <a:noFill/>
            </a:ln>
            <a:effectLst/>
          </c:spPr>
          <c:invertIfNegative val="0"/>
          <c:cat>
            <c:multiLvlStrRef>
              <c:f>sub_cat_pivot!$A$5:$A$106</c:f>
              <c:multiLvlStrCache>
                <c:ptCount val="60"/>
                <c:lvl>
                  <c:pt idx="0">
                    <c:v>failed</c:v>
                  </c:pt>
                  <c:pt idx="1">
                    <c:v>live</c:v>
                  </c:pt>
                  <c:pt idx="2">
                    <c:v>successful</c:v>
                  </c:pt>
                  <c:pt idx="3">
                    <c:v>successful</c:v>
                  </c:pt>
                  <c:pt idx="4">
                    <c:v>canceled</c:v>
                  </c:pt>
                  <c:pt idx="5">
                    <c:v>failed</c:v>
                  </c:pt>
                  <c:pt idx="6">
                    <c:v>successful</c:v>
                  </c:pt>
                  <c:pt idx="7">
                    <c:v>canceled</c:v>
                  </c:pt>
                  <c:pt idx="8">
                    <c:v>failed</c:v>
                  </c:pt>
                  <c:pt idx="9">
                    <c:v>live</c:v>
                  </c:pt>
                  <c:pt idx="10">
                    <c:v>successful</c:v>
                  </c:pt>
                  <c:pt idx="11">
                    <c:v>successful</c:v>
                  </c:pt>
                  <c:pt idx="12">
                    <c:v>failed</c:v>
                  </c:pt>
                  <c:pt idx="13">
                    <c:v>successful</c:v>
                  </c:pt>
                  <c:pt idx="14">
                    <c:v>canceled</c:v>
                  </c:pt>
                  <c:pt idx="15">
                    <c:v>failed</c:v>
                  </c:pt>
                  <c:pt idx="16">
                    <c:v>failed</c:v>
                  </c:pt>
                  <c:pt idx="17">
                    <c:v>successful</c:v>
                  </c:pt>
                  <c:pt idx="18">
                    <c:v>successful</c:v>
                  </c:pt>
                  <c:pt idx="19">
                    <c:v>canceled</c:v>
                  </c:pt>
                  <c:pt idx="20">
                    <c:v>failed</c:v>
                  </c:pt>
                  <c:pt idx="21">
                    <c:v>canceled</c:v>
                  </c:pt>
                  <c:pt idx="22">
                    <c:v>failed</c:v>
                  </c:pt>
                  <c:pt idx="23">
                    <c:v>successful</c:v>
                  </c:pt>
                  <c:pt idx="24">
                    <c:v>failed</c:v>
                  </c:pt>
                  <c:pt idx="25">
                    <c:v>failed</c:v>
                  </c:pt>
                  <c:pt idx="26">
                    <c:v>failed</c:v>
                  </c:pt>
                  <c:pt idx="27">
                    <c:v>successful</c:v>
                  </c:pt>
                  <c:pt idx="28">
                    <c:v>failed</c:v>
                  </c:pt>
                  <c:pt idx="29">
                    <c:v>live</c:v>
                  </c:pt>
                  <c:pt idx="30">
                    <c:v>failed</c:v>
                  </c:pt>
                  <c:pt idx="31">
                    <c:v>canceled</c:v>
                  </c:pt>
                  <c:pt idx="32">
                    <c:v>failed</c:v>
                  </c:pt>
                  <c:pt idx="33">
                    <c:v>successful</c:v>
                  </c:pt>
                  <c:pt idx="34">
                    <c:v>successful</c:v>
                  </c:pt>
                  <c:pt idx="35">
                    <c:v>successful</c:v>
                  </c:pt>
                  <c:pt idx="36">
                    <c:v>successful</c:v>
                  </c:pt>
                  <c:pt idx="37">
                    <c:v>canceled</c:v>
                  </c:pt>
                  <c:pt idx="38">
                    <c:v>failed</c:v>
                  </c:pt>
                  <c:pt idx="39">
                    <c:v>successful</c:v>
                  </c:pt>
                  <c:pt idx="40">
                    <c:v>failed</c:v>
                  </c:pt>
                  <c:pt idx="41">
                    <c:v>successful</c:v>
                  </c:pt>
                  <c:pt idx="42">
                    <c:v>failed</c:v>
                  </c:pt>
                  <c:pt idx="43">
                    <c:v>successful</c:v>
                  </c:pt>
                  <c:pt idx="44">
                    <c:v>failed</c:v>
                  </c:pt>
                  <c:pt idx="45">
                    <c:v>canceled</c:v>
                  </c:pt>
                  <c:pt idx="46">
                    <c:v>live</c:v>
                  </c:pt>
                  <c:pt idx="47">
                    <c:v>successful</c:v>
                  </c:pt>
                  <c:pt idx="48">
                    <c:v>canceled</c:v>
                  </c:pt>
                  <c:pt idx="49">
                    <c:v>failed</c:v>
                  </c:pt>
                  <c:pt idx="50">
                    <c:v>canceled</c:v>
                  </c:pt>
                  <c:pt idx="51">
                    <c:v>canceled</c:v>
                  </c:pt>
                  <c:pt idx="52">
                    <c:v>successful</c:v>
                  </c:pt>
                  <c:pt idx="53">
                    <c:v>failed</c:v>
                  </c:pt>
                  <c:pt idx="54">
                    <c:v>failed</c:v>
                  </c:pt>
                  <c:pt idx="55">
                    <c:v>successful</c:v>
                  </c:pt>
                  <c:pt idx="56">
                    <c:v>failed</c:v>
                  </c:pt>
                  <c:pt idx="57">
                    <c:v>successful</c:v>
                  </c:pt>
                  <c:pt idx="58">
                    <c:v>failed</c:v>
                  </c:pt>
                  <c:pt idx="59">
                    <c:v>failed</c:v>
                  </c:pt>
                </c:lvl>
                <c:lvl>
                  <c:pt idx="0">
                    <c:v>plays</c:v>
                  </c:pt>
                  <c:pt idx="3">
                    <c:v>rock</c:v>
                  </c:pt>
                  <c:pt idx="4">
                    <c:v>wearables</c:v>
                  </c:pt>
                  <c:pt idx="7">
                    <c:v>spaces</c:v>
                  </c:pt>
                  <c:pt idx="11">
                    <c:v>documentary</c:v>
                  </c:pt>
                  <c:pt idx="12">
                    <c:v>photobooks</c:v>
                  </c:pt>
                  <c:pt idx="14">
                    <c:v>web</c:v>
                  </c:pt>
                  <c:pt idx="16">
                    <c:v>indie rock</c:v>
                  </c:pt>
                  <c:pt idx="18">
                    <c:v>hardware</c:v>
                  </c:pt>
                  <c:pt idx="19">
                    <c:v>food trucks</c:v>
                  </c:pt>
                  <c:pt idx="21">
                    <c:v>musical</c:v>
                  </c:pt>
                  <c:pt idx="24">
                    <c:v>video games</c:v>
                  </c:pt>
                  <c:pt idx="25">
                    <c:v>animation</c:v>
                  </c:pt>
                  <c:pt idx="26">
                    <c:v>drama</c:v>
                  </c:pt>
                  <c:pt idx="27">
                    <c:v>tabletop games</c:v>
                  </c:pt>
                  <c:pt idx="28">
                    <c:v>faith</c:v>
                  </c:pt>
                  <c:pt idx="30">
                    <c:v>jazz</c:v>
                  </c:pt>
                  <c:pt idx="31">
                    <c:v>space exploration</c:v>
                  </c:pt>
                  <c:pt idx="34">
                    <c:v>shorts</c:v>
                  </c:pt>
                  <c:pt idx="35">
                    <c:v>television</c:v>
                  </c:pt>
                  <c:pt idx="36">
                    <c:v>nonfiction</c:v>
                  </c:pt>
                  <c:pt idx="37">
                    <c:v>translations</c:v>
                  </c:pt>
                  <c:pt idx="39">
                    <c:v>electronic music</c:v>
                  </c:pt>
                  <c:pt idx="40">
                    <c:v>fiction</c:v>
                  </c:pt>
                  <c:pt idx="41">
                    <c:v>classical music</c:v>
                  </c:pt>
                  <c:pt idx="42">
                    <c:v>mobile games</c:v>
                  </c:pt>
                  <c:pt idx="43">
                    <c:v>pop</c:v>
                  </c:pt>
                  <c:pt idx="44">
                    <c:v>children's books</c:v>
                  </c:pt>
                  <c:pt idx="45">
                    <c:v>science fiction</c:v>
                  </c:pt>
                  <c:pt idx="46">
                    <c:v>small batch</c:v>
                  </c:pt>
                  <c:pt idx="48">
                    <c:v>audio</c:v>
                  </c:pt>
                  <c:pt idx="49">
                    <c:v>nature</c:v>
                  </c:pt>
                  <c:pt idx="50">
                    <c:v>art books</c:v>
                  </c:pt>
                  <c:pt idx="51">
                    <c:v>world music</c:v>
                  </c:pt>
                  <c:pt idx="52">
                    <c:v>radio &amp; podcasts</c:v>
                  </c:pt>
                  <c:pt idx="53">
                    <c:v>gadgets</c:v>
                  </c:pt>
                  <c:pt idx="54">
                    <c:v>makerspaces</c:v>
                  </c:pt>
                  <c:pt idx="56">
                    <c:v>people</c:v>
                  </c:pt>
                  <c:pt idx="57">
                    <c:v>metal</c:v>
                  </c:pt>
                  <c:pt idx="58">
                    <c:v>places</c:v>
                  </c:pt>
                  <c:pt idx="59">
                    <c:v>restaurants</c:v>
                  </c:pt>
                </c:lvl>
              </c:multiLvlStrCache>
            </c:multiLvlStrRef>
          </c:cat>
          <c:val>
            <c:numRef>
              <c:f>sub_cat_pivot!$V$5:$V$106</c:f>
              <c:numCache>
                <c:formatCode>General</c:formatCode>
                <c:ptCount val="60"/>
                <c:pt idx="0">
                  <c:v>250</c:v>
                </c:pt>
                <c:pt idx="1">
                  <c:v>9</c:v>
                </c:pt>
                <c:pt idx="2">
                  <c:v>412</c:v>
                </c:pt>
                <c:pt idx="3">
                  <c:v>240</c:v>
                </c:pt>
                <c:pt idx="4">
                  <c:v>47</c:v>
                </c:pt>
                <c:pt idx="5">
                  <c:v>81</c:v>
                </c:pt>
                <c:pt idx="6">
                  <c:v>17</c:v>
                </c:pt>
                <c:pt idx="7">
                  <c:v>15</c:v>
                </c:pt>
                <c:pt idx="8">
                  <c:v>59</c:v>
                </c:pt>
                <c:pt idx="9">
                  <c:v>3</c:v>
                </c:pt>
                <c:pt idx="10">
                  <c:v>68</c:v>
                </c:pt>
                <c:pt idx="11">
                  <c:v>164</c:v>
                </c:pt>
                <c:pt idx="12">
                  <c:v>34</c:v>
                </c:pt>
                <c:pt idx="13">
                  <c:v>62</c:v>
                </c:pt>
                <c:pt idx="14">
                  <c:v>59</c:v>
                </c:pt>
                <c:pt idx="15">
                  <c:v>36</c:v>
                </c:pt>
                <c:pt idx="16">
                  <c:v>20</c:v>
                </c:pt>
                <c:pt idx="17">
                  <c:v>138</c:v>
                </c:pt>
                <c:pt idx="18">
                  <c:v>103</c:v>
                </c:pt>
                <c:pt idx="19">
                  <c:v>15</c:v>
                </c:pt>
                <c:pt idx="20">
                  <c:v>101</c:v>
                </c:pt>
                <c:pt idx="21">
                  <c:v>11</c:v>
                </c:pt>
                <c:pt idx="22">
                  <c:v>40</c:v>
                </c:pt>
                <c:pt idx="23">
                  <c:v>45</c:v>
                </c:pt>
                <c:pt idx="24">
                  <c:v>73</c:v>
                </c:pt>
                <c:pt idx="25">
                  <c:v>78</c:v>
                </c:pt>
                <c:pt idx="26">
                  <c:v>52</c:v>
                </c:pt>
                <c:pt idx="27">
                  <c:v>52</c:v>
                </c:pt>
                <c:pt idx="28">
                  <c:v>37</c:v>
                </c:pt>
                <c:pt idx="29">
                  <c:v>17</c:v>
                </c:pt>
                <c:pt idx="30">
                  <c:v>53</c:v>
                </c:pt>
                <c:pt idx="31">
                  <c:v>15</c:v>
                </c:pt>
                <c:pt idx="32">
                  <c:v>1</c:v>
                </c:pt>
                <c:pt idx="33">
                  <c:v>31</c:v>
                </c:pt>
                <c:pt idx="34">
                  <c:v>48</c:v>
                </c:pt>
                <c:pt idx="35">
                  <c:v>49</c:v>
                </c:pt>
                <c:pt idx="36">
                  <c:v>49</c:v>
                </c:pt>
                <c:pt idx="37">
                  <c:v>6</c:v>
                </c:pt>
                <c:pt idx="38">
                  <c:v>21</c:v>
                </c:pt>
                <c:pt idx="39">
                  <c:v>30</c:v>
                </c:pt>
                <c:pt idx="40">
                  <c:v>34</c:v>
                </c:pt>
                <c:pt idx="41">
                  <c:v>33</c:v>
                </c:pt>
                <c:pt idx="42">
                  <c:v>23</c:v>
                </c:pt>
                <c:pt idx="43">
                  <c:v>35</c:v>
                </c:pt>
                <c:pt idx="44">
                  <c:v>32</c:v>
                </c:pt>
                <c:pt idx="45">
                  <c:v>31</c:v>
                </c:pt>
                <c:pt idx="46">
                  <c:v>4</c:v>
                </c:pt>
                <c:pt idx="47">
                  <c:v>34</c:v>
                </c:pt>
                <c:pt idx="48">
                  <c:v>23</c:v>
                </c:pt>
                <c:pt idx="49">
                  <c:v>14</c:v>
                </c:pt>
                <c:pt idx="50">
                  <c:v>16</c:v>
                </c:pt>
                <c:pt idx="51">
                  <c:v>19</c:v>
                </c:pt>
                <c:pt idx="52">
                  <c:v>20</c:v>
                </c:pt>
                <c:pt idx="53">
                  <c:v>13</c:v>
                </c:pt>
                <c:pt idx="54">
                  <c:v>7</c:v>
                </c:pt>
                <c:pt idx="55">
                  <c:v>7</c:v>
                </c:pt>
                <c:pt idx="56">
                  <c:v>11</c:v>
                </c:pt>
                <c:pt idx="57">
                  <c:v>14</c:v>
                </c:pt>
                <c:pt idx="58">
                  <c:v>13</c:v>
                </c:pt>
                <c:pt idx="59">
                  <c:v>14</c:v>
                </c:pt>
              </c:numCache>
            </c:numRef>
          </c:val>
          <c:extLst>
            <c:ext xmlns:c16="http://schemas.microsoft.com/office/drawing/2014/chart" uri="{C3380CC4-5D6E-409C-BE32-E72D297353CC}">
              <c16:uniqueId val="{000000E2-9DD2-B14C-BABE-15D289F62B46}"/>
            </c:ext>
          </c:extLst>
        </c:ser>
        <c:dLbls>
          <c:showLegendKey val="0"/>
          <c:showVal val="0"/>
          <c:showCatName val="0"/>
          <c:showSerName val="0"/>
          <c:showPercent val="0"/>
          <c:showBubbleSize val="0"/>
        </c:dLbls>
        <c:gapWidth val="150"/>
        <c:overlap val="100"/>
        <c:axId val="1229592671"/>
        <c:axId val="1229594351"/>
      </c:barChart>
      <c:catAx>
        <c:axId val="122959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94351"/>
        <c:crosses val="autoZero"/>
        <c:auto val="1"/>
        <c:lblAlgn val="ctr"/>
        <c:lblOffset val="100"/>
        <c:noMultiLvlLbl val="0"/>
      </c:catAx>
      <c:valAx>
        <c:axId val="1229594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59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[hw1_StarterBook_rmartinez.xlsx]Outcome Based on Launch 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Results</a:t>
            </a:r>
            <a:r>
              <a:rPr lang="en-US" baseline="0"/>
              <a:t> Over Time (by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Launch Date'!$B$4:$B$5</c:f>
              <c:strCache>
                <c:ptCount val="1"/>
                <c:pt idx="0">
                  <c:v>canceled</c:v>
                </c:pt>
              </c:strCache>
            </c:strRef>
          </c:tx>
          <c:spPr>
            <a:ln w="28575" cap="rnd">
              <a:solidFill>
                <a:schemeClr val="accent1"/>
              </a:solidFill>
              <a:round/>
            </a:ln>
            <a:effectLst/>
          </c:spPr>
          <c:marker>
            <c:symbol val="none"/>
          </c:marker>
          <c:cat>
            <c:strRef>
              <c:f>'Outcome Based on Launch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 Based on Launch Date'!$B$6:$B$15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9579-4C49-A0A0-A04E56A00C04}"/>
            </c:ext>
          </c:extLst>
        </c:ser>
        <c:ser>
          <c:idx val="1"/>
          <c:order val="1"/>
          <c:tx>
            <c:strRef>
              <c:f>'Outcome Based on Launch Date'!$C$4:$C$5</c:f>
              <c:strCache>
                <c:ptCount val="1"/>
                <c:pt idx="0">
                  <c:v>failed</c:v>
                </c:pt>
              </c:strCache>
            </c:strRef>
          </c:tx>
          <c:spPr>
            <a:ln w="28575" cap="rnd">
              <a:solidFill>
                <a:schemeClr val="accent2"/>
              </a:solidFill>
              <a:round/>
            </a:ln>
            <a:effectLst/>
          </c:spPr>
          <c:marker>
            <c:symbol val="none"/>
          </c:marker>
          <c:cat>
            <c:strRef>
              <c:f>'Outcome Based on Launch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 Based on Launch Date'!$C$6:$C$15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15-9579-4C49-A0A0-A04E56A00C04}"/>
            </c:ext>
          </c:extLst>
        </c:ser>
        <c:ser>
          <c:idx val="2"/>
          <c:order val="2"/>
          <c:tx>
            <c:strRef>
              <c:f>'Outcome Based on Launch Date'!$D$4:$D$5</c:f>
              <c:strCache>
                <c:ptCount val="1"/>
                <c:pt idx="0">
                  <c:v>live</c:v>
                </c:pt>
              </c:strCache>
            </c:strRef>
          </c:tx>
          <c:spPr>
            <a:ln w="28575" cap="rnd">
              <a:solidFill>
                <a:schemeClr val="accent3"/>
              </a:solidFill>
              <a:round/>
            </a:ln>
            <a:effectLst/>
          </c:spPr>
          <c:marker>
            <c:symbol val="none"/>
          </c:marker>
          <c:cat>
            <c:strRef>
              <c:f>'Outcome Based on Launch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 Based on Launch Date'!$D$6:$D$15</c:f>
              <c:numCache>
                <c:formatCode>General</c:formatCode>
                <c:ptCount val="9"/>
                <c:pt idx="8">
                  <c:v>50</c:v>
                </c:pt>
              </c:numCache>
            </c:numRef>
          </c:val>
          <c:smooth val="0"/>
          <c:extLst>
            <c:ext xmlns:c16="http://schemas.microsoft.com/office/drawing/2014/chart" uri="{C3380CC4-5D6E-409C-BE32-E72D297353CC}">
              <c16:uniqueId val="{00000016-9579-4C49-A0A0-A04E56A00C04}"/>
            </c:ext>
          </c:extLst>
        </c:ser>
        <c:ser>
          <c:idx val="3"/>
          <c:order val="3"/>
          <c:tx>
            <c:strRef>
              <c:f>'Outcome Based on Launch Date'!$E$4:$E$5</c:f>
              <c:strCache>
                <c:ptCount val="1"/>
                <c:pt idx="0">
                  <c:v>successful</c:v>
                </c:pt>
              </c:strCache>
            </c:strRef>
          </c:tx>
          <c:spPr>
            <a:ln w="28575" cap="rnd">
              <a:solidFill>
                <a:schemeClr val="accent4"/>
              </a:solidFill>
              <a:round/>
            </a:ln>
            <a:effectLst/>
          </c:spPr>
          <c:marker>
            <c:symbol val="none"/>
          </c:marker>
          <c:cat>
            <c:strRef>
              <c:f>'Outcome Based on Launch Date'!$A$6:$A$15</c:f>
              <c:strCache>
                <c:ptCount val="9"/>
                <c:pt idx="0">
                  <c:v>2009</c:v>
                </c:pt>
                <c:pt idx="1">
                  <c:v>2010</c:v>
                </c:pt>
                <c:pt idx="2">
                  <c:v>2011</c:v>
                </c:pt>
                <c:pt idx="3">
                  <c:v>2012</c:v>
                </c:pt>
                <c:pt idx="4">
                  <c:v>2013</c:v>
                </c:pt>
                <c:pt idx="5">
                  <c:v>2014</c:v>
                </c:pt>
                <c:pt idx="6">
                  <c:v>2015</c:v>
                </c:pt>
                <c:pt idx="7">
                  <c:v>2016</c:v>
                </c:pt>
                <c:pt idx="8">
                  <c:v>2017</c:v>
                </c:pt>
              </c:strCache>
            </c:strRef>
          </c:cat>
          <c:val>
            <c:numRef>
              <c:f>'Outcome Based on Launch Date'!$E$6:$E$15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17-9579-4C49-A0A0-A04E56A00C04}"/>
            </c:ext>
          </c:extLst>
        </c:ser>
        <c:dLbls>
          <c:showLegendKey val="0"/>
          <c:showVal val="0"/>
          <c:showCatName val="0"/>
          <c:showSerName val="0"/>
          <c:showPercent val="0"/>
          <c:showBubbleSize val="0"/>
        </c:dLbls>
        <c:smooth val="0"/>
        <c:axId val="129255039"/>
        <c:axId val="1432882063"/>
      </c:lineChart>
      <c:catAx>
        <c:axId val="1292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882063"/>
        <c:crosses val="autoZero"/>
        <c:auto val="1"/>
        <c:lblAlgn val="ctr"/>
        <c:lblOffset val="100"/>
        <c:noMultiLvlLbl val="0"/>
      </c:catAx>
      <c:valAx>
        <c:axId val="1432882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Outcome Per</a:t>
            </a:r>
            <a:r>
              <a:rPr lang="en-US" baseline="0"/>
              <a:t> Goal Band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5A5-3C4E-A015-F0F095084F7A}"/>
            </c:ext>
          </c:extLst>
        </c:ser>
        <c:ser>
          <c:idx val="5"/>
          <c:order val="1"/>
          <c:tx>
            <c:strRef>
              <c:f>Bonus!$G$1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5A5-3C4E-A015-F0F095084F7A}"/>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5A5-3C4E-A015-F0F095084F7A}"/>
            </c:ext>
          </c:extLst>
        </c:ser>
        <c:dLbls>
          <c:showLegendKey val="0"/>
          <c:showVal val="0"/>
          <c:showCatName val="0"/>
          <c:showSerName val="0"/>
          <c:showPercent val="0"/>
          <c:showBubbleSize val="0"/>
        </c:dLbls>
        <c:marker val="1"/>
        <c:smooth val="0"/>
        <c:axId val="1104869231"/>
        <c:axId val="1104870047"/>
      </c:lineChart>
      <c:catAx>
        <c:axId val="1104869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870047"/>
        <c:crosses val="autoZero"/>
        <c:auto val="1"/>
        <c:lblAlgn val="ctr"/>
        <c:lblOffset val="100"/>
        <c:noMultiLvlLbl val="0"/>
      </c:catAx>
      <c:valAx>
        <c:axId val="110487004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869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Successful Backers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Backers</a:t>
          </a:r>
        </a:p>
      </cx:txPr>
    </cx:title>
    <cx:plotArea>
      <cx:plotAreaRegion>
        <cx:series layoutId="boxWhisker" uniqueId="{04A01EF2-DB6B-4D47-AE25-26E46A851449}">
          <cx:tx>
            <cx:txData>
              <cx:f>_xlchart.v1.4</cx:f>
              <cx:v>Backerss_Succ</cx:v>
            </cx:txData>
          </cx:tx>
          <cx:spPr>
            <a:solidFill>
              <a:schemeClr val="accent6">
                <a:lumMod val="60000"/>
                <a:lumOff val="40000"/>
              </a:schemeClr>
            </a:solidFill>
            <a:ln>
              <a:solidFill>
                <a:srgbClr val="00B050"/>
              </a:solidFill>
            </a:ln>
          </cx:spPr>
          <cx:dataId val="0"/>
          <cx:layoutPr>
            <cx:statistics quartileMethod="exclusive"/>
          </cx:layoutPr>
        </cx:series>
      </cx:plotAreaRegion>
      <cx:axis id="0">
        <cx:catScaling gapWidth="1"/>
        <cx:tickLabels/>
      </cx:axis>
      <cx:axis id="1">
        <cx:valScaling max="500"/>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Unsuccessful Backers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Unsuccessful Backers</a:t>
          </a:r>
        </a:p>
      </cx:txPr>
    </cx:title>
    <cx:plotArea>
      <cx:plotAreaRegion>
        <cx:series layoutId="boxWhisker" uniqueId="{06E23996-2E2C-4441-9425-7345BD63121C}">
          <cx:tx>
            <cx:txData>
              <cx:f>_xlchart.v1.16</cx:f>
              <cx:v>Backers_Failed</cx:v>
            </cx:txData>
          </cx:tx>
          <cx:spPr>
            <a:solidFill>
              <a:schemeClr val="accent2">
                <a:lumMod val="75000"/>
              </a:schemeClr>
            </a:solidFill>
            <a:ln>
              <a:solidFill>
                <a:schemeClr val="accent2">
                  <a:lumMod val="50000"/>
                </a:schemeClr>
              </a:solidFill>
            </a:ln>
          </cx:spPr>
          <cx:dataId val="0"/>
          <cx:layoutPr>
            <cx:statistics quartileMethod="exclusive"/>
          </cx:layoutPr>
        </cx:series>
      </cx:plotAreaRegion>
      <cx:axis id="0">
        <cx:catScaling gapWidth="1"/>
        <cx:tickLabels/>
      </cx:axis>
      <cx:axis id="1">
        <cx:valScaling max="20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23</xdr:col>
      <xdr:colOff>635000</xdr:colOff>
      <xdr:row>2</xdr:row>
      <xdr:rowOff>152400</xdr:rowOff>
    </xdr:from>
    <xdr:to>
      <xdr:col>33</xdr:col>
      <xdr:colOff>482600</xdr:colOff>
      <xdr:row>32</xdr:row>
      <xdr:rowOff>114300</xdr:rowOff>
    </xdr:to>
    <xdr:graphicFrame macro="">
      <xdr:nvGraphicFramePr>
        <xdr:cNvPr id="2" name="Chart 1">
          <a:extLst>
            <a:ext uri="{FF2B5EF4-FFF2-40B4-BE49-F238E27FC236}">
              <a16:creationId xmlns:a16="http://schemas.microsoft.com/office/drawing/2014/main" id="{2AF955A2-8EA5-DC47-80EE-782DB55FA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24</xdr:col>
      <xdr:colOff>114300</xdr:colOff>
      <xdr:row>5</xdr:row>
      <xdr:rowOff>63500</xdr:rowOff>
    </xdr:from>
    <xdr:to>
      <xdr:col>38</xdr:col>
      <xdr:colOff>596900</xdr:colOff>
      <xdr:row>38</xdr:row>
      <xdr:rowOff>0</xdr:rowOff>
    </xdr:to>
    <xdr:graphicFrame macro="">
      <xdr:nvGraphicFramePr>
        <xdr:cNvPr id="2" name="Chart 1">
          <a:extLst>
            <a:ext uri="{FF2B5EF4-FFF2-40B4-BE49-F238E27FC236}">
              <a16:creationId xmlns:a16="http://schemas.microsoft.com/office/drawing/2014/main" id="{C1882C68-43A9-9342-9E2C-2643FB1E9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609600</xdr:colOff>
      <xdr:row>0</xdr:row>
      <xdr:rowOff>114300</xdr:rowOff>
    </xdr:from>
    <xdr:to>
      <xdr:col>18</xdr:col>
      <xdr:colOff>266700</xdr:colOff>
      <xdr:row>27</xdr:row>
      <xdr:rowOff>165100</xdr:rowOff>
    </xdr:to>
    <xdr:graphicFrame macro="">
      <xdr:nvGraphicFramePr>
        <xdr:cNvPr id="2" name="Chart 1">
          <a:extLst>
            <a:ext uri="{FF2B5EF4-FFF2-40B4-BE49-F238E27FC236}">
              <a16:creationId xmlns:a16="http://schemas.microsoft.com/office/drawing/2014/main" id="{035142D0-0C52-8740-8808-78C629065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50800</xdr:colOff>
      <xdr:row>16</xdr:row>
      <xdr:rowOff>88900</xdr:rowOff>
    </xdr:from>
    <xdr:to>
      <xdr:col>6</xdr:col>
      <xdr:colOff>50800</xdr:colOff>
      <xdr:row>41</xdr:row>
      <xdr:rowOff>50800</xdr:rowOff>
    </xdr:to>
    <xdr:graphicFrame macro="">
      <xdr:nvGraphicFramePr>
        <xdr:cNvPr id="4" name="Chart 3">
          <a:extLst>
            <a:ext uri="{FF2B5EF4-FFF2-40B4-BE49-F238E27FC236}">
              <a16:creationId xmlns:a16="http://schemas.microsoft.com/office/drawing/2014/main" id="{5F77D01A-2944-A346-833A-EEE7C7DA8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1270000</xdr:colOff>
      <xdr:row>21</xdr:row>
      <xdr:rowOff>146050</xdr:rowOff>
    </xdr:from>
    <xdr:to>
      <xdr:col>6</xdr:col>
      <xdr:colOff>177800</xdr:colOff>
      <xdr:row>66</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4D1FF02-F789-A04B-8B5B-623ADD96C8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2500" y="4362450"/>
              <a:ext cx="5219700" cy="8566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558800</xdr:colOff>
      <xdr:row>21</xdr:row>
      <xdr:rowOff>88900</xdr:rowOff>
    </xdr:from>
    <xdr:to>
      <xdr:col>10</xdr:col>
      <xdr:colOff>0</xdr:colOff>
      <xdr:row>67</xdr:row>
      <xdr:rowOff>88900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7E6B49E-0408-C940-A1A7-3C0605B02E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363200" y="4305300"/>
              <a:ext cx="4991100" cy="8763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0.968635879632" createdVersion="4" refreshedVersion="4" minRefreshableVersion="3" recordCount="4114" xr:uid="{00000000-000A-0000-FFFF-FFFF0400000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on" refreshedDate="44541.73486261574" createdVersion="7" refreshedVersion="7" minRefreshableVersion="3" recordCount="4115" xr:uid="{A1372F86-7A78-5245-B8D2-752A7F9E6054}">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on" refreshedDate="44541.780356134259" createdVersion="7" refreshedVersion="7" minRefreshableVersion="3" recordCount="4115" xr:uid="{66CC1A83-63B0-4047-992E-BC1FA3ABF9FF}">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Ended Conversion" numFmtId="0">
      <sharedItems containsNonDate="0" containsDate="1" containsString="0" containsBlank="1" minDate="2009-08-10T19:26:00" maxDate="2017-05-03T19:12:00"/>
    </cacheField>
    <cacheField name="Date Created Co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9">
        <rangePr groupBy="months" startDate="2009-05-17T03:55:13" endDate="2017-03-15T15:30:07"/>
        <groupItems count="14">
          <s v="(blank)"/>
          <s v="Jan"/>
          <s v="Feb"/>
          <s v="Mar"/>
          <s v="Apr"/>
          <s v="May"/>
          <s v="Jun"/>
          <s v="Jul"/>
          <s v="Aug"/>
          <s v="Sep"/>
          <s v="Oct"/>
          <s v="Nov"/>
          <s v="Dec"/>
          <s v="&gt;3/15/17"/>
        </groupItems>
      </fieldGroup>
    </cacheField>
    <cacheField name="Quarters" numFmtId="0" databaseField="0">
      <fieldGroup base="19">
        <rangePr groupBy="quarters" startDate="2009-05-17T03:55:13" endDate="2017-03-15T15:30:07"/>
        <groupItems count="6">
          <s v="&lt;5/17/09"/>
          <s v="Qtr1"/>
          <s v="Qtr2"/>
          <s v="Qtr3"/>
          <s v="Qtr4"/>
          <s v="&gt;3/15/17"/>
        </groupItems>
      </fieldGroup>
    </cacheField>
    <cacheField name="Years" numFmtId="0" databaseField="0">
      <fieldGroup base="19">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d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d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d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d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d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d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d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d_3 Main characters: Josh, Jessie, and Rosa._x000d_Genre: Action/eerie/adventure/suspense_x000d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d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d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d__x000d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d__x000d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d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d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d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d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d_All it needs now?  _x000d_More readers.  About ten million more._x000d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d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d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d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d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d_You can rent out your Home with Airbnb. _x000d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d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d__x000d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d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d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d_newest and best mobile food truck_x000d_serving delicious BBQ Georgia style slow_x000d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d_Find us on Facebook!_x000d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d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d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d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d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d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d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d_Those who don't believe, call them aliens._x000d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d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d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d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d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d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d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d__x000d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d_from the perspective a conscious country girl_x000d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d__x000d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d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d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d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d_Vampires and Werewolves hunt the survivors. Zombies hunt us all._x000d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d_We are calling on you to help us._x000d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d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d_Doing what they do best, laying down honest and _x000d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d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d__x000d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d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d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d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d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d__x000d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d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d__x000d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d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d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d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d_                       Fast, Fresh, Food -_x000d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d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d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d_3 elencos, 3 espacios."/>
    <n v="38000"/>
    <n v="7500"/>
    <x v="2"/>
    <x v="14"/>
    <s v="MXN"/>
    <n v="1487613600"/>
    <n v="1482444295"/>
    <b v="0"/>
    <n v="15"/>
    <b v="0"/>
    <s v="theater/plays"/>
    <n v="0.19736842105263158"/>
    <n v="500"/>
    <x v="1"/>
    <s v="plays"/>
  </r>
  <r>
    <n v="2858"/>
    <s v="Gay Party Superposh 'Winter Wonderland'"/>
    <s v="Een Gay Party in het centrum van Amersfoort. _x000d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d_navigate the perilous terrain of Art &amp; Fame _x000d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d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d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d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d__x000d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d__x000d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d_indoor recreational facility, using an old silica sand mine,_x000d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d__x000d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d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d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d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d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d_HOW TO LIVE ON EARTH by MJ Kaufman_x000d_ / CAL IN CAMO by William Francis Hoffman_x000d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d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d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d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d__x000d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d_Other than this there is no endearment for or otherwise_x000d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d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d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d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d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d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d_Four writers._x000d_Four new takes._x000d__x000d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d_PRAMKICKER. _x000d__x000d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d__x000d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d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d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d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d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d__x000d_#soskidsbeheard   _x000d__x000d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d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d__x000d_A JEWISH GIRL FINDS HERSELF ON A UNEXPECTED TRIP TO_x000d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d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d_Presented by The Theatre Cosmic. _x000d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d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d__x000d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d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d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d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d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d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d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d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d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d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d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3T03:00:00"/>
    <x v="0"/>
  </r>
  <r>
    <n v="1"/>
    <s v="FannibalFest Fan Convention"/>
    <s v="A Hannibal TV Show Fan Convention and Art Collective"/>
    <n v="10275"/>
    <n v="14653"/>
    <x v="0"/>
    <s v="US"/>
    <s v="USD"/>
    <n v="1488464683"/>
    <n v="1485872683"/>
    <b v="0"/>
    <n v="79"/>
    <b v="1"/>
    <s v="film &amp; video/television"/>
    <n v="1.4260827250608272"/>
    <n v="185.481012658227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8T00:00:00"/>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x v="48"/>
  </r>
  <r>
    <n v="49"/>
    <s v="Driving Jersey - Season Five"/>
    <s v="Driving Jersey is real people telling real stories."/>
    <n v="12000"/>
    <n v="12000"/>
    <x v="0"/>
    <s v="US"/>
    <s v="USD"/>
    <n v="1445660045"/>
    <n v="1443068045"/>
    <b v="0"/>
    <n v="87"/>
    <b v="1"/>
    <s v="film &amp; video/television"/>
    <n v="1"/>
    <n v="137.93103448275863"/>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4T00:00:00"/>
    <x v="105"/>
  </r>
  <r>
    <n v="106"/>
    <s v="LOST WEEKEND"/>
    <s v="A Boy. A Girl. A Car. A Serial Killer."/>
    <n v="5000"/>
    <n v="5025"/>
    <x v="0"/>
    <s v="US"/>
    <s v="USD"/>
    <n v="1333391901"/>
    <n v="1332182301"/>
    <b v="0"/>
    <n v="27"/>
    <b v="1"/>
    <s v="film &amp; video/shorts"/>
    <n v="1.0049999999999999"/>
    <n v="186.11111111111111"/>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x v="114"/>
  </r>
  <r>
    <n v="115"/>
    <s v="The World's Greatest Lover"/>
    <s v="Never judge a book (or a lover) by their cover."/>
    <n v="450"/>
    <n v="632"/>
    <x v="0"/>
    <s v="US"/>
    <s v="USD"/>
    <n v="1328377444"/>
    <n v="1326217444"/>
    <b v="0"/>
    <n v="22"/>
    <b v="1"/>
    <s v="film &amp; video/shorts"/>
    <n v="1.4044444444444444"/>
    <n v="28.727272727272727"/>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4-03T13:59:01"/>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n v="131"/>
    <s v="I (Canceled)"/>
    <s v="I"/>
    <n v="1200"/>
    <n v="0"/>
    <x v="1"/>
    <s v="US"/>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r>
  <r>
    <n v="134"/>
    <s v="MARLEY'S GHOST (AMBASSADORS OF STEAM) (Canceled)"/>
    <s v="steampunk  remake of &quot;a Christmas carol&quot;"/>
    <n v="5000"/>
    <n v="0"/>
    <x v="1"/>
    <s v="US"/>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7-01-18T00:23:18"/>
    <x v="146"/>
  </r>
  <r>
    <n v="147"/>
    <s v="Consumed (Static Air) (Canceled)"/>
    <s v="Film makers catch live footage beyond their wildest dreams."/>
    <n v="7000"/>
    <n v="0"/>
    <x v="1"/>
    <s v="GB"/>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8:18:21"/>
    <x v="164"/>
  </r>
  <r>
    <n v="165"/>
    <s v="NET"/>
    <s v="A teacher. A boy. The beach and a heatwave that drove them all insane."/>
    <n v="17000"/>
    <n v="0"/>
    <x v="2"/>
    <s v="GB"/>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n v="177"/>
    <s v="The Good Samaritan"/>
    <s v="I'm making a modern day version of the bible story &quot; The Good Samaritan&quot;"/>
    <n v="450"/>
    <n v="180"/>
    <x v="2"/>
    <s v="US"/>
    <s v="USD"/>
    <n v="1427155726"/>
    <n v="1425690526"/>
    <b v="0"/>
    <n v="7"/>
    <b v="0"/>
    <s v="film &amp; video/drama"/>
    <n v="0.4"/>
    <n v="25.714285714285715"/>
    <x v="0"/>
    <s v="drama"/>
    <d v="2015-03-24T00:08:46"/>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r>
  <r>
    <n v="179"/>
    <s v="Sustain: A Film About Survival"/>
    <s v="A feature-length film about how three people survive in a diseased world."/>
    <n v="1000"/>
    <n v="200"/>
    <x v="2"/>
    <s v="US"/>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n v="183"/>
    <s v="Three Little Words"/>
    <s v="Don't kill me until I meet my Dad"/>
    <n v="12500"/>
    <n v="4482"/>
    <x v="2"/>
    <s v="GB"/>
    <s v="GBP"/>
    <n v="1417033610"/>
    <n v="1414438010"/>
    <b v="0"/>
    <n v="12"/>
    <b v="0"/>
    <s v="film &amp; video/drama"/>
    <n v="0.35855999999999999"/>
    <n v="373.5"/>
    <x v="0"/>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9-01T03:59:00"/>
    <x v="184"/>
  </r>
  <r>
    <n v="185"/>
    <s v="BLANK Short Movie"/>
    <s v="Love has no boundaries!"/>
    <n v="40000"/>
    <n v="2200"/>
    <x v="2"/>
    <s v="NO"/>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n v="190"/>
    <s v="REGIONRAT, the movie"/>
    <s v="Because hope can be a 4 letter word"/>
    <n v="12000"/>
    <n v="50"/>
    <x v="2"/>
    <s v="US"/>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9:38:49"/>
    <x v="201"/>
  </r>
  <r>
    <n v="202"/>
    <s v="Modern Gangsters"/>
    <s v="new web series created by jonney terry"/>
    <n v="6000"/>
    <n v="0"/>
    <x v="2"/>
    <s v="US"/>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s v="GB"/>
    <s v="GBP"/>
    <n v="1422562864"/>
    <n v="1417378864"/>
    <b v="0"/>
    <n v="8"/>
    <b v="0"/>
    <s v="film &amp; video/drama"/>
    <n v="0.2984"/>
    <n v="93.25"/>
    <x v="0"/>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5:10:22"/>
    <x v="205"/>
  </r>
  <r>
    <n v="206"/>
    <s v="Blood Bond Movie Development"/>
    <s v="A love story featuring adoption,struggle,dysfunction,grace, healing, and restoration."/>
    <n v="12700"/>
    <n v="0"/>
    <x v="2"/>
    <s v="US"/>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22:00:37"/>
    <x v="216"/>
  </r>
  <r>
    <n v="217"/>
    <s v="Bitch"/>
    <s v="A roadmovie by paw"/>
    <n v="100000"/>
    <n v="11943"/>
    <x v="2"/>
    <s v="SE"/>
    <s v="SEK"/>
    <n v="1419780149"/>
    <n v="1417101749"/>
    <b v="0"/>
    <n v="38"/>
    <b v="0"/>
    <s v="film &amp; video/drama"/>
    <n v="0.11942999999999999"/>
    <n v="314.28947368421052"/>
    <x v="0"/>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n v="221"/>
    <s v="Archetypes"/>
    <s v="Film about Schizophrenia with Surreal Twists!"/>
    <n v="50000"/>
    <n v="0"/>
    <x v="2"/>
    <s v="US"/>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n v="228"/>
    <s v="Facets of a Geek life"/>
    <s v="I am making a film from one one of my books called facets of a Geek life."/>
    <n v="8000"/>
    <n v="0"/>
    <x v="2"/>
    <s v="GB"/>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n v="237"/>
    <s v="Making The Choice"/>
    <s v="Making The Choice is a christian short film series."/>
    <n v="15000"/>
    <n v="50"/>
    <x v="2"/>
    <s v="US"/>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d v="2012-06-07T14:55:00"/>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x v="282"/>
  </r>
  <r>
    <n v="283"/>
    <s v="SOLE SURVIVOR"/>
    <s v="What is the impact of survivorship on the human condition?"/>
    <n v="18000"/>
    <n v="20569.05"/>
    <x v="0"/>
    <s v="US"/>
    <s v="USD"/>
    <n v="1306904340"/>
    <n v="1305219744"/>
    <b v="1"/>
    <n v="202"/>
    <b v="1"/>
    <s v="film &amp; video/documentary"/>
    <n v="1.142725"/>
    <n v="101.8269801980198"/>
    <x v="0"/>
    <s v="documentary"/>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9:05:33"/>
    <x v="306"/>
  </r>
  <r>
    <n v="307"/>
    <s v="Grammar Revolution"/>
    <s v="Why is grammar important?"/>
    <n v="22000"/>
    <n v="24490"/>
    <x v="0"/>
    <s v="US"/>
    <s v="USD"/>
    <n v="1360276801"/>
    <n v="1357684801"/>
    <b v="1"/>
    <n v="576"/>
    <b v="1"/>
    <s v="film &amp; video/documentary"/>
    <n v="1.1131818181818183"/>
    <n v="42.517361111111114"/>
    <x v="0"/>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x v="37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n v="440"/>
    <s v="Consumed"/>
    <s v="A stop-motion animation made by a one girl team, with a camera, creativity, and a lot of determination."/>
    <n v="5000"/>
    <n v="5"/>
    <x v="2"/>
    <s v="US"/>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n v="442"/>
    <s v="The Paranormal Idiot"/>
    <s v="Doomsday is here"/>
    <n v="17000"/>
    <n v="6691"/>
    <x v="2"/>
    <s v="US"/>
    <s v="USD"/>
    <n v="1424380783"/>
    <n v="1421788783"/>
    <b v="0"/>
    <n v="17"/>
    <b v="0"/>
    <s v="film &amp; video/animation"/>
    <n v="0.39358823529411763"/>
    <n v="393.58823529411762"/>
    <x v="0"/>
    <s v="animation"/>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n v="460"/>
    <s v="Darwin's Kiss"/>
    <s v="An animated web series about biological evolution gone haywire."/>
    <n v="8500"/>
    <n v="25"/>
    <x v="2"/>
    <s v="US"/>
    <s v="USD"/>
    <n v="1401595200"/>
    <n v="1398862875"/>
    <b v="0"/>
    <n v="2"/>
    <b v="0"/>
    <s v="film &amp; video/animation"/>
    <n v="2.9411764705882353E-3"/>
    <n v="12.5"/>
    <x v="0"/>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464"/>
  </r>
  <r>
    <n v="465"/>
    <s v="&quot;Amp&quot; A Story About a Robot"/>
    <s v="&quot;Amp&quot; is a short film about a robot with needs."/>
    <n v="512"/>
    <n v="138"/>
    <x v="2"/>
    <s v="US"/>
    <s v="USD"/>
    <n v="1403837574"/>
    <n v="1402455174"/>
    <b v="0"/>
    <n v="8"/>
    <b v="0"/>
    <s v="film &amp; video/animation"/>
    <n v="0.26953125"/>
    <n v="17.25"/>
    <x v="0"/>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n v="476"/>
    <s v="Sight Word Music Videos"/>
    <s v="Animated Music Videos that teach kids how to read."/>
    <n v="220000"/>
    <n v="4906.59"/>
    <x v="2"/>
    <s v="US"/>
    <s v="USD"/>
    <n v="1401767940"/>
    <n v="1398727441"/>
    <b v="0"/>
    <n v="124"/>
    <b v="0"/>
    <s v="film &amp; video/animation"/>
    <n v="2.2302681818181819E-2"/>
    <n v="39.569274193548388"/>
    <x v="0"/>
    <s v="animation"/>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11:33:00"/>
    <x v="489"/>
  </r>
  <r>
    <n v="490"/>
    <s v="PROJECT IS CANCELLED"/>
    <s v="Cancelled"/>
    <n v="1000"/>
    <n v="0"/>
    <x v="2"/>
    <s v="US"/>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496"/>
  </r>
  <r>
    <n v="497"/>
    <s v="Galaxy Probe Kids"/>
    <s v="live-action/animated series pilot."/>
    <n v="4480"/>
    <n v="30"/>
    <x v="2"/>
    <s v="US"/>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8:17:29"/>
    <x v="498"/>
  </r>
  <r>
    <n v="499"/>
    <s v="Broadway Melodies: A Rock &amp; Roll Mystery Musical - Animated Feature Film"/>
    <s v="A Feature Length Animated Film Noir Musical with a modern twist. _x000a__x000a_Animation and music melded into edge-of-your-seat entertainment."/>
    <n v="20000"/>
    <n v="1910"/>
    <x v="2"/>
    <s v="US"/>
    <s v="USD"/>
    <n v="1255381140"/>
    <n v="1250630968"/>
    <b v="0"/>
    <n v="26"/>
    <b v="0"/>
    <s v="film &amp; video/animation"/>
    <n v="9.5500000000000002E-2"/>
    <n v="73.461538461538467"/>
    <x v="0"/>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11:46:41"/>
    <x v="515"/>
  </r>
  <r>
    <n v="516"/>
    <s v="Shipmates"/>
    <s v="A big brother style comedy animation series starring famous seafarers"/>
    <n v="5000"/>
    <n v="0"/>
    <x v="2"/>
    <s v="GB"/>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x v="521"/>
  </r>
  <r>
    <n v="522"/>
    <s v="COMPASS PLAYERS"/>
    <s v="*** TO MAKE DONATIONS IN THE FUTURE                                   GO TO OUR WEBSITE: www.compassplayers.com ***"/>
    <n v="3000"/>
    <n v="3440"/>
    <x v="0"/>
    <s v="US"/>
    <s v="USD"/>
    <n v="1458518325"/>
    <n v="1456793925"/>
    <b v="0"/>
    <n v="31"/>
    <b v="1"/>
    <s v="theater/plays"/>
    <n v="1.1466666666666667"/>
    <n v="110.96774193548387"/>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x v="527"/>
  </r>
  <r>
    <n v="528"/>
    <s v="Devastated No Matter What"/>
    <s v="A Festival Backed Production of a Full-Length Play."/>
    <n v="1150"/>
    <n v="1330"/>
    <x v="0"/>
    <s v="US"/>
    <s v="USD"/>
    <n v="1434921600"/>
    <n v="1433109907"/>
    <b v="0"/>
    <n v="30"/>
    <b v="1"/>
    <s v="theater/plays"/>
    <n v="1.1565217391304348"/>
    <n v="44.333333333333336"/>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r>
  <r>
    <n v="556"/>
    <s v="Braille Academy"/>
    <s v="An educational platform for learning Unified English Braille Code"/>
    <n v="8000"/>
    <n v="200"/>
    <x v="2"/>
    <s v="US"/>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n v="570"/>
    <s v="Relaunching in May"/>
    <s v="Humans have AM/FM/Satellite radio, kids have radio Disney, pets have DogCatRadio."/>
    <n v="85000"/>
    <n v="142"/>
    <x v="2"/>
    <s v="US"/>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n v="578"/>
    <s v="weBuy Crowdsourced Shopping"/>
    <s v="weBuy trade built on technology and Crowd Sourced Power"/>
    <n v="125000"/>
    <n v="14"/>
    <x v="2"/>
    <s v="GB"/>
    <s v="GBP"/>
    <n v="1441633993"/>
    <n v="1439560393"/>
    <b v="0"/>
    <n v="7"/>
    <b v="0"/>
    <s v="technology/web"/>
    <n v="1.12E-4"/>
    <n v="2"/>
    <x v="2"/>
    <s v="web"/>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584"/>
  </r>
  <r>
    <n v="585"/>
    <s v="Link Card"/>
    <s v="SAVE UP TO 40% WHEN YOU SPEND!_x000a__x000a_PRE-ORDER YOUR LINK CARD TODAY"/>
    <n v="9000"/>
    <n v="0"/>
    <x v="2"/>
    <s v="GB"/>
    <s v="GBP"/>
    <n v="1448928000"/>
    <n v="1444123377"/>
    <b v="0"/>
    <n v="0"/>
    <b v="0"/>
    <s v="technology/web"/>
    <n v="0"/>
    <e v="#DIV/0!"/>
    <x v="2"/>
    <s v="web"/>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9:28:06"/>
    <x v="588"/>
  </r>
  <r>
    <n v="589"/>
    <s v="Get Neighborly"/>
    <s v="Services closer than you think..."/>
    <n v="7500"/>
    <n v="1"/>
    <x v="2"/>
    <s v="US"/>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5:15:45"/>
    <x v="593"/>
  </r>
  <r>
    <n v="594"/>
    <s v="Unleashed Fitness"/>
    <s v="Creating a fitness site that will change the fitness game forever!"/>
    <n v="25000"/>
    <n v="26"/>
    <x v="2"/>
    <s v="US"/>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n v="598"/>
    <s v="Goals not creeds"/>
    <s v="This is a project to create a crowd-funding site for Urantia Book readers worldwide."/>
    <n v="2500"/>
    <n v="850"/>
    <x v="2"/>
    <s v="US"/>
    <s v="USD"/>
    <n v="1417737781"/>
    <n v="1415145781"/>
    <b v="0"/>
    <n v="7"/>
    <b v="0"/>
    <s v="technology/web"/>
    <n v="0.34"/>
    <n v="121.42857142857143"/>
    <x v="2"/>
    <s v="web"/>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d v="2015-03-08T15:16:00"/>
    <x v="599"/>
  </r>
  <r>
    <n v="600"/>
    <s v="Anaheim California here we come but we need your help."/>
    <s v="Science Technology Engineering and Math + youth = a brighter tomorrow."/>
    <n v="5000"/>
    <n v="100"/>
    <x v="1"/>
    <s v="US"/>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n v="605"/>
    <s v="Teach Your Parents iPad (Canceled)"/>
    <s v="An iPad support care package for your parents / seniors."/>
    <n v="5000"/>
    <n v="131"/>
    <x v="1"/>
    <s v="US"/>
    <s v="USD"/>
    <n v="1440318908"/>
    <n v="1436430908"/>
    <b v="0"/>
    <n v="8"/>
    <b v="0"/>
    <s v="technology/web"/>
    <n v="2.6200000000000001E-2"/>
    <n v="16.375"/>
    <x v="2"/>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n v="612"/>
    <s v="Web Streaming 2.0 (Canceled)"/>
    <s v="A Fast and Reliable new Web platform to stream videos from Internet"/>
    <n v="10000"/>
    <n v="0"/>
    <x v="1"/>
    <s v="IT"/>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n v="619"/>
    <s v="Big Data (Canceled)"/>
    <s v="Big Data Sets for researchers interested in improving the quality of life."/>
    <n v="2500000"/>
    <n v="1"/>
    <x v="1"/>
    <s v="US"/>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d v="2016-06-17T23:00:00"/>
    <x v="633"/>
  </r>
  <r>
    <n v="634"/>
    <s v="pitchtograndma (Canceled)"/>
    <s v="We help companies to explain what they do in simple, grandma-would-understand terms."/>
    <n v="5000"/>
    <n v="1"/>
    <x v="1"/>
    <s v="US"/>
    <s v="USD"/>
    <n v="1424989029"/>
    <n v="1422397029"/>
    <b v="0"/>
    <n v="1"/>
    <b v="0"/>
    <s v="technology/web"/>
    <n v="2.0000000000000001E-4"/>
    <n v="1"/>
    <x v="2"/>
    <s v="web"/>
    <d v="2015-02-26T22:17:09"/>
    <x v="634"/>
  </r>
  <r>
    <n v="635"/>
    <s v="Pleero, A Technology Team Building Website (Canceled)"/>
    <s v="Network used for building technology development teams."/>
    <n v="25000"/>
    <n v="2"/>
    <x v="1"/>
    <s v="US"/>
    <s v="USD"/>
    <n v="1428804762"/>
    <n v="1426212762"/>
    <b v="0"/>
    <n v="1"/>
    <b v="0"/>
    <s v="technology/web"/>
    <n v="8.0000000000000007E-5"/>
    <n v="2"/>
    <x v="2"/>
    <s v="web"/>
    <d v="2015-04-12T02:12:42"/>
    <x v="635"/>
  </r>
  <r>
    <n v="636"/>
    <s v="Keto Advice (Canceled)"/>
    <s v="With no central location for keto knowledge, keto advice will be a community run knowledge base."/>
    <n v="2000"/>
    <n v="4"/>
    <x v="1"/>
    <s v="GB"/>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n v="638"/>
    <s v="W (Canceled)"/>
    <s v="O0"/>
    <n v="200000"/>
    <n v="18"/>
    <x v="1"/>
    <s v="DE"/>
    <s v="EUR"/>
    <n v="1490447662"/>
    <n v="1485267262"/>
    <b v="0"/>
    <n v="6"/>
    <b v="0"/>
    <s v="technology/web"/>
    <n v="9.0000000000000006E-5"/>
    <n v="3"/>
    <x v="2"/>
    <s v="web"/>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x v="644"/>
  </r>
  <r>
    <n v="645"/>
    <s v="Carbon Fiber Collar Stays"/>
    <s v="Ever wanted to own something made out of carbon fiber? Now you can!"/>
    <n v="2000"/>
    <n v="5574"/>
    <x v="0"/>
    <s v="US"/>
    <s v="USD"/>
    <n v="1470962274"/>
    <n v="1468370274"/>
    <b v="0"/>
    <n v="237"/>
    <b v="1"/>
    <s v="technology/wearables"/>
    <n v="2.7869999999999999"/>
    <n v="23.518987341772153"/>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x v="647"/>
  </r>
  <r>
    <n v="648"/>
    <s v="Audio Jacket"/>
    <s v="Get ready for the next product that you canâ€™t live without"/>
    <n v="35000"/>
    <n v="44388"/>
    <x v="0"/>
    <s v="US"/>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x v="658"/>
  </r>
  <r>
    <n v="659"/>
    <s v="Lulu Watch Designs - Apple Watch"/>
    <s v="Sync up your lifestyle"/>
    <n v="3000"/>
    <n v="3017"/>
    <x v="0"/>
    <s v="US"/>
    <s v="USD"/>
    <n v="1440339295"/>
    <n v="1437747295"/>
    <b v="0"/>
    <n v="21"/>
    <b v="1"/>
    <s v="technology/wearables"/>
    <n v="1.0056666666666667"/>
    <n v="143.66666666666666"/>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21:36:04"/>
    <x v="683"/>
  </r>
  <r>
    <n v="684"/>
    <s v="Arcus Motion Analyzer | The Versatile Smart Ring"/>
    <s v="Arcus gives your fingers super powers."/>
    <n v="320000"/>
    <n v="23948"/>
    <x v="2"/>
    <s v="US"/>
    <s v="USD"/>
    <n v="1406257200"/>
    <n v="1403176891"/>
    <b v="0"/>
    <n v="135"/>
    <b v="0"/>
    <s v="technology/wearables"/>
    <n v="7.4837500000000001E-2"/>
    <n v="177.39259259259259"/>
    <x v="2"/>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8T04:59:00"/>
    <x v="689"/>
  </r>
  <r>
    <n v="690"/>
    <s v="BLOXSHIELD"/>
    <s v="A radiation shield for your fitness tracker, smartwatch or other wearable smart device"/>
    <n v="20000"/>
    <n v="2468"/>
    <x v="2"/>
    <s v="US"/>
    <s v="USD"/>
    <n v="1473400800"/>
    <n v="1469718841"/>
    <b v="0"/>
    <n v="34"/>
    <b v="0"/>
    <s v="technology/wearables"/>
    <n v="0.1234"/>
    <n v="72.588235294117652"/>
    <x v="2"/>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12:30:20"/>
    <x v="695"/>
  </r>
  <r>
    <n v="696"/>
    <s v="trustee"/>
    <s v="Show your fidelity by wearing the Trustee rings! Show where you are (at)!"/>
    <n v="175000"/>
    <n v="1"/>
    <x v="2"/>
    <s v="NL"/>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d v="2017-02-20T04:37:48"/>
    <x v="704"/>
  </r>
  <r>
    <n v="705"/>
    <s v="SomnoScope"/>
    <s v="The closest thing ever to the Holy Grail of wearables technology"/>
    <n v="100000"/>
    <n v="977"/>
    <x v="2"/>
    <s v="NL"/>
    <s v="EUR"/>
    <n v="1484999278"/>
    <n v="1482407278"/>
    <b v="0"/>
    <n v="5"/>
    <b v="0"/>
    <s v="technology/wearables"/>
    <n v="9.7699999999999992E-3"/>
    <n v="195.4"/>
    <x v="2"/>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13:56:40"/>
    <x v="708"/>
  </r>
  <r>
    <n v="709"/>
    <s v="lumiglove"/>
    <s v="A &quot;handheld&quot; light, which eases the way you illuminate objects and/or paths."/>
    <n v="15000"/>
    <n v="61"/>
    <x v="2"/>
    <s v="US"/>
    <s v="USD"/>
    <n v="1417741159"/>
    <n v="1415149159"/>
    <b v="0"/>
    <n v="2"/>
    <b v="0"/>
    <s v="technology/wearables"/>
    <n v="4.0666666666666663E-3"/>
    <n v="30.5"/>
    <x v="2"/>
    <s v="wearables"/>
    <d v="2014-12-05T00:59:19"/>
    <x v="709"/>
  </r>
  <r>
    <n v="710"/>
    <s v="Hate York Shirt 2.0"/>
    <s v="Shirts, so technologically advanced, they connect mentally to their audience upon sight."/>
    <n v="1200"/>
    <n v="0"/>
    <x v="2"/>
    <s v="CA"/>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d v="2014-12-01T00:00:00"/>
    <x v="716"/>
  </r>
  <r>
    <n v="717"/>
    <s v="cool air belt"/>
    <s v="Cool air flowing under clothing keeps you cool."/>
    <n v="100000"/>
    <n v="305"/>
    <x v="2"/>
    <s v="US"/>
    <s v="USD"/>
    <n v="1409949002"/>
    <n v="1407357002"/>
    <b v="0"/>
    <n v="4"/>
    <b v="0"/>
    <s v="technology/wearables"/>
    <n v="3.0500000000000002E-3"/>
    <n v="76.25"/>
    <x v="2"/>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x v="729"/>
  </r>
  <r>
    <n v="730"/>
    <s v="Encyclopedia of Surfing"/>
    <s v="A Massive but Cheerful Online Digital Archive of Surfing"/>
    <n v="20000"/>
    <n v="26438"/>
    <x v="0"/>
    <s v="US"/>
    <s v="USD"/>
    <n v="1323280391"/>
    <n v="1320688391"/>
    <b v="0"/>
    <n v="265"/>
    <b v="1"/>
    <s v="publishing/nonfiction"/>
    <n v="1.3219000000000001"/>
    <n v="99.766037735849054"/>
    <x v="3"/>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10:04:52"/>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1T03:31:22"/>
    <x v="740"/>
  </r>
  <r>
    <n v="741"/>
    <s v="reVILNA: the vilna ghetto project"/>
    <s v="A revolutionary digital mapping project of the Vilna Ghetto"/>
    <n v="13000"/>
    <n v="13293.8"/>
    <x v="0"/>
    <s v="US"/>
    <s v="USD"/>
    <n v="1370964806"/>
    <n v="1367940806"/>
    <b v="0"/>
    <n v="94"/>
    <b v="1"/>
    <s v="publishing/nonfiction"/>
    <n v="1.0226"/>
    <n v="141.42340425531913"/>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13:44:05"/>
    <x v="745"/>
  </r>
  <r>
    <n v="746"/>
    <s v="Attention: People With Body Parts"/>
    <s v="This is a book of letters. Letters to our body parts."/>
    <n v="2987"/>
    <n v="3318"/>
    <x v="0"/>
    <s v="US"/>
    <s v="USD"/>
    <n v="1348372740"/>
    <n v="1346806909"/>
    <b v="0"/>
    <n v="97"/>
    <b v="1"/>
    <s v="publishing/nonfiction"/>
    <n v="1.1108135252761968"/>
    <n v="34.206185567010309"/>
    <x v="3"/>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x v="799"/>
  </r>
  <r>
    <n v="800"/>
    <s v="LF4 WildFire"/>
    <s v="Scotland's premier classic rock and metal festival, 3 days, 3-4 stages, family friendly,  for people of all ages"/>
    <n v="1500"/>
    <n v="2282"/>
    <x v="0"/>
    <s v="GB"/>
    <s v="GBP"/>
    <n v="1410431054"/>
    <n v="1407839054"/>
    <b v="0"/>
    <n v="56"/>
    <b v="1"/>
    <s v="music/rock"/>
    <n v="1.5213333333333334"/>
    <n v="40.75"/>
    <x v="4"/>
    <s v="rock"/>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23:00:00"/>
    <x v="805"/>
  </r>
  <r>
    <n v="806"/>
    <s v="Golden Animals NEW Album!"/>
    <s v="Help Golden Animals finish their NEW Album!"/>
    <n v="8000"/>
    <n v="8355"/>
    <x v="0"/>
    <s v="US"/>
    <s v="USD"/>
    <n v="1315413339"/>
    <n v="1312821339"/>
    <b v="0"/>
    <n v="71"/>
    <b v="1"/>
    <s v="music/rock"/>
    <n v="1.0443750000000001"/>
    <n v="117.67605633802818"/>
    <x v="4"/>
    <s v="rock"/>
    <d v="2011-09-07T16:35:39"/>
    <x v="806"/>
  </r>
  <r>
    <n v="807"/>
    <s v="Sic Vita - New EP Release - 2017"/>
    <s v="Join the Sic Vita family and lend a hand as we create a new album!"/>
    <n v="4000"/>
    <n v="4205"/>
    <x v="0"/>
    <s v="US"/>
    <s v="USD"/>
    <n v="1488333600"/>
    <n v="1485270311"/>
    <b v="0"/>
    <n v="57"/>
    <b v="1"/>
    <s v="music/rock"/>
    <n v="1.05125"/>
    <n v="73.771929824561397"/>
    <x v="4"/>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d v="2014-12-22T04:59:00"/>
    <x v="808"/>
  </r>
  <r>
    <n v="809"/>
    <s v="Peter's New Album!!"/>
    <s v="Acknowledged songwriter looking to record album of new songs to secure a Publishing Contract"/>
    <n v="4000"/>
    <n v="4151"/>
    <x v="0"/>
    <s v="US"/>
    <s v="USD"/>
    <n v="1390161630"/>
    <n v="1387569630"/>
    <b v="0"/>
    <n v="52"/>
    <b v="1"/>
    <s v="music/rock"/>
    <n v="1.03775"/>
    <n v="79.82692307692308"/>
    <x v="4"/>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810"/>
  </r>
  <r>
    <n v="811"/>
    <s v="Love Water Tour"/>
    <s v="We need your financial support to cover the tour costs!  (Sound, lights, travel, stage design)"/>
    <n v="1000"/>
    <n v="1040"/>
    <x v="0"/>
    <s v="US"/>
    <s v="USD"/>
    <n v="1373475120"/>
    <n v="1371569202"/>
    <b v="0"/>
    <n v="12"/>
    <b v="1"/>
    <s v="music/rock"/>
    <n v="1.04"/>
    <n v="86.666666666666671"/>
    <x v="4"/>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13:58:00"/>
    <x v="812"/>
  </r>
  <r>
    <n v="813"/>
    <s v="Rules of Civility and Decent Behavior"/>
    <s v="A pre order campaign to fund the pressing of our second full length vinyl LP"/>
    <n v="1500"/>
    <n v="2399.94"/>
    <x v="0"/>
    <s v="US"/>
    <s v="USD"/>
    <n v="1342825365"/>
    <n v="1340233365"/>
    <b v="0"/>
    <n v="96"/>
    <b v="1"/>
    <s v="music/rock"/>
    <n v="1.59996"/>
    <n v="24.999375000000001"/>
    <x v="4"/>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8:04:00"/>
    <x v="814"/>
  </r>
  <r>
    <n v="815"/>
    <s v="Some Late Help for The Early Reset"/>
    <s v="Be a part of helping The Early Reset finish their new 7 song EP."/>
    <n v="4000"/>
    <n v="4280"/>
    <x v="0"/>
    <s v="US"/>
    <s v="USD"/>
    <n v="1414879303"/>
    <n v="1412287303"/>
    <b v="0"/>
    <n v="43"/>
    <b v="1"/>
    <s v="music/rock"/>
    <n v="1.07"/>
    <n v="99.534883720930239"/>
    <x v="4"/>
    <s v="rock"/>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x v="818"/>
  </r>
  <r>
    <n v="819"/>
    <s v="Winter Tour"/>
    <s v="We are touring the Southeast in support of our new EP"/>
    <n v="400"/>
    <n v="435"/>
    <x v="0"/>
    <s v="US"/>
    <s v="USD"/>
    <n v="1387601040"/>
    <n v="1386806254"/>
    <b v="0"/>
    <n v="14"/>
    <b v="1"/>
    <s v="music/rock"/>
    <n v="1.0874999999999999"/>
    <n v="31.071428571428573"/>
    <x v="4"/>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x v="824"/>
  </r>
  <r>
    <n v="825"/>
    <s v="KILL FREEMAN"/>
    <s v="Kickstarting Kill Freeman independently. Help fund the New Record, Video and Live Shows."/>
    <n v="12500"/>
    <n v="12554"/>
    <x v="0"/>
    <s v="US"/>
    <s v="USD"/>
    <n v="1351495284"/>
    <n v="1349335284"/>
    <b v="0"/>
    <n v="99"/>
    <b v="1"/>
    <s v="music/rock"/>
    <n v="1.0043200000000001"/>
    <n v="126.8080808080808"/>
    <x v="4"/>
    <s v="rock"/>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11:37:05"/>
    <x v="8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8:13:00"/>
    <x v="832"/>
  </r>
  <r>
    <n v="833"/>
    <s v="Ragman Rolls"/>
    <s v="This is an American rock album."/>
    <n v="6000"/>
    <n v="6100"/>
    <x v="0"/>
    <s v="US"/>
    <s v="USD"/>
    <n v="1397941475"/>
    <n v="1395349475"/>
    <b v="0"/>
    <n v="41"/>
    <b v="1"/>
    <s v="music/rock"/>
    <n v="1.0166666666666666"/>
    <n v="148.78048780487805"/>
    <x v="4"/>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9T03:00:00"/>
    <x v="835"/>
  </r>
  <r>
    <n v="836"/>
    <s v="DESMADRE Full Album + Press Kit"/>
    <s v="An album you can bring home to mom."/>
    <n v="5000"/>
    <n v="5046.5200000000004"/>
    <x v="0"/>
    <s v="US"/>
    <s v="USD"/>
    <n v="1381108918"/>
    <n v="1378516918"/>
    <b v="0"/>
    <n v="46"/>
    <b v="1"/>
    <s v="music/rock"/>
    <n v="1.009304"/>
    <n v="109.70695652173914"/>
    <x v="4"/>
    <s v="rock"/>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14:00:00"/>
    <x v="846"/>
  </r>
  <r>
    <n v="847"/>
    <s v="CENTROPYMUSIC"/>
    <s v="MUSIC WITH MEANING!  MUSIC THAT MATTERS!!!"/>
    <n v="10"/>
    <n v="10"/>
    <x v="0"/>
    <s v="US"/>
    <s v="USD"/>
    <n v="1436555376"/>
    <n v="1433963376"/>
    <b v="0"/>
    <n v="1"/>
    <b v="1"/>
    <s v="music/metal"/>
    <n v="1"/>
    <n v="10"/>
    <x v="4"/>
    <s v="metal"/>
    <d v="2015-07-10T19:09:36"/>
    <x v="847"/>
  </r>
  <r>
    <n v="848"/>
    <s v="God Am"/>
    <s v="God Am, a Grunge/Doom metal band, who have been trying to fund the production of our EP to bring you a unique aural assault."/>
    <n v="300"/>
    <n v="300"/>
    <x v="0"/>
    <s v="US"/>
    <s v="USD"/>
    <n v="1429038033"/>
    <n v="1426446033"/>
    <b v="0"/>
    <n v="16"/>
    <b v="1"/>
    <s v="music/metal"/>
    <n v="1"/>
    <n v="18.75"/>
    <x v="4"/>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d v="2016-10-24T21:00:00"/>
    <x v="8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9:00:00"/>
    <x v="856"/>
  </r>
  <r>
    <n v="857"/>
    <s v="A Reason To Breathe - DEBUT ALBUM"/>
    <s v="Modern Post-Hardcore/Electro music (Hardstyle, EDM, Trap, Dubstep, Dembow, House)."/>
    <n v="1200"/>
    <n v="1200"/>
    <x v="0"/>
    <s v="ES"/>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r>
  <r>
    <n v="876"/>
    <s v="Sound Of Dobells"/>
    <s v="What was the greatest record shop ever?  DOBELLS!"/>
    <n v="3152"/>
    <n v="1286"/>
    <x v="2"/>
    <s v="GB"/>
    <s v="GBP"/>
    <n v="1359978927"/>
    <n v="1357127727"/>
    <b v="0"/>
    <n v="45"/>
    <b v="0"/>
    <s v="music/jazz"/>
    <n v="0.40799492385786801"/>
    <n v="28.577777777777779"/>
    <x v="4"/>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d v="2011-01-24T05:45:26"/>
    <x v="905"/>
  </r>
  <r>
    <n v="906"/>
    <s v="24th Music Presents Channeling Motown (Live)"/>
    <s v="The DMV's most respected saxophonist pay tribute to Motown."/>
    <n v="15000"/>
    <n v="0"/>
    <x v="2"/>
    <s v="US"/>
    <s v="USD"/>
    <n v="1394681590"/>
    <n v="1392093190"/>
    <b v="0"/>
    <n v="0"/>
    <b v="0"/>
    <s v="music/jazz"/>
    <n v="0"/>
    <e v="#DIV/0!"/>
    <x v="4"/>
    <s v="jazz"/>
    <d v="2014-03-13T03:33:10"/>
    <x v="906"/>
  </r>
  <r>
    <n v="907"/>
    <s v="Greg Chambers Saxophone CD"/>
    <s v="Greg Chambers' self-titled CD needs support for post production, replication, and promotion."/>
    <n v="2900"/>
    <n v="0"/>
    <x v="2"/>
    <s v="US"/>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22:59:21"/>
    <x v="918"/>
  </r>
  <r>
    <n v="919"/>
    <s v="Jazz CD:  Out of The Blue"/>
    <s v="Cool jazz with a New Orleans flavor."/>
    <n v="20000"/>
    <n v="100"/>
    <x v="2"/>
    <s v="US"/>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n v="927"/>
    <s v="JETRO DA SILVA FUNK PROJECT"/>
    <s v="Studio CD/DVD Solo project of Pianist &amp; Keyboardist Jetro da Silva"/>
    <n v="20000"/>
    <n v="0"/>
    <x v="2"/>
    <s v="US"/>
    <s v="USD"/>
    <n v="1337024695"/>
    <n v="1334432695"/>
    <b v="0"/>
    <n v="0"/>
    <b v="0"/>
    <s v="music/jazz"/>
    <n v="0"/>
    <e v="#DIV/0!"/>
    <x v="4"/>
    <s v="jazz"/>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25"/>
    <x v="4"/>
    <s v="jazz"/>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22:00:00"/>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20:14:20"/>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8:01:01"/>
    <x v="950"/>
  </r>
  <r>
    <n v="951"/>
    <s v="Smart Harness"/>
    <s v="Revolutionizing the way we walk our dogs!"/>
    <n v="50000"/>
    <n v="19195"/>
    <x v="2"/>
    <s v="US"/>
    <s v="USD"/>
    <n v="1465054872"/>
    <n v="1461166872"/>
    <b v="0"/>
    <n v="121"/>
    <b v="0"/>
    <s v="technology/wearables"/>
    <n v="0.38390000000000002"/>
    <n v="158.63636363636363"/>
    <x v="2"/>
    <s v="wearables"/>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7:05:53"/>
    <x v="962"/>
  </r>
  <r>
    <n v="963"/>
    <s v="The Ultimate Learning Center"/>
    <s v="WE are molding an educated, motivated, non violent GENERATION!"/>
    <n v="35000"/>
    <n v="377"/>
    <x v="2"/>
    <s v="US"/>
    <s v="USD"/>
    <n v="1476717319"/>
    <n v="1473693319"/>
    <b v="0"/>
    <n v="9"/>
    <b v="0"/>
    <s v="technology/wearables"/>
    <n v="1.0771428571428571E-2"/>
    <n v="41.888888888888886"/>
    <x v="2"/>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n v="989"/>
    <s v="Power Rope"/>
    <s v="The most useful phone charger you will ever buy"/>
    <n v="10000"/>
    <n v="1677"/>
    <x v="2"/>
    <s v="US"/>
    <s v="USD"/>
    <n v="1475101495"/>
    <n v="1472509495"/>
    <b v="0"/>
    <n v="32"/>
    <b v="0"/>
    <s v="technology/wearables"/>
    <n v="0.16769999999999999"/>
    <n v="52.40625"/>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996"/>
  </r>
  <r>
    <n v="997"/>
    <s v="iPhanny"/>
    <s v="The iPhanny keeps your iPhone 6 safe from bending in those dangerous pants pockets."/>
    <n v="5000"/>
    <n v="65"/>
    <x v="2"/>
    <s v="US"/>
    <s v="USD"/>
    <n v="1417145297"/>
    <n v="1414549697"/>
    <b v="0"/>
    <n v="8"/>
    <b v="0"/>
    <s v="technology/wearables"/>
    <n v="1.2999999999999999E-2"/>
    <n v="8.125"/>
    <x v="2"/>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7T04:00:00"/>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8:20:10"/>
    <x v="1031"/>
  </r>
  <r>
    <n v="1032"/>
    <s v="Phantom Ship / Coastal (Album Preorder)"/>
    <s v="Ideal for living rooms and open spaces."/>
    <n v="5400"/>
    <n v="5858.84"/>
    <x v="0"/>
    <s v="US"/>
    <s v="USD"/>
    <n v="1466697625"/>
    <n v="1464105625"/>
    <b v="0"/>
    <n v="96"/>
    <b v="1"/>
    <s v="music/electronic music"/>
    <n v="1.0849703703703704"/>
    <n v="61.029583333333335"/>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n v="1049"/>
    <s v="J1 (Canceled)"/>
    <s v="------"/>
    <n v="12000"/>
    <n v="0"/>
    <x v="1"/>
    <s v="US"/>
    <s v="USD"/>
    <n v="1455272445"/>
    <n v="1452680445"/>
    <b v="0"/>
    <n v="0"/>
    <b v="0"/>
    <s v="journalism/audio"/>
    <n v="0"/>
    <e v="#DIV/0!"/>
    <x v="5"/>
    <s v="audio"/>
    <d v="2016-02-12T10:20:45"/>
    <x v="1049"/>
  </r>
  <r>
    <n v="1050"/>
    <s v="The (Secular) Barbershop Podcast (Canceled)"/>
    <s v="Secularism is on the rise and I hear you.Talk to me."/>
    <n v="2500"/>
    <n v="0"/>
    <x v="1"/>
    <s v="US"/>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n v="1059"/>
    <s v="Voice Over Artist (Canceled)"/>
    <s v="Turning myself into a vocal artist."/>
    <n v="1100"/>
    <n v="0"/>
    <x v="1"/>
    <s v="US"/>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n v="1061"/>
    <s v="Chat Box 23 (Canceled)"/>
    <s v="T.O., Adi &amp; Mercedes discuss their point of views, women's issues &amp; Hollywood Hotties."/>
    <n v="4000"/>
    <n v="0"/>
    <x v="1"/>
    <s v="US"/>
    <s v="USD"/>
    <n v="1462150800"/>
    <n v="1456987108"/>
    <b v="0"/>
    <n v="0"/>
    <b v="0"/>
    <s v="journalism/audio"/>
    <n v="0"/>
    <e v="#DIV/0!"/>
    <x v="5"/>
    <s v="audio"/>
    <d v="2016-05-02T01:00:00"/>
    <x v="1061"/>
  </r>
  <r>
    <n v="1062"/>
    <s v="RETURNING AT A LATER DATE"/>
    <s v="SEE US ON PATREON www.badgirlartwork.com"/>
    <n v="199"/>
    <n v="190"/>
    <x v="1"/>
    <s v="US"/>
    <s v="USD"/>
    <n v="1468351341"/>
    <n v="1467746541"/>
    <b v="0"/>
    <n v="4"/>
    <b v="0"/>
    <s v="journalism/audio"/>
    <n v="0.95477386934673369"/>
    <n v="47.5"/>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n v="1084"/>
    <s v="My own channel"/>
    <s v="I want to start my own channel for gaming"/>
    <n v="550"/>
    <n v="0"/>
    <x v="2"/>
    <s v="US"/>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1085"/>
  </r>
  <r>
    <n v="1086"/>
    <s v="Cyber Universe Online"/>
    <s v="Humanity's future in the Galaxy"/>
    <n v="18000"/>
    <n v="15"/>
    <x v="2"/>
    <s v="US"/>
    <s v="USD"/>
    <n v="1408913291"/>
    <n v="1406321291"/>
    <b v="0"/>
    <n v="2"/>
    <b v="0"/>
    <s v="games/video games"/>
    <n v="8.3333333333333339E-4"/>
    <n v="7.5"/>
    <x v="6"/>
    <s v="video games"/>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d v="2014-04-24T19:11:07"/>
    <x v="1088"/>
  </r>
  <r>
    <n v="1089"/>
    <s v="Farabel"/>
    <s v="Farabel is a single player turn-based fantasy strategy game for Mac/PC/Linux"/>
    <n v="15000"/>
    <n v="1174"/>
    <x v="2"/>
    <s v="FR"/>
    <s v="EUR"/>
    <n v="1435293175"/>
    <n v="1432701175"/>
    <b v="0"/>
    <n v="49"/>
    <b v="0"/>
    <s v="games/video games"/>
    <n v="7.8266666666666665E-2"/>
    <n v="23.959183673469386"/>
    <x v="6"/>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9:01:1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s v="US"/>
    <s v="USD"/>
    <n v="1457904316"/>
    <n v="1455315916"/>
    <b v="0"/>
    <n v="5"/>
    <b v="0"/>
    <s v="games/video games"/>
    <n v="1.16E-4"/>
    <n v="5.8"/>
    <x v="6"/>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21:30:00"/>
    <x v="1127"/>
  </r>
  <r>
    <n v="1128"/>
    <s v="Flying Turds"/>
    <s v="#havingfunFTW"/>
    <n v="1000"/>
    <n v="1"/>
    <x v="2"/>
    <s v="GB"/>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r>
  <r>
    <n v="1141"/>
    <s v="Arena Z - Zombie Survival"/>
    <s v="I think this will be a great game!"/>
    <n v="500"/>
    <n v="0"/>
    <x v="2"/>
    <s v="DE"/>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d v="2016-12-01T05:06:21"/>
    <x v="1148"/>
  </r>
  <r>
    <n v="1149"/>
    <s v="The Floridian Food Truck"/>
    <s v="Bringing culturally diverse Floridian cuisine to the people!"/>
    <n v="50000"/>
    <n v="75"/>
    <x v="2"/>
    <s v="US"/>
    <s v="USD"/>
    <n v="1466096566"/>
    <n v="1463504566"/>
    <b v="0"/>
    <n v="2"/>
    <b v="0"/>
    <s v="food/food trucks"/>
    <n v="1.5E-3"/>
    <n v="37.5"/>
    <x v="7"/>
    <s v="food trucks"/>
    <d v="2016-06-16T17:02:46"/>
    <x v="1149"/>
  </r>
  <r>
    <n v="1150"/>
    <s v="Chef Po's Food Truck"/>
    <s v="Bringing delicious authentic and fusion Taiwanese Food to the West Coast."/>
    <n v="2500"/>
    <n v="252"/>
    <x v="2"/>
    <s v="US"/>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n v="1152"/>
    <s v="Peruvian King Food Truck"/>
    <s v="Peruvian food truck with an LA twist."/>
    <n v="16000"/>
    <n v="911"/>
    <x v="2"/>
    <s v="US"/>
    <s v="USD"/>
    <n v="1431709312"/>
    <n v="1429117312"/>
    <b v="0"/>
    <n v="15"/>
    <b v="0"/>
    <s v="food/food trucks"/>
    <n v="5.6937500000000002E-2"/>
    <n v="60.733333333333334"/>
    <x v="7"/>
    <s v="food trucks"/>
    <d v="2015-05-15T17:01:52"/>
    <x v="1152"/>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1171"/>
  </r>
  <r>
    <n v="1172"/>
    <s v="let your dayz take you to the dogs."/>
    <s v="Bringing YOUR favorite dog recipes to the streets."/>
    <n v="9000"/>
    <n v="0"/>
    <x v="2"/>
    <s v="US"/>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d v="2014-06-28T19:21:54"/>
    <x v="1180"/>
  </r>
  <r>
    <n v="1181"/>
    <s v="Gringo Loco Tacos Food Truck"/>
    <s v="Bringing the best tacos to the streets of Chicago!"/>
    <n v="50000"/>
    <n v="4"/>
    <x v="2"/>
    <s v="US"/>
    <s v="USD"/>
    <n v="1425197321"/>
    <n v="1422605321"/>
    <b v="0"/>
    <n v="3"/>
    <b v="0"/>
    <s v="food/food trucks"/>
    <n v="8.0000000000000007E-5"/>
    <n v="1.3333333333333333"/>
    <x v="7"/>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13:29:20"/>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13:29:00"/>
    <x v="1206"/>
  </r>
  <r>
    <n v="1207"/>
    <s v="ITALIANA"/>
    <s v="A humanistic photo book about ancestral &amp; post-modern Italy."/>
    <n v="16700"/>
    <n v="17396"/>
    <x v="0"/>
    <s v="IT"/>
    <s v="EUR"/>
    <n v="1459418400"/>
    <n v="1456827573"/>
    <b v="0"/>
    <n v="141"/>
    <b v="1"/>
    <s v="photography/photobooks"/>
    <n v="1.0416766467065868"/>
    <n v="123.37588652482269"/>
    <x v="8"/>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x v="1209"/>
  </r>
  <r>
    <n v="1210"/>
    <s v="Det Andra GÃ¶teborg"/>
    <s v="En fotobok om livet i det enda andra GÃ¶teborg i vÃ¤rlden"/>
    <n v="20000"/>
    <n v="50863"/>
    <x v="0"/>
    <s v="SE"/>
    <s v="SEK"/>
    <n v="1433106000"/>
    <n v="1431124572"/>
    <b v="0"/>
    <n v="103"/>
    <b v="1"/>
    <s v="photography/photobooks"/>
    <n v="2.5431499999999998"/>
    <n v="493.81553398058253"/>
    <x v="8"/>
    <s v="photobooks"/>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1-01T03:00:00"/>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4T00:00:00"/>
    <x v="1221"/>
  </r>
  <r>
    <n v="1222"/>
    <s v="Project Pilgrim"/>
    <s v="Project Pilgrim is my effort to work towards normalizing mental health."/>
    <n v="4000"/>
    <n v="11215"/>
    <x v="0"/>
    <s v="CA"/>
    <s v="CAD"/>
    <n v="1459483200"/>
    <n v="1456852647"/>
    <b v="0"/>
    <n v="138"/>
    <b v="1"/>
    <s v="photography/photobooks"/>
    <n v="2.80375"/>
    <n v="81.268115942028984"/>
    <x v="8"/>
    <s v="photobooks"/>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n v="1236"/>
    <s v="&quot;Volando&quot; CD Release (Canceled)"/>
    <s v="Raising money to give the musicians their due."/>
    <n v="2500"/>
    <n v="0"/>
    <x v="1"/>
    <s v="US"/>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8-06T14: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6T07:00:55"/>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x v="1262"/>
  </r>
  <r>
    <n v="1263"/>
    <s v="New Tropic Bombs EP ~ &quot;Return to Bomber Bay&quot;"/>
    <s v="A fresh batch of chaos from Toledo, Ohio's reggae-rockers, Tropic Bombs!"/>
    <n v="1500"/>
    <n v="1785"/>
    <x v="0"/>
    <s v="US"/>
    <s v="USD"/>
    <n v="1396054800"/>
    <n v="1393034470"/>
    <b v="1"/>
    <n v="41"/>
    <b v="1"/>
    <s v="music/rock"/>
    <n v="1.19"/>
    <n v="43.536585365853661"/>
    <x v="4"/>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x v="1265"/>
  </r>
  <r>
    <n v="1266"/>
    <s v="Sensory Station's First EP"/>
    <s v="We are looking to record our first EP produced by Aaron Harris (ISIS/Palms) at Studio West."/>
    <n v="9500"/>
    <n v="9545"/>
    <x v="0"/>
    <s v="US"/>
    <s v="USD"/>
    <n v="1389474145"/>
    <n v="1386882145"/>
    <b v="1"/>
    <n v="50"/>
    <b v="1"/>
    <s v="music/rock"/>
    <n v="1.0047368421052632"/>
    <n v="190.9"/>
    <x v="4"/>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20:49:47"/>
    <x v="1275"/>
  </r>
  <r>
    <n v="1276"/>
    <s v="MR. DREAM GOES TO JAIL"/>
    <s v="Sponsor this Brooklyn punk band's debut seven-inch, MR. DREAM GOES TO JAIL."/>
    <n v="3000"/>
    <n v="3132.63"/>
    <x v="0"/>
    <s v="US"/>
    <s v="USD"/>
    <n v="1251777600"/>
    <n v="1247504047"/>
    <b v="1"/>
    <n v="68"/>
    <b v="1"/>
    <s v="music/rock"/>
    <n v="1.0442100000000001"/>
    <n v="46.06808823529412"/>
    <x v="4"/>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4T03:14:05"/>
    <x v="1289"/>
  </r>
  <r>
    <n v="1290"/>
    <s v="I Died... I Came Back, ... Whatever"/>
    <s v="Sometimes your Heart has to STOP for your Life to START."/>
    <n v="3500"/>
    <n v="3800"/>
    <x v="0"/>
    <s v="US"/>
    <s v="USD"/>
    <n v="1429772340"/>
    <n v="1427121931"/>
    <b v="0"/>
    <n v="86"/>
    <b v="1"/>
    <s v="theater/plays"/>
    <n v="1.0857142857142856"/>
    <n v="44.186046511627907"/>
    <x v="1"/>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1302"/>
  </r>
  <r>
    <n v="1303"/>
    <s v="Forward Arena Theatre Company: Summer Season"/>
    <s v="Groundbreaking queer theatre."/>
    <n v="3500"/>
    <n v="4559.13"/>
    <x v="0"/>
    <s v="GB"/>
    <s v="GBP"/>
    <n v="1469962800"/>
    <n v="1468578920"/>
    <b v="0"/>
    <n v="108"/>
    <b v="1"/>
    <s v="theater/plays"/>
    <n v="1.3026085714285716"/>
    <n v="42.214166666666671"/>
    <x v="1"/>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d v="2016-02-17T12:04:39"/>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8-02T19:17:13"/>
    <x v="1338"/>
  </r>
  <r>
    <n v="1339"/>
    <s v="Linkoo (Canceled)"/>
    <s v="World's Smallest customizable Phone &amp; GPS Watch for kids !"/>
    <n v="50000"/>
    <n v="3317"/>
    <x v="1"/>
    <s v="US"/>
    <s v="USD"/>
    <n v="1418056315"/>
    <n v="1414164715"/>
    <b v="0"/>
    <n v="37"/>
    <b v="0"/>
    <s v="technology/wearables"/>
    <n v="6.6339999999999996E-2"/>
    <n v="89.648648648648646"/>
    <x v="2"/>
    <s v="wearables"/>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6:35:52"/>
    <x v="1365"/>
  </r>
  <r>
    <n v="1366"/>
    <s v="Kick It! A Tribute to the A.K.s"/>
    <s v="A musical memorial for Alexi Petersen."/>
    <n v="7500"/>
    <n v="9486.69"/>
    <x v="0"/>
    <s v="US"/>
    <s v="USD"/>
    <n v="1417049663"/>
    <n v="1413158063"/>
    <b v="0"/>
    <n v="147"/>
    <b v="1"/>
    <s v="music/rock"/>
    <n v="1.2648920000000001"/>
    <n v="64.535306122448986"/>
    <x v="4"/>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x v="1371"/>
  </r>
  <r>
    <n v="1372"/>
    <s v="Ted Lukas &amp; the Misled new CD - &quot;FEED&quot;"/>
    <s v="Please help us raise funds to press our new CD!"/>
    <n v="500"/>
    <n v="620"/>
    <x v="0"/>
    <s v="US"/>
    <s v="USD"/>
    <n v="1342115132"/>
    <n v="1339523132"/>
    <b v="0"/>
    <n v="16"/>
    <b v="1"/>
    <s v="music/rock"/>
    <n v="1.24"/>
    <n v="38.75"/>
    <x v="4"/>
    <s v="rock"/>
    <d v="2012-07-12T17:45:3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x v="1377"/>
  </r>
  <r>
    <n v="1378"/>
    <s v="SIX BY SEVEN"/>
    <s v="A psychedelic post rock masterpiece!"/>
    <n v="2000"/>
    <n v="4067"/>
    <x v="0"/>
    <s v="GB"/>
    <s v="GBP"/>
    <n v="1470075210"/>
    <n v="1468779210"/>
    <b v="0"/>
    <n v="133"/>
    <b v="1"/>
    <s v="music/rock"/>
    <n v="2.0335000000000001"/>
    <n v="30.578947368421051"/>
    <x v="4"/>
    <s v="rock"/>
    <d v="2016-08-01T18:13:30"/>
    <x v="1378"/>
  </r>
  <r>
    <n v="1379"/>
    <s v="J. Walter Makes a Record"/>
    <s v="---------The long-awaited debut full-length from Justin Ruddy--------"/>
    <n v="10000"/>
    <n v="11160"/>
    <x v="0"/>
    <s v="US"/>
    <s v="USD"/>
    <n v="1433504876"/>
    <n v="1430912876"/>
    <b v="0"/>
    <n v="151"/>
    <b v="1"/>
    <s v="music/rock"/>
    <n v="1.1160000000000001"/>
    <n v="73.907284768211923"/>
    <x v="4"/>
    <s v="rock"/>
    <d v="2015-06-05T11:47:56"/>
    <x v="1379"/>
  </r>
  <r>
    <n v="1380"/>
    <s v="BARNFEST 2015"/>
    <s v="A DIY MUSIC FESTIVAL FROM ST. LOUIS MO! Bands make their own festival, help make it legit!"/>
    <n v="25"/>
    <n v="106"/>
    <x v="0"/>
    <s v="US"/>
    <s v="USD"/>
    <n v="1433815200"/>
    <n v="1431886706"/>
    <b v="0"/>
    <n v="5"/>
    <b v="1"/>
    <s v="music/rock"/>
    <n v="4.24"/>
    <n v="21.2"/>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x v="1385"/>
  </r>
  <r>
    <n v="1386"/>
    <s v="MALTESE CROSS: The First Album"/>
    <s v="We are a classic hard rock/heavy metal band just trying to keep rock alive!"/>
    <n v="400"/>
    <n v="875"/>
    <x v="0"/>
    <s v="US"/>
    <s v="USD"/>
    <n v="1438183889"/>
    <n v="1435591889"/>
    <b v="0"/>
    <n v="14"/>
    <b v="1"/>
    <s v="music/rock"/>
    <n v="2.1875"/>
    <n v="62.5"/>
    <x v="4"/>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x v="1388"/>
  </r>
  <r>
    <n v="1389"/>
    <s v="Pre-order DANCEHALL's first record!!!"/>
    <s v="Help fund the pressing of DANCEHALL's first record by pre-ordering it in advance!!!"/>
    <n v="500"/>
    <n v="727"/>
    <x v="0"/>
    <s v="GB"/>
    <s v="GBP"/>
    <n v="1471087957"/>
    <n v="1468495957"/>
    <b v="0"/>
    <n v="34"/>
    <b v="1"/>
    <s v="music/rock"/>
    <n v="1.454"/>
    <n v="21.382352941176471"/>
    <x v="4"/>
    <s v="rock"/>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3T03:43:06"/>
    <x v="1392"/>
  </r>
  <r>
    <n v="1393"/>
    <s v="WolfHunt | Social Commentary Rock Project"/>
    <s v="Rock n' Roll tales of our times"/>
    <n v="10000"/>
    <n v="10235"/>
    <x v="0"/>
    <s v="US"/>
    <s v="USD"/>
    <n v="1470068523"/>
    <n v="1467476523"/>
    <b v="0"/>
    <n v="52"/>
    <b v="1"/>
    <s v="music/rock"/>
    <n v="1.0235000000000001"/>
    <n v="196.82692307692307"/>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x v="1394"/>
  </r>
  <r>
    <n v="1395"/>
    <s v="Quiet Oaks Full Length Album"/>
    <s v="Help Quiet Oaks record their debut album!!!"/>
    <n v="3500"/>
    <n v="3916"/>
    <x v="0"/>
    <s v="US"/>
    <s v="USD"/>
    <n v="1484430481"/>
    <n v="1481838481"/>
    <b v="0"/>
    <n v="82"/>
    <b v="1"/>
    <s v="music/rock"/>
    <n v="1.1188571428571428"/>
    <n v="47.756097560975611"/>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d v="2014-11-28T17:20:01"/>
    <x v="1405"/>
  </r>
  <r>
    <n v="1406"/>
    <s v="Man Down! Translation project"/>
    <s v="The White coat and the battle dress uniform"/>
    <n v="12000"/>
    <n v="15"/>
    <x v="2"/>
    <s v="IT"/>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10:56:59"/>
    <x v="1419"/>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n v="1447"/>
    <s v="Indian Language Dictionary"/>
    <s v="I'm creating a dictionary of multiple Indian languages."/>
    <n v="500000"/>
    <n v="75"/>
    <x v="2"/>
    <s v="US"/>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n v="1456"/>
    <s v="Sometimes you don't need love (Canceled)"/>
    <s v="English Version of my auto-published novel"/>
    <n v="5000"/>
    <n v="145"/>
    <x v="1"/>
    <s v="IT"/>
    <s v="EUR"/>
    <n v="1483459365"/>
    <n v="1480867365"/>
    <b v="0"/>
    <n v="3"/>
    <b v="0"/>
    <s v="publishing/translations"/>
    <n v="2.9000000000000001E-2"/>
    <n v="48.333333333333336"/>
    <x v="3"/>
    <s v="translations"/>
    <d v="2017-01-03T16: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x v="1463"/>
  </r>
  <r>
    <n v="1464"/>
    <s v="Science Studio"/>
    <s v="The Best Science Media on the Web"/>
    <n v="5000"/>
    <n v="8160"/>
    <x v="0"/>
    <s v="US"/>
    <s v="USD"/>
    <n v="1361029958"/>
    <n v="1358437958"/>
    <b v="1"/>
    <n v="234"/>
    <b v="1"/>
    <s v="publishing/radio &amp; podcasts"/>
    <n v="1.6319999999999999"/>
    <n v="34.871794871794869"/>
    <x v="3"/>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x v="1466"/>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x v="1472"/>
  </r>
  <r>
    <n v="1473"/>
    <s v="ONE LOVES ONLY FORM"/>
    <s v="Public Radio Project"/>
    <n v="1500"/>
    <n v="1807.74"/>
    <x v="0"/>
    <s v="US"/>
    <s v="USD"/>
    <n v="1330644639"/>
    <n v="1328052639"/>
    <b v="1"/>
    <n v="47"/>
    <b v="1"/>
    <s v="publishing/radio &amp; podcasts"/>
    <n v="1.20516"/>
    <n v="38.462553191489363"/>
    <x v="3"/>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n v="1484"/>
    <s v="a book called filtered down thru the stars"/>
    <s v="The mussings of an old wizard"/>
    <n v="2000"/>
    <n v="0"/>
    <x v="2"/>
    <s v="US"/>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5: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21:42:37"/>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8:20:01"/>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6-20T21:59:00"/>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n v="1569"/>
    <s v="to be removed (Canceled)"/>
    <s v="to be removed"/>
    <n v="30000"/>
    <n v="0"/>
    <x v="1"/>
    <s v="US"/>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n v="1582"/>
    <s v="Scenes from New Orleans"/>
    <s v="I create canvas prints of images from in and around New Orleans"/>
    <n v="1000"/>
    <n v="93"/>
    <x v="2"/>
    <s v="US"/>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25T11:00:00"/>
    <x v="1585"/>
  </r>
  <r>
    <n v="1586"/>
    <s v="Missouri In Pictures"/>
    <s v="Show the world the beauty that is in all of our back yards!"/>
    <n v="1500"/>
    <n v="0"/>
    <x v="2"/>
    <s v="US"/>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n v="1588"/>
    <s v="The Right Side of Texas"/>
    <s v="Southeast Texas as seen through the lens of a cell phone camera"/>
    <n v="516"/>
    <n v="0"/>
    <x v="2"/>
    <s v="US"/>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r>
  <r>
    <n v="1590"/>
    <s v="An Italian Adventure"/>
    <s v="Discover Italy through photography."/>
    <n v="60000"/>
    <n v="1020"/>
    <x v="2"/>
    <s v="IT"/>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4-03T16:25:41"/>
    <x v="1591"/>
  </r>
  <r>
    <n v="1592"/>
    <s v="The Views of Pittsburgh"/>
    <s v="A portfolio collage of beautiful pictures of authentic Pittsburgh locations and scenery."/>
    <n v="25"/>
    <n v="0"/>
    <x v="2"/>
    <s v="US"/>
    <s v="USD"/>
    <n v="1427503485"/>
    <n v="1423619085"/>
    <b v="0"/>
    <n v="0"/>
    <b v="0"/>
    <s v="photography/places"/>
    <n v="0"/>
    <e v="#DIV/0!"/>
    <x v="8"/>
    <s v="places"/>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23:00:00"/>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d v="2012-12-15T22:11:50"/>
    <x v="1610"/>
  </r>
  <r>
    <n v="1611"/>
    <s v="Skelton-Luns CD/7&quot;             No Big Deal."/>
    <s v="Skelton-Luns CD/7&quot; No Big Deal."/>
    <n v="800"/>
    <n v="1001"/>
    <x v="0"/>
    <s v="US"/>
    <s v="USD"/>
    <n v="1370390432"/>
    <n v="1368576032"/>
    <b v="0"/>
    <n v="27"/>
    <b v="1"/>
    <s v="music/rock"/>
    <n v="1.25125"/>
    <n v="37.074074074074076"/>
    <x v="4"/>
    <s v="rock"/>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22:00:00"/>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9:00:00"/>
    <x v="1617"/>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5T04:28:06"/>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x v="1623"/>
  </r>
  <r>
    <n v="1624"/>
    <s v="Joey De Noble needs YOUR help!"/>
    <s v="Joey De Noble is raising money to help record his latest music, and he wants YOU to be a part of it!"/>
    <n v="1000"/>
    <n v="1180"/>
    <x v="0"/>
    <s v="US"/>
    <s v="USD"/>
    <n v="1357721335"/>
    <n v="1354265335"/>
    <b v="0"/>
    <n v="25"/>
    <b v="1"/>
    <s v="music/rock"/>
    <n v="1.18"/>
    <n v="47.2"/>
    <x v="4"/>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1627"/>
  </r>
  <r>
    <n v="1628"/>
    <s v="&quot;Songs for Tsippora&quot; Byronâ€™s DEBUT EP"/>
    <s v="Original Jewish rock music on human relationships and identity"/>
    <n v="4000"/>
    <n v="4037"/>
    <x v="0"/>
    <s v="US"/>
    <s v="USD"/>
    <n v="1403026882"/>
    <n v="1400175682"/>
    <b v="0"/>
    <n v="88"/>
    <b v="1"/>
    <s v="music/rock"/>
    <n v="1.00925"/>
    <n v="45.875"/>
    <x v="4"/>
    <s v="rock"/>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d v="2012-01-16T05:00:00"/>
    <x v="1633"/>
  </r>
  <r>
    <n v="1634"/>
    <s v="RUBEDO: Debut Full Length Album"/>
    <s v="Recording Debut  Album w/ Producer Ikey Owens from Free Moral Agents/ The Mars Volta"/>
    <n v="2000"/>
    <n v="2010"/>
    <x v="0"/>
    <s v="US"/>
    <s v="USD"/>
    <n v="1306994340"/>
    <n v="1303706001"/>
    <b v="0"/>
    <n v="32"/>
    <b v="1"/>
    <s v="music/rock"/>
    <n v="1.0049999999999999"/>
    <n v="62.8125"/>
    <x v="4"/>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23:39:00"/>
    <x v="1637"/>
  </r>
  <r>
    <n v="1638"/>
    <s v="Avenues EP 2013"/>
    <s v="Avenues will be going in to the studio to record a new EP with Matt Allison!"/>
    <n v="1000"/>
    <n v="1050"/>
    <x v="0"/>
    <s v="US"/>
    <s v="USD"/>
    <n v="1362086700"/>
    <n v="1358180968"/>
    <b v="0"/>
    <n v="27"/>
    <b v="1"/>
    <s v="music/rock"/>
    <n v="1.05"/>
    <n v="38.888888888888886"/>
    <x v="4"/>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3T01:59:00"/>
    <x v="1640"/>
  </r>
  <r>
    <n v="1641"/>
    <s v="Tanya Dartson- Run for Your Life music video"/>
    <s v="Music Video For Upbeat and Inspiring Song - Run For Your Life"/>
    <n v="2500"/>
    <n v="2535"/>
    <x v="0"/>
    <s v="US"/>
    <s v="USD"/>
    <n v="1418998744"/>
    <n v="1416406744"/>
    <b v="0"/>
    <n v="26"/>
    <b v="1"/>
    <s v="music/pop"/>
    <n v="1.014"/>
    <n v="97.5"/>
    <x v="4"/>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d v="2011-06-14T00:35:27"/>
    <x v="1642"/>
  </r>
  <r>
    <n v="1643"/>
    <s v="This Is All Now's Brand New Album!!"/>
    <s v="This Is All Now is putting out a brand new record, and we need YOUR help to do it!"/>
    <n v="5000"/>
    <n v="6235"/>
    <x v="0"/>
    <s v="US"/>
    <s v="USD"/>
    <n v="1348516012"/>
    <n v="1345924012"/>
    <b v="0"/>
    <n v="37"/>
    <b v="1"/>
    <s v="music/pop"/>
    <n v="1.2470000000000001"/>
    <n v="168.51351351351352"/>
    <x v="4"/>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x v="1649"/>
  </r>
  <r>
    <n v="1650"/>
    <s v="The Psalm Praise Project, Vol. 2"/>
    <s v="Help me record a CD that uses pop styling to give a fresh sound to ancient wisdom from scripture!"/>
    <n v="2000"/>
    <n v="2831"/>
    <x v="0"/>
    <s v="US"/>
    <s v="USD"/>
    <n v="1381314437"/>
    <n v="1378722437"/>
    <b v="0"/>
    <n v="32"/>
    <b v="1"/>
    <s v="music/pop"/>
    <n v="1.4155"/>
    <n v="88.46875"/>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21:22:40"/>
    <x v="1654"/>
  </r>
  <r>
    <n v="1655"/>
    <s v="Meg Porter Debut EP!"/>
    <s v="Berklee College of Music student, Meg Porter needs YOUR help to fund her very first EP!"/>
    <n v="1500"/>
    <n v="2143"/>
    <x v="0"/>
    <s v="US"/>
    <s v="USD"/>
    <n v="1333648820"/>
    <n v="1331060420"/>
    <b v="0"/>
    <n v="48"/>
    <b v="1"/>
    <s v="music/pop"/>
    <n v="1.4286666666666668"/>
    <n v="44.645833333333336"/>
    <x v="4"/>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x v="1662"/>
  </r>
  <r>
    <n v="1663"/>
    <s v="ghost -- a music video"/>
    <s v="music is as important to the eyes as it is to the ears. help bring ghost to life in front of your eyes."/>
    <n v="1000"/>
    <n v="1080"/>
    <x v="0"/>
    <s v="US"/>
    <s v="USD"/>
    <n v="1422750707"/>
    <n v="1420158707"/>
    <b v="0"/>
    <n v="32"/>
    <b v="1"/>
    <s v="music/pop"/>
    <n v="1.08"/>
    <n v="33.75"/>
    <x v="4"/>
    <s v="pop"/>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5T04:00:00"/>
    <x v="1670"/>
  </r>
  <r>
    <n v="1671"/>
    <s v="Luke O'Brien's Kickstarter"/>
    <s v="I am seeking funding in order to help take my music from a hobby to a career."/>
    <n v="2000"/>
    <n v="2013.47"/>
    <x v="0"/>
    <s v="US"/>
    <s v="USD"/>
    <n v="1470056614"/>
    <n v="1467464614"/>
    <b v="0"/>
    <n v="77"/>
    <b v="1"/>
    <s v="music/pop"/>
    <n v="1.0067349999999999"/>
    <n v="26.148961038961041"/>
    <x v="4"/>
    <s v="pop"/>
    <d v="2016-08-01T13:03:34"/>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6:59:00"/>
    <x v="1674"/>
  </r>
  <r>
    <n v="1675"/>
    <s v="The Great Party's Debut Album!"/>
    <s v="The Great Party is releasing their debut album. Here's your chance to be a part of it!"/>
    <n v="1000"/>
    <n v="1374.16"/>
    <x v="0"/>
    <s v="US"/>
    <s v="USD"/>
    <n v="1318802580"/>
    <n v="1316194540"/>
    <b v="0"/>
    <n v="34"/>
    <b v="1"/>
    <s v="music/pop"/>
    <n v="1.37416"/>
    <n v="40.416470588235299"/>
    <x v="4"/>
    <s v="pop"/>
    <d v="2011-10-16T22:03:00"/>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2T01:39:05"/>
    <x v="1679"/>
  </r>
  <r>
    <n v="1680"/>
    <s v="Kick Out a Record"/>
    <s v="Working Musician dilemma #164: how the taxman put Kick the Record 2.0 on hold"/>
    <n v="1000"/>
    <n v="1175"/>
    <x v="0"/>
    <s v="US"/>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8:45:38"/>
    <x v="1683"/>
  </r>
  <r>
    <n v="1684"/>
    <s v="Goodness &amp; Mercy EP - Marty Mikles"/>
    <s v="New Music from Marty Mikles!  A new EP all about God's Goodness &amp; Mercy."/>
    <n v="8000"/>
    <n v="8730"/>
    <x v="3"/>
    <s v="US"/>
    <s v="USD"/>
    <n v="1489775641"/>
    <n v="1487360041"/>
    <b v="0"/>
    <n v="101"/>
    <b v="0"/>
    <s v="music/faith"/>
    <n v="1.0912500000000001"/>
    <n v="86.43564356435644"/>
    <x v="4"/>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d v="2017-04-09T11:49:54"/>
    <x v="1688"/>
  </r>
  <r>
    <n v="1689"/>
    <s v="Fly Away"/>
    <s v="Praising the Living God in the second half of life."/>
    <n v="2400"/>
    <n v="2400"/>
    <x v="3"/>
    <s v="US"/>
    <s v="USD"/>
    <n v="1489700230"/>
    <n v="1487111830"/>
    <b v="0"/>
    <n v="14"/>
    <b v="0"/>
    <s v="music/faith"/>
    <n v="1"/>
    <n v="171.42857142857142"/>
    <x v="4"/>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n v="1702"/>
    <s v="lyndale lewis and new vision prosper cd release"/>
    <s v="I can do all things through christ jesus"/>
    <n v="16500"/>
    <n v="1"/>
    <x v="2"/>
    <s v="US"/>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n v="1709"/>
    <s v="Psalms"/>
    <s v="A project to set psalms to music. The psalms are taken from the English Standard Version (ESV) of the Bible."/>
    <n v="1750"/>
    <n v="85"/>
    <x v="2"/>
    <s v="US"/>
    <s v="USD"/>
    <n v="1409513940"/>
    <n v="1405949514"/>
    <b v="0"/>
    <n v="4"/>
    <b v="0"/>
    <s v="music/faith"/>
    <n v="4.8571428571428571E-2"/>
    <n v="21.25"/>
    <x v="4"/>
    <s v="faith"/>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d v="2016-04-21T04:00:00"/>
    <x v="1717"/>
  </r>
  <r>
    <n v="1718"/>
    <s v="The Prodigal Son"/>
    <s v="A melody for the galaxy."/>
    <n v="35000"/>
    <n v="75"/>
    <x v="2"/>
    <s v="US"/>
    <s v="USD"/>
    <n v="1463201940"/>
    <n v="1459435149"/>
    <b v="0"/>
    <n v="2"/>
    <b v="0"/>
    <s v="music/faith"/>
    <n v="2.142857142857143E-3"/>
    <n v="37.5"/>
    <x v="4"/>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25"/>
    <x v="4"/>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r>
  <r>
    <n v="1731"/>
    <s v="Sam Cox Band First Christian Tour"/>
    <s v="We are a Christin Worship band looking to midwest tour. God Bless!"/>
    <n v="1000"/>
    <n v="0"/>
    <x v="2"/>
    <s v="US"/>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1735"/>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22:46:32"/>
    <x v="1737"/>
  </r>
  <r>
    <n v="1738"/>
    <s v="The Flashing Lights"/>
    <s v="Music that inspires and gives hope for overcoming and change. And it is good music."/>
    <n v="5000"/>
    <n v="20"/>
    <x v="2"/>
    <s v="US"/>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5:00:00"/>
    <x v="1747"/>
  </r>
  <r>
    <n v="1748"/>
    <s v="So It Is: Vancouver"/>
    <s v="Telling the story of the city through remarkable people who live in Vancouver today."/>
    <n v="50000"/>
    <n v="64974"/>
    <x v="0"/>
    <s v="CA"/>
    <s v="CAD"/>
    <n v="1441234143"/>
    <n v="1438642143"/>
    <b v="0"/>
    <n v="181"/>
    <b v="1"/>
    <s v="photography/photobooks"/>
    <n v="1.29948"/>
    <n v="358.97237569060775"/>
    <x v="8"/>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17:45:23"/>
    <x v="1751"/>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22:56:32"/>
    <x v="1758"/>
  </r>
  <r>
    <n v="1759"/>
    <s v="Death Valley"/>
    <s v="Death Valley will be the first photo book of Andi State"/>
    <n v="5000"/>
    <n v="5330"/>
    <x v="0"/>
    <s v="US"/>
    <s v="USD"/>
    <n v="1427309629"/>
    <n v="1425585229"/>
    <b v="0"/>
    <n v="49"/>
    <b v="1"/>
    <s v="photography/photobooks"/>
    <n v="1.0660000000000001"/>
    <n v="108.77551020408163"/>
    <x v="8"/>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25T16:08:33"/>
    <x v="1760"/>
  </r>
  <r>
    <n v="1761"/>
    <s v="I Wanted To See Boobs"/>
    <s v="A hardcover photobook telling the naked truth of a young photographers journey."/>
    <n v="100"/>
    <n v="155"/>
    <x v="0"/>
    <s v="GB"/>
    <s v="GBP"/>
    <n v="1442065060"/>
    <n v="1437745060"/>
    <b v="0"/>
    <n v="3"/>
    <b v="1"/>
    <s v="photography/photobooks"/>
    <n v="1.55"/>
    <n v="51.666666666666664"/>
    <x v="8"/>
    <s v="photobooks"/>
    <d v="2015-09-12T13:37:40"/>
    <x v="1761"/>
  </r>
  <r>
    <n v="1762"/>
    <s v="&quot;The Naked Pixel&quot; Ali Pakele"/>
    <s v="Project rewards $25 gets you 190+ digital images"/>
    <n v="100"/>
    <n v="885"/>
    <x v="0"/>
    <s v="US"/>
    <s v="USD"/>
    <n v="1457739245"/>
    <n v="1455147245"/>
    <b v="0"/>
    <n v="25"/>
    <b v="1"/>
    <s v="photography/photobooks"/>
    <n v="8.85"/>
    <n v="35.4"/>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10-23T23:30:40"/>
    <x v="1771"/>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6.75"/>
    <x v="8"/>
    <s v="photobooks"/>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6-02-04T07:50:33"/>
    <x v="1798"/>
  </r>
  <r>
    <n v="1799"/>
    <s v="The UnDiscovered Image"/>
    <s v="The UnDiscovered Image, a monthly publication dedicated to photographers."/>
    <n v="4000"/>
    <n v="69.83"/>
    <x v="2"/>
    <s v="GB"/>
    <s v="GBP"/>
    <n v="1415740408"/>
    <n v="1414008808"/>
    <b v="1"/>
    <n v="6"/>
    <b v="0"/>
    <s v="photography/photobooks"/>
    <n v="1.7457500000000001E-2"/>
    <n v="11.638333333333334"/>
    <x v="8"/>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d v="2014-09-30T15:19:09"/>
    <x v="1806"/>
  </r>
  <r>
    <n v="1807"/>
    <s v="Anywhere but Here"/>
    <s v="I want to explore alternative cultures and lifestyles in America."/>
    <n v="5000"/>
    <n v="553"/>
    <x v="2"/>
    <s v="US"/>
    <s v="USD"/>
    <n v="1411868313"/>
    <n v="1409276313"/>
    <b v="1"/>
    <n v="8"/>
    <b v="0"/>
    <s v="photography/photobooks"/>
    <n v="0.1106"/>
    <n v="69.125"/>
    <x v="8"/>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3-01T21:47:19"/>
    <x v="1809"/>
  </r>
  <r>
    <n v="1810"/>
    <s v="Film Speed"/>
    <s v="Film Speed is a series of Zines focusing on architecture shot completely on 35 and 120mm film."/>
    <n v="450"/>
    <n v="15"/>
    <x v="2"/>
    <s v="US"/>
    <s v="USD"/>
    <n v="1408657826"/>
    <n v="1407621026"/>
    <b v="0"/>
    <n v="2"/>
    <b v="0"/>
    <s v="photography/photobooks"/>
    <n v="3.3333333333333333E-2"/>
    <n v="7.5"/>
    <x v="8"/>
    <s v="photobooks"/>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d v="2012-03-03T07:39:27"/>
    <x v="1821"/>
  </r>
  <r>
    <n v="1822"/>
    <s v="Wood Butcher's new music video- I Don't Wanna Party"/>
    <s v="Wood Butcher needs your help to make this happen. Buy a CD, support local music!"/>
    <n v="300"/>
    <n v="300"/>
    <x v="0"/>
    <s v="CA"/>
    <s v="CAD"/>
    <n v="1391194860"/>
    <n v="1388084862"/>
    <b v="0"/>
    <n v="11"/>
    <b v="1"/>
    <s v="music/rock"/>
    <n v="1"/>
    <n v="27.272727272727273"/>
    <x v="4"/>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x v="1823"/>
  </r>
  <r>
    <n v="1824"/>
    <s v="Tin Man's Broken Wisdom Fund"/>
    <s v="cd fund raiser"/>
    <n v="3000"/>
    <n v="3002"/>
    <x v="0"/>
    <s v="US"/>
    <s v="USD"/>
    <n v="1389146880"/>
    <n v="1387403967"/>
    <b v="0"/>
    <n v="40"/>
    <b v="1"/>
    <s v="music/rock"/>
    <n v="1.0006666666666666"/>
    <n v="75.05"/>
    <x v="4"/>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x v="1825"/>
  </r>
  <r>
    <n v="1826"/>
    <s v="BEAR GHOST! Professional Recording! Yay!"/>
    <s v="Hear your favorite Bear Ghost in eargasmic quality!"/>
    <n v="2000"/>
    <n v="2020"/>
    <x v="0"/>
    <s v="US"/>
    <s v="USD"/>
    <n v="1392675017"/>
    <n v="1390083017"/>
    <b v="0"/>
    <n v="38"/>
    <b v="1"/>
    <s v="music/rock"/>
    <n v="1.01"/>
    <n v="53.157894736842103"/>
    <x v="4"/>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n v="1834"/>
    <s v="TDJ - All Part of the Plan EP/Tour"/>
    <s v="Help us fund our first tour and promote our new EP!"/>
    <n v="10000"/>
    <n v="11805"/>
    <x v="0"/>
    <s v="US"/>
    <s v="USD"/>
    <n v="1422140895"/>
    <n v="1418684895"/>
    <b v="0"/>
    <n v="90"/>
    <b v="1"/>
    <s v="music/rock"/>
    <n v="1.1805000000000001"/>
    <n v="131.16666666666666"/>
    <x v="4"/>
    <s v="rock"/>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5:51:11"/>
    <x v="1835"/>
  </r>
  <r>
    <n v="1836"/>
    <s v="KICKSTART OUR &lt;+3"/>
    <s v="Help fund our 2013 Sound &amp; Lighting Touring rig!"/>
    <n v="5000"/>
    <n v="10017"/>
    <x v="0"/>
    <s v="US"/>
    <s v="USD"/>
    <n v="1361129129"/>
    <n v="1359660329"/>
    <b v="0"/>
    <n v="55"/>
    <b v="1"/>
    <s v="music/rock"/>
    <n v="2.0034000000000001"/>
    <n v="182.12727272727273"/>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7T04:59:00"/>
    <x v="1840"/>
  </r>
  <r>
    <n v="1841"/>
    <s v="Hydra Effect Debut EP"/>
    <s v="Hard Rock with a Positive Message. Help us fund, release and promote our debut EP!"/>
    <n v="2000"/>
    <n v="2035"/>
    <x v="0"/>
    <s v="US"/>
    <s v="USD"/>
    <n v="1400561940"/>
    <n v="1397679445"/>
    <b v="0"/>
    <n v="40"/>
    <b v="1"/>
    <s v="music/rock"/>
    <n v="1.0175000000000001"/>
    <n v="50.875"/>
    <x v="4"/>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6:59:00"/>
    <x v="1848"/>
  </r>
  <r>
    <n v="1849"/>
    <s v="Release the Skyline Album"/>
    <s v="Release the Skylines is a small, local Cleveland metal band looking to record an album."/>
    <n v="300"/>
    <n v="301"/>
    <x v="0"/>
    <s v="US"/>
    <s v="USD"/>
    <n v="1350505059"/>
    <n v="1347913059"/>
    <b v="0"/>
    <n v="8"/>
    <b v="1"/>
    <s v="music/rock"/>
    <n v="1.0033333333333334"/>
    <n v="37.625"/>
    <x v="4"/>
    <s v="rock"/>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x v="1858"/>
  </r>
  <r>
    <n v="1859"/>
    <s v="Queen Kwong Tour to London and Paris"/>
    <s v="Queen Kwong is going ON TOUR to London and Paris!"/>
    <n v="3000"/>
    <n v="3955"/>
    <x v="0"/>
    <s v="US"/>
    <s v="USD"/>
    <n v="1316716129"/>
    <n v="1314124129"/>
    <b v="0"/>
    <n v="56"/>
    <b v="1"/>
    <s v="music/rock"/>
    <n v="1.3183333333333334"/>
    <n v="70.625"/>
    <x v="4"/>
    <s v="rock"/>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n v="1880"/>
    <s v="Sim Betting Football"/>
    <s v="Sim Betting Football is the only football (soccer) betting simulation  game."/>
    <n v="5000"/>
    <n v="1004"/>
    <x v="2"/>
    <s v="GB"/>
    <s v="GBP"/>
    <n v="1459341380"/>
    <n v="1456839380"/>
    <b v="0"/>
    <n v="24"/>
    <b v="0"/>
    <s v="games/mobile games"/>
    <n v="0.20080000000000001"/>
    <n v="41.833333333333336"/>
    <x v="6"/>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1893"/>
  </r>
  <r>
    <n v="1894"/>
    <s v="Help me release my first 3 song EP!!"/>
    <s v="Im trying to raise $1000 for a 3 song EP in a studio!"/>
    <n v="1000"/>
    <n v="1145"/>
    <x v="0"/>
    <s v="US"/>
    <s v="USD"/>
    <n v="1329082983"/>
    <n v="1326404583"/>
    <b v="0"/>
    <n v="20"/>
    <b v="1"/>
    <s v="music/indie rock"/>
    <n v="1.145"/>
    <n v="57.25"/>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1916"/>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23: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2T00:26:00"/>
    <x v="1926"/>
  </r>
  <r>
    <n v="1927"/>
    <s v="GBS Detroit Presents Hampshire"/>
    <s v="Hampshire is headed to GBS Detroit."/>
    <n v="600"/>
    <n v="620"/>
    <x v="0"/>
    <s v="US"/>
    <s v="USD"/>
    <n v="1331182740"/>
    <n v="1329856839"/>
    <b v="0"/>
    <n v="11"/>
    <b v="1"/>
    <s v="music/indie rock"/>
    <n v="1.0333333333333334"/>
    <n v="56.363636363636367"/>
    <x v="4"/>
    <s v="indie rock"/>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5T00:31:06"/>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13:24:42"/>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d v="2012-03-02T03:00:00"/>
    <x v="1953"/>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21:10:05"/>
    <x v="1956"/>
  </r>
  <r>
    <n v="1957"/>
    <s v="freeSoC and freeSoC Mini"/>
    <s v="An open hardware platform for the best microcontroller in the world."/>
    <n v="30000"/>
    <n v="50251.41"/>
    <x v="0"/>
    <s v="US"/>
    <s v="USD"/>
    <n v="1351304513"/>
    <n v="1348712513"/>
    <b v="1"/>
    <n v="660"/>
    <b v="1"/>
    <s v="technology/hardware"/>
    <n v="1.6750470000000002"/>
    <n v="76.138500000000008"/>
    <x v="2"/>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n v="1987"/>
    <s v="Ethiopia: Beheld"/>
    <s v="A collection of images that depicts the beauty and diversity within Ethiopia"/>
    <n v="5500"/>
    <n v="2336"/>
    <x v="2"/>
    <s v="GB"/>
    <s v="GBP"/>
    <n v="1425223276"/>
    <n v="1422631276"/>
    <b v="0"/>
    <n v="28"/>
    <b v="0"/>
    <s v="photography/people"/>
    <n v="0.42472727272727273"/>
    <n v="83.428571428571431"/>
    <x v="8"/>
    <s v="people"/>
    <d v="2015-03-01T15:21:16"/>
    <x v="1987"/>
  </r>
  <r>
    <n v="1988"/>
    <s v="Phillip Michael Photography"/>
    <s v="Expressing art in an image!"/>
    <n v="6000"/>
    <n v="25"/>
    <x v="2"/>
    <s v="US"/>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d v="2015-07-03T21:26:26"/>
    <x v="1991"/>
  </r>
  <r>
    <n v="1992"/>
    <s v="The Wonderful World of Princes &amp; Princesses"/>
    <s v="A complete revamp of all the Disney Princes &amp; Princesses!"/>
    <n v="1500"/>
    <n v="2"/>
    <x v="2"/>
    <s v="US"/>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8:45:43"/>
    <x v="200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d v="2016-12-01T04:59:00"/>
    <x v="2039"/>
  </r>
  <r>
    <n v="2040"/>
    <s v="Programmable Capacitor"/>
    <s v="4.29 Billion+ Capacitor Combinations._x000a_No Coding Required."/>
    <n v="3000"/>
    <n v="7445.14"/>
    <x v="0"/>
    <s v="US"/>
    <s v="USD"/>
    <n v="1384557303"/>
    <n v="1383257703"/>
    <b v="1"/>
    <n v="271"/>
    <b v="1"/>
    <s v="technology/hardware"/>
    <n v="2.4817133333333334"/>
    <n v="27.472841328413285"/>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5:38:11"/>
    <x v="2048"/>
  </r>
  <r>
    <n v="2049"/>
    <s v="LOCK8 - the World's First Smart Bike Lock"/>
    <s v="Keyless. Alarm secured. GPS tracking."/>
    <n v="50000"/>
    <n v="60095.35"/>
    <x v="0"/>
    <s v="GB"/>
    <s v="GBP"/>
    <n v="1386025140"/>
    <n v="1382963963"/>
    <b v="0"/>
    <n v="742"/>
    <b v="1"/>
    <s v="technology/hardware"/>
    <n v="1.2019070000000001"/>
    <n v="80.991037735849048"/>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11:52:12"/>
    <x v="2057"/>
  </r>
  <r>
    <n v="2058"/>
    <s v="Raspberry Pi Debug Clip"/>
    <s v="Making using the serial terminal on the Raspberry Pi as easy as Pi!"/>
    <n v="2560"/>
    <n v="4308"/>
    <x v="0"/>
    <s v="GB"/>
    <s v="GBP"/>
    <n v="1425326400"/>
    <n v="1421916830"/>
    <b v="0"/>
    <n v="410"/>
    <b v="1"/>
    <s v="technology/hardware"/>
    <n v="1.6828125"/>
    <n v="10.507317073170732"/>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1T03:59:00"/>
    <x v="2088"/>
  </r>
  <r>
    <n v="2089"/>
    <s v="Little Moses EP"/>
    <s v="Little Moses is trying to record their first EP, and we can't do it without your help!"/>
    <n v="2500"/>
    <n v="3010.01"/>
    <x v="0"/>
    <s v="US"/>
    <s v="USD"/>
    <n v="1375408194"/>
    <n v="1372384194"/>
    <b v="0"/>
    <n v="62"/>
    <b v="1"/>
    <s v="music/indie rock"/>
    <n v="1.2040040000000001"/>
    <n v="48.54854838709678"/>
    <x v="4"/>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x v="2098"/>
  </r>
  <r>
    <n v="2099"/>
    <s v="Roosevelt Died."/>
    <s v="Our tour van died, we need help!"/>
    <n v="3000"/>
    <n v="3971"/>
    <x v="0"/>
    <s v="US"/>
    <s v="USD"/>
    <n v="1435808400"/>
    <n v="1434650084"/>
    <b v="0"/>
    <n v="63"/>
    <b v="1"/>
    <s v="music/indie rock"/>
    <n v="1.3236666666666668"/>
    <n v="63.031746031746032"/>
    <x v="4"/>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2102"/>
  </r>
  <r>
    <n v="2103"/>
    <s v="Matthew Moon's New Album"/>
    <s v="Indie rocker, Matthew Moon, has something to share with you..."/>
    <n v="7777"/>
    <n v="11364"/>
    <x v="0"/>
    <s v="US"/>
    <s v="USD"/>
    <n v="1352488027"/>
    <n v="1349892427"/>
    <b v="0"/>
    <n v="115"/>
    <b v="1"/>
    <s v="music/indie rock"/>
    <n v="1.4612318374694613"/>
    <n v="98.817391304347822"/>
    <x v="4"/>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d v="2015-07-05T17:00:17"/>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d v="2013-04-15T22:16:33"/>
    <x v="2112"/>
  </r>
  <r>
    <n v="2113"/>
    <s v="Summer Underground // Honeycomb LP"/>
    <s v="Help us fund our second full-length album Honeycomb!"/>
    <n v="7000"/>
    <n v="7340"/>
    <x v="0"/>
    <s v="US"/>
    <s v="USD"/>
    <n v="1411505176"/>
    <n v="1408481176"/>
    <b v="0"/>
    <n v="107"/>
    <b v="1"/>
    <s v="music/indie rock"/>
    <n v="1.0485714285714285"/>
    <n v="68.598130841121488"/>
    <x v="4"/>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x v="2117"/>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d v="2012-08-16T03:07:25"/>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n v="2127"/>
    <s v="Three Monkeys - Part 1: Into the Abyss"/>
    <s v="Three Monkeys is an audio adventure game for PC."/>
    <n v="28000"/>
    <n v="8076"/>
    <x v="2"/>
    <s v="GB"/>
    <s v="GBP"/>
    <n v="1426158463"/>
    <n v="1423570063"/>
    <b v="0"/>
    <n v="236"/>
    <b v="0"/>
    <s v="games/video games"/>
    <n v="0.28842857142857142"/>
    <n v="34.220338983050844"/>
    <x v="6"/>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10T00:35:00"/>
    <x v="2129"/>
  </r>
  <r>
    <n v="2130"/>
    <s v="Wondrous Adventures: A Kid's Game"/>
    <s v="You are the hero tasked to save your home from the villainous Sanword."/>
    <n v="42000"/>
    <n v="85"/>
    <x v="2"/>
    <s v="US"/>
    <s v="USD"/>
    <n v="1408154663"/>
    <n v="1405130663"/>
    <b v="0"/>
    <n v="4"/>
    <b v="0"/>
    <s v="games/video games"/>
    <n v="2.0238095238095236E-3"/>
    <n v="21.25"/>
    <x v="6"/>
    <s v="video games"/>
    <d v="2014-08-16T02:04:23"/>
    <x v="2130"/>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8:30:29"/>
    <x v="2137"/>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n v="2147"/>
    <s v="Johnny Rocketfingers 3"/>
    <s v="A Point and Click Adventure on Steroids."/>
    <n v="390000"/>
    <n v="2716"/>
    <x v="2"/>
    <s v="US"/>
    <s v="USD"/>
    <n v="1416125148"/>
    <n v="1413356748"/>
    <b v="0"/>
    <n v="55"/>
    <b v="0"/>
    <s v="games/video games"/>
    <n v="6.9641025641025639E-3"/>
    <n v="49.381818181818183"/>
    <x v="6"/>
    <s v="video games"/>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n v="2150"/>
    <s v="The Unknown Door"/>
    <s v="A pixel styled open world detective game."/>
    <n v="50000"/>
    <n v="405"/>
    <x v="2"/>
    <s v="NO"/>
    <s v="NOK"/>
    <n v="1468392599"/>
    <n v="1465800599"/>
    <b v="0"/>
    <n v="4"/>
    <b v="0"/>
    <s v="games/video games"/>
    <n v="8.0999999999999996E-3"/>
    <n v="101.25"/>
    <x v="6"/>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d v="2013-09-16T20:30:06"/>
    <x v="2156"/>
  </r>
  <r>
    <n v="2157"/>
    <s v="Nin"/>
    <s v="Gamers and 90's fans unite in this small tale of epic proportions!"/>
    <n v="75000"/>
    <n v="21144"/>
    <x v="2"/>
    <s v="US"/>
    <s v="USD"/>
    <n v="1482479940"/>
    <n v="1479684783"/>
    <b v="0"/>
    <n v="57"/>
    <b v="0"/>
    <s v="games/video games"/>
    <n v="0.28192"/>
    <n v="370.94736842105266"/>
    <x v="6"/>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d v="2012-05-19T17:05:05"/>
    <x v="2160"/>
  </r>
  <r>
    <n v="2161"/>
    <s v="CallMeGhost DEBUT ALBUM preorder!"/>
    <s v="We're trying to fund hard copies of our debut album!"/>
    <n v="400"/>
    <n v="463"/>
    <x v="0"/>
    <s v="US"/>
    <s v="USD"/>
    <n v="1443040059"/>
    <n v="1440448059"/>
    <b v="0"/>
    <n v="13"/>
    <b v="1"/>
    <s v="music/rock"/>
    <n v="1.1575"/>
    <n v="35.615384615384613"/>
    <x v="4"/>
    <s v="rock"/>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8T03:50:00"/>
    <x v="2163"/>
  </r>
  <r>
    <n v="2164"/>
    <s v="Rosaline debut record"/>
    <s v="South Florida roots country/rock outfit's long awaited debut record"/>
    <n v="5500"/>
    <n v="5645"/>
    <x v="0"/>
    <s v="US"/>
    <s v="USD"/>
    <n v="1466827140"/>
    <n v="1464196414"/>
    <b v="0"/>
    <n v="83"/>
    <b v="1"/>
    <s v="music/rock"/>
    <n v="1.0263636363636364"/>
    <n v="68.01204819277109"/>
    <x v="4"/>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21:06:58"/>
    <x v="2166"/>
  </r>
  <r>
    <n v="2167"/>
    <s v="Planes and Planets needs to get their EP finished!!"/>
    <s v="We need YOUR HELP to take one more step to this make release sound amazing!"/>
    <n v="150"/>
    <n v="180"/>
    <x v="0"/>
    <s v="US"/>
    <s v="USD"/>
    <n v="1347672937"/>
    <n v="1346463337"/>
    <b v="0"/>
    <n v="8"/>
    <b v="1"/>
    <s v="music/rock"/>
    <n v="1.2"/>
    <n v="22.5"/>
    <x v="4"/>
    <s v="rock"/>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x v="2178"/>
  </r>
  <r>
    <n v="2179"/>
    <s v="Woodhouse EP"/>
    <s v="Woodhouse is making an EP!  If you are a fan of whiskey and loud guitars, contribute to the cause!"/>
    <n v="1000"/>
    <n v="1614"/>
    <x v="0"/>
    <s v="US"/>
    <s v="USD"/>
    <n v="1428725192"/>
    <n v="1426133192"/>
    <b v="0"/>
    <n v="21"/>
    <b v="1"/>
    <s v="music/rock"/>
    <n v="1.6140000000000001"/>
    <n v="76.857142857142861"/>
    <x v="4"/>
    <s v="rock"/>
    <d v="2015-04-11T04:06:32"/>
    <x v="2179"/>
  </r>
  <r>
    <n v="2180"/>
    <s v="FOUR STAR MARY &quot;PIECES&quot;"/>
    <s v="Help fund the new record by independent alternative rockers FOUR STAR MARY &quot;PIECES&quot;"/>
    <n v="5000"/>
    <n v="5359.21"/>
    <x v="0"/>
    <s v="US"/>
    <s v="USD"/>
    <n v="1447434268"/>
    <n v="1443801868"/>
    <b v="0"/>
    <n v="78"/>
    <b v="1"/>
    <s v="music/rock"/>
    <n v="1.071842"/>
    <n v="68.707820512820518"/>
    <x v="4"/>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7:11:30"/>
    <x v="2194"/>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d v="2015-08-11T18:31:40"/>
    <x v="2195"/>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13:20:00"/>
    <x v="2198"/>
  </r>
  <r>
    <n v="2199"/>
    <s v="Decadolo. Flip it!"/>
    <s v="A new strategic board game designed to flip out your opponent."/>
    <n v="9000"/>
    <n v="13228"/>
    <x v="0"/>
    <s v="IE"/>
    <s v="EUR"/>
    <n v="1444903198"/>
    <n v="1442311198"/>
    <b v="1"/>
    <n v="251"/>
    <b v="1"/>
    <s v="games/tabletop games"/>
    <n v="1.4697777777777778"/>
    <n v="52.701195219123505"/>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9:00:48"/>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9:00:10"/>
    <x v="2246"/>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23:00:00"/>
    <x v="2257"/>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2281"/>
  </r>
  <r>
    <n v="2282"/>
    <s v="Sage King's Debut Album"/>
    <s v="Sage King is recording his debut album and wants YOU to be a part of the creation process"/>
    <n v="750"/>
    <n v="1390"/>
    <x v="0"/>
    <s v="US"/>
    <s v="USD"/>
    <n v="1452744686"/>
    <n v="1447560686"/>
    <b v="0"/>
    <n v="12"/>
    <b v="1"/>
    <s v="music/rock"/>
    <n v="1.8533333333333333"/>
    <n v="115.83333333333333"/>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x v="2283"/>
  </r>
  <r>
    <n v="2284"/>
    <s v="Make a record, write a song, take the Vinyl Skyway. "/>
    <s v="The Vinyl Skyway reunite to make a third album. "/>
    <n v="6000"/>
    <n v="6373.27"/>
    <x v="0"/>
    <s v="US"/>
    <s v="USD"/>
    <n v="1299902400"/>
    <n v="1297451245"/>
    <b v="0"/>
    <n v="59"/>
    <b v="1"/>
    <s v="music/rock"/>
    <n v="1.0622116666666668"/>
    <n v="108.02152542372882"/>
    <x v="4"/>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x v="2292"/>
  </r>
  <r>
    <n v="2293"/>
    <s v="&quot;Hurt N' Wrong&quot; New Album Fundraiser!"/>
    <s v="Donate here to be a part of the upcoming album. Every little bit helps!"/>
    <n v="850"/>
    <n v="920"/>
    <x v="0"/>
    <s v="US"/>
    <s v="USD"/>
    <n v="1348545540"/>
    <n v="1346345999"/>
    <b v="0"/>
    <n v="27"/>
    <b v="1"/>
    <s v="music/rock"/>
    <n v="1.0823529411764705"/>
    <n v="34.074074074074076"/>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d v="2012-02-23T17:33:46"/>
    <x v="2296"/>
  </r>
  <r>
    <n v="2297"/>
    <s v="Company Company: Debut EP"/>
    <s v="New Jersey Alternative Rock band COCO needs YOUR help self-releasing debut EP!"/>
    <n v="1000"/>
    <n v="1006"/>
    <x v="0"/>
    <s v="US"/>
    <s v="USD"/>
    <n v="1331697540"/>
    <n v="1328749249"/>
    <b v="0"/>
    <n v="19"/>
    <b v="1"/>
    <s v="music/rock"/>
    <n v="1.006"/>
    <n v="52.94736842105263"/>
    <x v="4"/>
    <s v="rock"/>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17:26:56"/>
    <x v="2300"/>
  </r>
  <r>
    <n v="2301"/>
    <s v="Time Crash"/>
    <s v="We are America's first trock band, and we're ready to bring you our first album!"/>
    <n v="5000"/>
    <n v="6680.22"/>
    <x v="0"/>
    <s v="US"/>
    <s v="USD"/>
    <n v="1371785496"/>
    <n v="1369193496"/>
    <b v="1"/>
    <n v="211"/>
    <b v="1"/>
    <s v="music/indie rock"/>
    <n v="1.336044"/>
    <n v="31.659810426540286"/>
    <x v="4"/>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d v="2014-04-18T23:00:00"/>
    <x v="2312"/>
  </r>
  <r>
    <n v="2313"/>
    <s v="A SUNNY DAY IN GLASGOW"/>
    <s v="A Sunny Day in Glasgow are recording a new album and we need your help!"/>
    <n v="5000"/>
    <n v="8792.02"/>
    <x v="0"/>
    <s v="US"/>
    <s v="USD"/>
    <n v="1336086026"/>
    <n v="1333494026"/>
    <b v="1"/>
    <n v="157"/>
    <b v="1"/>
    <s v="music/indie rock"/>
    <n v="1.7584040000000001"/>
    <n v="56.000127388535034"/>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8:07:27"/>
    <x v="2323"/>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r>
  <r>
    <n v="2351"/>
    <s v="NZ Auction site.  No listing or success fees. Only $2 p/m"/>
    <s v="Donate $30 or more and receive a free selfie stick."/>
    <n v="18900"/>
    <n v="108"/>
    <x v="1"/>
    <s v="NZ"/>
    <s v="NZD"/>
    <n v="1430360739"/>
    <n v="1427768739"/>
    <b v="0"/>
    <n v="7"/>
    <b v="0"/>
    <s v="technology/web"/>
    <n v="5.7142857142857143E-3"/>
    <n v="15.428571428571429"/>
    <x v="2"/>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d v="2015-05-02T22:02:16"/>
    <x v="2355"/>
  </r>
  <r>
    <n v="2356"/>
    <s v="HardstyleUnited.com (Canceled)"/>
    <s v="HardstyleUnited.com The Global Hardstyle community. Your Hardstyle community."/>
    <n v="10000"/>
    <n v="0"/>
    <x v="1"/>
    <s v="NL"/>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n v="2373"/>
    <s v="Cykelauktion.com (Canceled)"/>
    <s v="We want to create a safe marketplace for buying and selling bicycles."/>
    <n v="850000"/>
    <n v="50"/>
    <x v="1"/>
    <s v="SE"/>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r>
  <r>
    <n v="2379"/>
    <s v="SelectCooks.com (Canceled)"/>
    <s v="Selectcooks.com is a community marketplace for people to list, find and hire chefs."/>
    <n v="30000"/>
    <n v="0"/>
    <x v="1"/>
    <s v="US"/>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9:44:56"/>
    <x v="2401"/>
  </r>
  <r>
    <n v="2402"/>
    <s v="Cupcake Truck Unite"/>
    <s v="Small town, delicious treats, and a mobile truck"/>
    <n v="12000"/>
    <n v="52"/>
    <x v="2"/>
    <s v="US"/>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3"/>
    <x v="7"/>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6:00:00"/>
    <x v="2407"/>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n v="2418"/>
    <s v="Mexican food truck"/>
    <s v="I want to start my food truck business."/>
    <n v="25000"/>
    <n v="5"/>
    <x v="2"/>
    <s v="US"/>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10T01:41:35"/>
    <x v="2420"/>
  </r>
  <r>
    <n v="2421"/>
    <s v="hot dog cart"/>
    <s v="help me start Merrill's first hot dog cart in this empty lot"/>
    <n v="6000"/>
    <n v="1"/>
    <x v="2"/>
    <s v="US"/>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s v="US"/>
    <s v="USD"/>
    <n v="1426091036"/>
    <n v="1423502636"/>
    <b v="0"/>
    <n v="1"/>
    <b v="0"/>
    <s v="food/food trucks"/>
    <n v="2E-3"/>
    <n v="1"/>
    <x v="7"/>
    <s v="food trucks"/>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n v="2424"/>
    <s v="Lily and Memphs"/>
    <s v="Great and creative food from the heart in the form of a sweet food truck!"/>
    <n v="25000"/>
    <n v="310"/>
    <x v="2"/>
    <s v="US"/>
    <s v="USD"/>
    <n v="1414445108"/>
    <n v="1411853108"/>
    <b v="0"/>
    <n v="9"/>
    <b v="0"/>
    <s v="food/food trucks"/>
    <n v="1.24E-2"/>
    <n v="34.444444444444443"/>
    <x v="7"/>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2427"/>
  </r>
  <r>
    <n v="2428"/>
    <s v="Premium Burgers"/>
    <s v="From Moo 2 You! We want to offer premium burgers to a taco flooded environment."/>
    <n v="35000"/>
    <n v="1"/>
    <x v="2"/>
    <s v="US"/>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2T03:08:24"/>
    <x v="2430"/>
  </r>
  <r>
    <n v="2431"/>
    <s v="Murphy's good eatin'"/>
    <s v="Go to Colorado and run a food truck with homemade food of all kinds."/>
    <n v="100000"/>
    <n v="2"/>
    <x v="2"/>
    <s v="US"/>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14: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2440"/>
  </r>
  <r>
    <n v="2441"/>
    <s v="Bring Alchemy Pops to the People!"/>
    <s v="YOU can help Alchemy Pops POP up on a street near you!"/>
    <n v="7500"/>
    <n v="8091"/>
    <x v="0"/>
    <s v="US"/>
    <s v="USD"/>
    <n v="1437627540"/>
    <n v="1435806054"/>
    <b v="0"/>
    <n v="109"/>
    <b v="1"/>
    <s v="food/small batch"/>
    <n v="1.0788"/>
    <n v="74.22935779816514"/>
    <x v="7"/>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x v="2462"/>
  </r>
  <r>
    <n v="2463"/>
    <s v="Emma Ate the Lion &quot;Songs Two Count Too&quot;"/>
    <s v="Emma Ate The Lion's debut full length album"/>
    <n v="2000"/>
    <n v="2325"/>
    <x v="0"/>
    <s v="US"/>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1-03T08:52:50"/>
    <x v="2476"/>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x v="2478"/>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x v="2491"/>
  </r>
  <r>
    <n v="2492"/>
    <s v="SUPER NICE EP 2012"/>
    <s v="We're a band from Hawaii trying to produce our first EP and we need help!"/>
    <n v="600"/>
    <n v="750"/>
    <x v="0"/>
    <s v="US"/>
    <s v="USD"/>
    <n v="1339840740"/>
    <n v="1335397188"/>
    <b v="0"/>
    <n v="27"/>
    <b v="1"/>
    <s v="music/indie rock"/>
    <n v="1.25"/>
    <n v="27.777777777777779"/>
    <x v="4"/>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n v="2507"/>
    <s v="Help Cafe Talavera get a New Kitchen!"/>
    <s v="Unique dishes for a unique city!."/>
    <n v="42850"/>
    <n v="0"/>
    <x v="2"/>
    <s v="US"/>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r>
  <r>
    <n v="2519"/>
    <s v="Kelli's Kitchen"/>
    <s v="Better than your mom's, better than Cracker Barrel, only at Kelli's Kitchen (all from scratch)."/>
    <n v="150000"/>
    <n v="65"/>
    <x v="2"/>
    <s v="US"/>
    <s v="USD"/>
    <n v="1405741404"/>
    <n v="1403149404"/>
    <b v="0"/>
    <n v="4"/>
    <b v="0"/>
    <s v="food/restaurants"/>
    <n v="4.3333333333333331E-4"/>
    <n v="16.25"/>
    <x v="7"/>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x v="2528"/>
  </r>
  <r>
    <n v="2529"/>
    <s v="UrbanArias is DC's Contemporary Opera Company"/>
    <s v="Opera. Short. New."/>
    <n v="6000"/>
    <n v="6257"/>
    <x v="0"/>
    <s v="US"/>
    <s v="USD"/>
    <n v="1332636975"/>
    <n v="1328752575"/>
    <b v="0"/>
    <n v="76"/>
    <b v="1"/>
    <s v="music/classical music"/>
    <n v="1.0428333333333333"/>
    <n v="82.328947368421055"/>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n v="2535"/>
    <s v="Mark Hayes Requiem Recording"/>
    <s v="Mark Hayes: Requiem Recording"/>
    <n v="20000"/>
    <n v="20755"/>
    <x v="0"/>
    <s v="US"/>
    <s v="USD"/>
    <n v="1417463945"/>
    <n v="1414781945"/>
    <b v="0"/>
    <n v="78"/>
    <b v="1"/>
    <s v="music/classical music"/>
    <n v="1.03775"/>
    <n v="266.08974358974359"/>
    <x v="4"/>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n v="2563"/>
    <s v="Phoenix Pearl Boba Tea Truck (Canceled)"/>
    <s v="Michigan based bubble tea and specialty ice cream food truck"/>
    <n v="20000"/>
    <n v="0"/>
    <x v="1"/>
    <s v="US"/>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n v="2576"/>
    <s v="2 Go Fast Food (Canceled)"/>
    <s v="A New Twist with an American and Philippine fast food Mobile Trailer."/>
    <n v="10000"/>
    <n v="0"/>
    <x v="1"/>
    <s v="US"/>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1-16T16:04:58"/>
    <x v="2581"/>
  </r>
  <r>
    <n v="2582"/>
    <s v="Drunken Wings"/>
    <s v="The place where chicken meets liquor for the first time!"/>
    <n v="90000"/>
    <n v="1"/>
    <x v="2"/>
    <s v="US"/>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s v="US"/>
    <s v="USD"/>
    <n v="1487915500"/>
    <n v="1485323500"/>
    <b v="0"/>
    <n v="19"/>
    <b v="0"/>
    <s v="food/food trucks"/>
    <n v="0.12166666666666667"/>
    <n v="96.05263157894737"/>
    <x v="7"/>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3-09T17:09:20"/>
    <x v="2648"/>
  </r>
  <r>
    <n v="2649"/>
    <s v="The Mission - Please Check Back Soon (Canceled)"/>
    <s v="They have launched a Kickstarter."/>
    <n v="125000"/>
    <n v="124"/>
    <x v="1"/>
    <s v="US"/>
    <s v="USD"/>
    <n v="1454370941"/>
    <n v="1449186941"/>
    <b v="0"/>
    <n v="3"/>
    <b v="0"/>
    <s v="technology/space exploration"/>
    <n v="9.9200000000000004E-4"/>
    <n v="41.333333333333336"/>
    <x v="2"/>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4-21T13:25:26"/>
    <x v="2654"/>
  </r>
  <r>
    <n v="2655"/>
    <s v="Balloons (Canceled)"/>
    <s v="Thank you for your support!"/>
    <n v="15000"/>
    <n v="3155"/>
    <x v="1"/>
    <s v="US"/>
    <s v="USD"/>
    <n v="1455048000"/>
    <n v="1452631647"/>
    <b v="0"/>
    <n v="43"/>
    <b v="0"/>
    <s v="technology/space exploration"/>
    <n v="0.21033333333333334"/>
    <n v="73.372093023255815"/>
    <x v="2"/>
    <s v="space exploration"/>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7-30T21:13:14"/>
    <x v="2658"/>
  </r>
  <r>
    <n v="2659"/>
    <s v="test (Canceled)"/>
    <s v="test"/>
    <n v="49000"/>
    <n v="1333"/>
    <x v="1"/>
    <s v="US"/>
    <s v="USD"/>
    <n v="1429321210"/>
    <n v="1426729210"/>
    <b v="0"/>
    <n v="10"/>
    <b v="0"/>
    <s v="technology/space exploration"/>
    <n v="2.720408163265306E-2"/>
    <n v="133.30000000000001"/>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x v="2667"/>
  </r>
  <r>
    <n v="2668"/>
    <s v="UOttawa Makermobile"/>
    <s v="Creativity on the go! |_x000a_CrÃ©ativitÃ© en mouvement !"/>
    <n v="1000"/>
    <n v="1707"/>
    <x v="0"/>
    <s v="CA"/>
    <s v="CAD"/>
    <n v="1447079520"/>
    <n v="1443449265"/>
    <b v="0"/>
    <n v="28"/>
    <b v="1"/>
    <s v="technology/makerspaces"/>
    <n v="1.7070000000000001"/>
    <n v="60.964285714285715"/>
    <x v="2"/>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n v="2680"/>
    <s v="iHeart Pillow"/>
    <s v="iHeartPillow, Connecting loved ones"/>
    <n v="32000"/>
    <n v="276"/>
    <x v="2"/>
    <s v="ES"/>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r>
  <r>
    <n v="2688"/>
    <s v="Mac N Cheez Food Truck"/>
    <s v="The amazing gourmet Mac N Cheez Food Truck Campaigne!"/>
    <n v="50000"/>
    <n v="74"/>
    <x v="2"/>
    <s v="US"/>
    <s v="USD"/>
    <n v="1424746800"/>
    <n v="1422067870"/>
    <b v="0"/>
    <n v="14"/>
    <b v="0"/>
    <s v="food/food trucks"/>
    <n v="1.48E-3"/>
    <n v="5.2857142857142856"/>
    <x v="7"/>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3T02:31:16"/>
    <x v="2690"/>
  </r>
  <r>
    <n v="2691"/>
    <s v="Cook"/>
    <s v="A Great New local Food Truck serving up ethnic fusion inspired eats in Ottawa."/>
    <n v="65000"/>
    <n v="35"/>
    <x v="2"/>
    <s v="CA"/>
    <s v="CAD"/>
    <n v="1431278557"/>
    <n v="1427390557"/>
    <b v="0"/>
    <n v="2"/>
    <b v="0"/>
    <s v="food/food trucks"/>
    <n v="5.3846153846153844E-4"/>
    <n v="17.5"/>
    <x v="7"/>
    <s v="food trucks"/>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21: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4-05T19:41:54"/>
    <x v="2704"/>
  </r>
  <r>
    <n v="2705"/>
    <s v="Fischer Theatre Marquee"/>
    <s v="Help light the lights at the historic Fischer Theatre in Danville, IL."/>
    <n v="16500"/>
    <n v="1739"/>
    <x v="3"/>
    <s v="US"/>
    <s v="USD"/>
    <n v="1490389158"/>
    <n v="1486504758"/>
    <b v="0"/>
    <n v="8"/>
    <b v="0"/>
    <s v="theater/spaces"/>
    <n v="0.10539393939393939"/>
    <n v="217.375"/>
    <x v="1"/>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5-27T06:59:00"/>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4T03:59:00"/>
    <x v="2709"/>
  </r>
  <r>
    <n v="2710"/>
    <s v="House of Yes"/>
    <s v="Building Brooklyn's own creative venue for circus, theater and events of all types."/>
    <n v="60000"/>
    <n v="92340.21"/>
    <x v="0"/>
    <s v="US"/>
    <s v="USD"/>
    <n v="1407549600"/>
    <n v="1404797428"/>
    <b v="1"/>
    <n v="1088"/>
    <b v="1"/>
    <s v="theater/spaces"/>
    <n v="1.5390035000000002"/>
    <n v="84.871516544117654"/>
    <x v="1"/>
    <s v="spaces"/>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3-01T17:52:15"/>
    <x v="2725"/>
  </r>
  <r>
    <n v="2726"/>
    <s v="Krimston TWO - Dual SIM case for iPhone"/>
    <s v="Krimston TWO: iPhone Dual SIM Case"/>
    <n v="100000"/>
    <n v="105745"/>
    <x v="0"/>
    <s v="US"/>
    <s v="USD"/>
    <n v="1461333311"/>
    <n v="1458741311"/>
    <b v="0"/>
    <n v="404"/>
    <b v="1"/>
    <s v="technology/hardware"/>
    <n v="1.05745"/>
    <n v="261.74504950495049"/>
    <x v="2"/>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x v="2740"/>
  </r>
  <r>
    <n v="2741"/>
    <s v="Mrs. Brown and Her Lost Puppy."/>
    <s v="Help me publish my 1st children's book as an aspiring author!"/>
    <n v="8000"/>
    <n v="35"/>
    <x v="2"/>
    <s v="US"/>
    <s v="USD"/>
    <n v="1413770820"/>
    <n v="1412005602"/>
    <b v="0"/>
    <n v="4"/>
    <b v="0"/>
    <s v="publishing/children's books"/>
    <n v="4.3750000000000004E-3"/>
    <n v="8.75"/>
    <x v="3"/>
    <s v="children's books"/>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9-02T17:03:22"/>
    <x v="2748"/>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21:36:41"/>
    <x v="2756"/>
  </r>
  <r>
    <n v="2757"/>
    <s v="C is for Crooked"/>
    <s v="A children's letter book that Lampoons Hillary Clinton"/>
    <n v="1500"/>
    <n v="10"/>
    <x v="2"/>
    <s v="US"/>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8-05T21:00:00"/>
    <x v="2785"/>
  </r>
  <r>
    <n v="2786"/>
    <s v="Fierce"/>
    <s v="A heart-melting farce about sex, art and the lovelorn lay-abouts of London-town."/>
    <n v="2500"/>
    <n v="2946"/>
    <x v="0"/>
    <s v="GB"/>
    <s v="GBP"/>
    <n v="1404913180"/>
    <n v="1403703580"/>
    <b v="0"/>
    <n v="74"/>
    <b v="1"/>
    <s v="theater/plays"/>
    <n v="1.1783999999999999"/>
    <n v="39.810810810810814"/>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8T04:45:52"/>
    <x v="2787"/>
  </r>
  <r>
    <n v="2788"/>
    <s v="ACT Underground Theatre, TLDC"/>
    <s v="MOVING FORWARD! WE HAVE REACHED GOAL BUT HAVE MORE TIME!! PLEASE CONSIDER PLEDGING."/>
    <n v="2000"/>
    <n v="2050"/>
    <x v="0"/>
    <s v="US"/>
    <s v="USD"/>
    <n v="1469811043"/>
    <n v="1467219043"/>
    <b v="0"/>
    <n v="20"/>
    <b v="1"/>
    <s v="theater/plays"/>
    <n v="1.0249999999999999"/>
    <n v="102.5"/>
    <x v="1"/>
    <s v="plays"/>
    <d v="2016-07-29T16:50:43"/>
    <x v="2788"/>
  </r>
  <r>
    <n v="2789"/>
    <s v="The Adventurers Club"/>
    <s v="BNT's Biggest Adventure So Far: Our 2015 full length production!"/>
    <n v="3000"/>
    <n v="3035"/>
    <x v="0"/>
    <s v="US"/>
    <s v="USD"/>
    <n v="1426132800"/>
    <n v="1424477934"/>
    <b v="0"/>
    <n v="24"/>
    <b v="1"/>
    <s v="theater/plays"/>
    <n v="1.0116666666666667"/>
    <n v="126.45833333333333"/>
    <x v="1"/>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13:16:06"/>
    <x v="2800"/>
  </r>
  <r>
    <n v="2801"/>
    <s v="A Dream Play"/>
    <s v="Arise Theatre Company's production of August Strindberg's expressionist masterpiece 'A Dream Play'."/>
    <n v="500"/>
    <n v="666"/>
    <x v="0"/>
    <s v="AU"/>
    <s v="AUD"/>
    <n v="1412938800"/>
    <n v="1411019409"/>
    <b v="0"/>
    <n v="13"/>
    <b v="1"/>
    <s v="theater/plays"/>
    <n v="1.3320000000000001"/>
    <n v="51.230769230769234"/>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11:00:00"/>
    <x v="2806"/>
  </r>
  <r>
    <n v="2807"/>
    <s v="The Commission Theatre Co."/>
    <s v="Bringing Shakespeare back to the Playwrights"/>
    <n v="5000"/>
    <n v="6300"/>
    <x v="0"/>
    <s v="US"/>
    <s v="USD"/>
    <n v="1435611438"/>
    <n v="1433019438"/>
    <b v="0"/>
    <n v="93"/>
    <b v="1"/>
    <s v="theater/plays"/>
    <n v="1.26"/>
    <n v="67.741935483870961"/>
    <x v="1"/>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10:25:18"/>
    <x v="2829"/>
  </r>
  <r>
    <n v="2830"/>
    <s v="Nakhtik and Avalon"/>
    <s v="Avalon is a new South African Township play and Nakhtik is a  danced political lecture."/>
    <n v="3000"/>
    <n v="3000"/>
    <x v="0"/>
    <s v="US"/>
    <s v="USD"/>
    <n v="1399867140"/>
    <n v="1398802148"/>
    <b v="0"/>
    <n v="11"/>
    <b v="1"/>
    <s v="theater/plays"/>
    <n v="1"/>
    <n v="272.72727272727275"/>
    <x v="1"/>
    <s v="plays"/>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x v="2832"/>
  </r>
  <r>
    <n v="2833"/>
    <s v="Star Man Rocket Man"/>
    <s v="A new play about exploring outer space"/>
    <n v="2700"/>
    <n v="2923"/>
    <x v="0"/>
    <s v="US"/>
    <s v="USD"/>
    <n v="1444528800"/>
    <n v="1442804633"/>
    <b v="0"/>
    <n v="35"/>
    <b v="1"/>
    <s v="theater/plays"/>
    <n v="1.0825925925925926"/>
    <n v="83.51428571428572"/>
    <x v="1"/>
    <s v="plays"/>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n v="2864"/>
    <s v="'Haunting Julia' by Alan Ayckbourn"/>
    <s v="Accessible, original theatre for all!"/>
    <n v="2500"/>
    <n v="40"/>
    <x v="2"/>
    <s v="GB"/>
    <s v="GBP"/>
    <n v="1437139080"/>
    <n v="1434552207"/>
    <b v="0"/>
    <n v="3"/>
    <b v="0"/>
    <s v="theater/plays"/>
    <n v="1.6E-2"/>
    <n v="13.333333333333334"/>
    <x v="1"/>
    <s v="plays"/>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7:43:33"/>
    <x v="2871"/>
  </r>
  <r>
    <n v="2872"/>
    <s v="Loud Arts"/>
    <s v="Local Theatre group in Loudoun County, Virginia. Looking for funds to start producing shows!"/>
    <n v="3000"/>
    <n v="0"/>
    <x v="2"/>
    <s v="US"/>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25"/>
    <x v="1"/>
    <s v="plays"/>
    <d v="2014-12-05T17:27:15"/>
    <x v="2884"/>
  </r>
  <r>
    <n v="2885"/>
    <s v="The Wedding"/>
    <s v="An historic and proud work of Polish nationalistic literature performed on stage."/>
    <n v="400"/>
    <n v="130"/>
    <x v="2"/>
    <s v="US"/>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21:00:00"/>
    <x v="2892"/>
  </r>
  <r>
    <n v="2893"/>
    <s v="REDISCOVERING KIA THE PLAY"/>
    <s v="Fundraising for REDISCOVERING KIA THE PLAY"/>
    <n v="5000"/>
    <n v="25"/>
    <x v="2"/>
    <s v="US"/>
    <s v="USD"/>
    <n v="1420768800"/>
    <n v="1415644395"/>
    <b v="0"/>
    <n v="2"/>
    <b v="0"/>
    <s v="theater/plays"/>
    <n v="5.0000000000000001E-3"/>
    <n v="12.5"/>
    <x v="1"/>
    <s v="plays"/>
    <d v="2015-01-09T02:00:00"/>
    <x v="2893"/>
  </r>
  <r>
    <n v="2894"/>
    <s v="How Could You Do This To Me (The Stage Play)"/>
    <s v="This Is A Story About A Woman A Man And A Woman"/>
    <n v="50000"/>
    <n v="0"/>
    <x v="2"/>
    <s v="US"/>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8.75"/>
    <x v="1"/>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n v="2914"/>
    <s v="Hercules the Panto"/>
    <s v="Hercules must complete four challenges in order to meet the father he never knew"/>
    <n v="25000"/>
    <n v="1"/>
    <x v="2"/>
    <s v="GB"/>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5:00:00"/>
    <x v="2927"/>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2936"/>
  </r>
  <r>
    <n v="2937"/>
    <s v="UCAS"/>
    <s v="UCAS is a new British musical premiering at the Edinburgh Fringe Festival 2014."/>
    <n v="1500"/>
    <n v="2000"/>
    <x v="0"/>
    <s v="GB"/>
    <s v="GBP"/>
    <n v="1405249113"/>
    <n v="1402657113"/>
    <b v="0"/>
    <n v="55"/>
    <b v="1"/>
    <s v="theater/musical"/>
    <n v="1.3333333333333333"/>
    <n v="36.363636363636367"/>
    <x v="1"/>
    <s v="musical"/>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9T03:44:52"/>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x v="2971"/>
  </r>
  <r>
    <n v="2972"/>
    <s v="A Bad Plan"/>
    <s v="A group of artists. A mythical art piece. A harrowing quest. And some margaritas."/>
    <n v="2000"/>
    <n v="2107"/>
    <x v="0"/>
    <s v="US"/>
    <s v="USD"/>
    <n v="1480899600"/>
    <n v="1479609520"/>
    <b v="0"/>
    <n v="17"/>
    <b v="1"/>
    <s v="theater/plays"/>
    <n v="1.0535000000000001"/>
    <n v="123.94117647058823"/>
    <x v="1"/>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5:59:00"/>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6-20T08:41:21"/>
    <x v="2988"/>
  </r>
  <r>
    <n v="2989"/>
    <s v="Let's Light Up The Gem!"/>
    <s v="Bring the movies back to Bethel, Maine."/>
    <n v="20000"/>
    <n v="35307"/>
    <x v="0"/>
    <s v="US"/>
    <s v="USD"/>
    <n v="1450673940"/>
    <n v="1448756962"/>
    <b v="0"/>
    <n v="364"/>
    <b v="1"/>
    <s v="theater/spaces"/>
    <n v="1.76535"/>
    <n v="96.997252747252745"/>
    <x v="1"/>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10-09T18:25:10"/>
    <x v="2992"/>
  </r>
  <r>
    <n v="2993"/>
    <s v="TRUE WEST: Think, Dog! Productions"/>
    <s v="Help us build the Kitchen from Hell!"/>
    <n v="1000"/>
    <n v="1003"/>
    <x v="0"/>
    <s v="US"/>
    <s v="USD"/>
    <n v="1455998867"/>
    <n v="1453406867"/>
    <b v="0"/>
    <n v="22"/>
    <b v="1"/>
    <s v="theater/spaces"/>
    <n v="1.0029999999999999"/>
    <n v="45.590909090909093"/>
    <x v="1"/>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8:09:51"/>
    <x v="3006"/>
  </r>
  <r>
    <n v="3007"/>
    <s v="Bethlem"/>
    <s v="Consuite for 2015 CoreCon.  An adventure into insanity."/>
    <n v="600"/>
    <n v="1080"/>
    <x v="0"/>
    <s v="US"/>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15:54:11"/>
    <x v="3027"/>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7:59:00"/>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23:00:00"/>
    <x v="304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10T04:52:00"/>
    <x v="304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9-28T06:35:34"/>
    <x v="3060"/>
  </r>
  <r>
    <n v="3061"/>
    <s v="Help Save Parkway Cinemas!"/>
    <s v="Save a historic Local theater."/>
    <n v="1000000"/>
    <n v="0"/>
    <x v="2"/>
    <s v="US"/>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8:00:00"/>
    <x v="3062"/>
  </r>
  <r>
    <n v="3063"/>
    <s v="Spec Haus"/>
    <s v="Members of the local Miami music scene are putting together a venue/creative space in Kendall!"/>
    <n v="3000"/>
    <n v="587"/>
    <x v="2"/>
    <s v="US"/>
    <s v="USD"/>
    <n v="1477174138"/>
    <n v="1474150138"/>
    <b v="0"/>
    <n v="23"/>
    <b v="0"/>
    <s v="theater/spaces"/>
    <n v="0.19566666666666666"/>
    <n v="25.521739130434781"/>
    <x v="1"/>
    <s v="spaces"/>
    <d v="2016-10-22T22:08:58"/>
    <x v="3063"/>
  </r>
  <r>
    <n v="3064"/>
    <s v="Kickstart the Crossroads Community"/>
    <s v="An epicenter for connection, creation and expression of the community."/>
    <n v="75000"/>
    <n v="8471"/>
    <x v="2"/>
    <s v="US"/>
    <s v="USD"/>
    <n v="1448175540"/>
    <n v="1445483246"/>
    <b v="0"/>
    <n v="72"/>
    <b v="0"/>
    <s v="theater/spaces"/>
    <n v="0.11294666666666667"/>
    <n v="117.65277777777777"/>
    <x v="1"/>
    <s v="spaces"/>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8-19T02:27:20"/>
    <x v="3075"/>
  </r>
  <r>
    <n v="3076"/>
    <s v="10,000 Hours"/>
    <s v="Helping female comedians get in their 10,000 Hours of practice!"/>
    <n v="10000"/>
    <n v="1506"/>
    <x v="2"/>
    <s v="US"/>
    <s v="USD"/>
    <n v="1444405123"/>
    <n v="1439221123"/>
    <b v="0"/>
    <n v="50"/>
    <b v="0"/>
    <s v="theater/spaces"/>
    <n v="0.15060000000000001"/>
    <n v="30.12"/>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5.5"/>
    <x v="1"/>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11T19:32:31"/>
    <x v="3107"/>
  </r>
  <r>
    <n v="3108"/>
    <s v="Funding a home for our Children's Theater"/>
    <s v="We need a permanent home for the theater!"/>
    <n v="50000"/>
    <n v="26"/>
    <x v="2"/>
    <s v="US"/>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6:18:55"/>
    <x v="3121"/>
  </r>
  <r>
    <n v="3122"/>
    <s v="be back soon (Canceled)"/>
    <s v="cancelled until further notice"/>
    <n v="199"/>
    <n v="116"/>
    <x v="1"/>
    <s v="US"/>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d v="2015-02-02T18:43:21"/>
    <x v="3124"/>
  </r>
  <r>
    <n v="3125"/>
    <s v="N/A (Canceled)"/>
    <s v="N/A"/>
    <n v="1500000"/>
    <n v="0"/>
    <x v="1"/>
    <s v="US"/>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3.75"/>
    <x v="1"/>
    <s v="plays"/>
    <d v="2017-04-14T04:59:00"/>
    <x v="3130"/>
  </r>
  <r>
    <n v="3131"/>
    <s v="SNAKE EYES"/>
    <s v="A Staged Reading of &quot;Snake Eyes,&quot; a new play by Alex Rafala"/>
    <n v="4100"/>
    <n v="645"/>
    <x v="3"/>
    <s v="US"/>
    <s v="USD"/>
    <n v="1491656045"/>
    <n v="1489067645"/>
    <b v="0"/>
    <n v="12"/>
    <b v="0"/>
    <s v="theater/plays"/>
    <n v="0.15731707317073171"/>
    <n v="53.75"/>
    <x v="1"/>
    <s v="plays"/>
    <d v="2017-04-08T12:54:05"/>
    <x v="3131"/>
  </r>
  <r>
    <n v="3132"/>
    <s v="A Bite of a Snake Play"/>
    <s v="Smells Like Money, Drips Like Honey, Taste Like Mocha, Better Run AWAY"/>
    <n v="30000"/>
    <n v="10"/>
    <x v="3"/>
    <s v="US"/>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r>
  <r>
    <n v="3146"/>
    <s v="SoÃ±Ã© una ciudad amurallada"/>
    <s v="Somos... Podemos... Amamos... Nuestra muralla, nuestra utopÃ­a. Que el amor sea el lÃ­mite"/>
    <n v="50000"/>
    <n v="5250"/>
    <x v="3"/>
    <s v="MX"/>
    <s v="MXN"/>
    <n v="1492356166"/>
    <n v="1488471766"/>
    <b v="0"/>
    <n v="12"/>
    <b v="0"/>
    <s v="theater/plays"/>
    <n v="0.105"/>
    <n v="437.5"/>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x v="3147"/>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x v="3156"/>
  </r>
  <r>
    <n v="3157"/>
    <s v="Summer FourPlay"/>
    <s v="Four Directors.  Four One Acts.  Four Genres.  For You."/>
    <n v="4000"/>
    <n v="4040"/>
    <x v="0"/>
    <s v="US"/>
    <s v="USD"/>
    <n v="1405746000"/>
    <n v="1404932105"/>
    <b v="1"/>
    <n v="41"/>
    <b v="1"/>
    <s v="theater/plays"/>
    <n v="1.01"/>
    <n v="98.536585365853654"/>
    <x v="1"/>
    <s v="plays"/>
    <d v="2014-07-19T05:00:00"/>
    <x v="3157"/>
  </r>
  <r>
    <n v="3158"/>
    <s v="Nursery Crimes"/>
    <s v="A 40s crime-noir play using nursery rhyme characters."/>
    <n v="5000"/>
    <n v="5700"/>
    <x v="0"/>
    <s v="US"/>
    <s v="USD"/>
    <n v="1374523752"/>
    <n v="1371931752"/>
    <b v="1"/>
    <n v="69"/>
    <b v="1"/>
    <s v="theater/plays"/>
    <n v="1.1399999999999999"/>
    <n v="82.608695652173907"/>
    <x v="1"/>
    <s v="plays"/>
    <d v="2013-07-22T20:09:1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x v="3168"/>
  </r>
  <r>
    <n v="3169"/>
    <s v="The Window"/>
    <s v="We're bringing The Window to the Cherry Lane Theater in January 2014."/>
    <n v="8000"/>
    <n v="8241"/>
    <x v="0"/>
    <s v="US"/>
    <s v="USD"/>
    <n v="1386910740"/>
    <n v="1384364561"/>
    <b v="1"/>
    <n v="82"/>
    <b v="1"/>
    <s v="theater/plays"/>
    <n v="1.030125"/>
    <n v="100.5"/>
    <x v="1"/>
    <s v="plays"/>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14:31:15"/>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n v="1145"/>
    <x v="2"/>
    <s v="NO"/>
    <s v="NOK"/>
    <n v="1423050618"/>
    <n v="1420458618"/>
    <b v="0"/>
    <n v="4"/>
    <b v="0"/>
    <s v="theater/musical"/>
    <n v="0.1145"/>
    <n v="286.25"/>
    <x v="1"/>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5T02:00:00"/>
    <x v="3211"/>
  </r>
  <r>
    <n v="3212"/>
    <s v="Campo Maldito"/>
    <s v="Help us bring our production of Campo Maldito to New York AND San Francisco!"/>
    <n v="4000"/>
    <n v="5050"/>
    <x v="0"/>
    <s v="US"/>
    <s v="USD"/>
    <n v="1407524751"/>
    <n v="1404932751"/>
    <b v="1"/>
    <n v="94"/>
    <b v="1"/>
    <s v="theater/plays"/>
    <n v="1.2625"/>
    <n v="53.723404255319146"/>
    <x v="1"/>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22:35:47"/>
    <x v="3219"/>
  </r>
  <r>
    <n v="3220"/>
    <s v="Burners"/>
    <s v="A sci-fi thriller for the stage opening March 10 in Los Angeles."/>
    <n v="15000"/>
    <n v="15126"/>
    <x v="0"/>
    <s v="US"/>
    <s v="USD"/>
    <n v="1489352400"/>
    <n v="1486411204"/>
    <b v="1"/>
    <n v="59"/>
    <b v="1"/>
    <s v="theater/plays"/>
    <n v="1.0084"/>
    <n v="256.37288135593218"/>
    <x v="1"/>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n v="3228"/>
    <s v="Hear Me Roar: A Season of Powerful Women"/>
    <s v="A Season of Powerful Women. A Season of Defiance."/>
    <n v="7000"/>
    <n v="7164"/>
    <x v="0"/>
    <s v="US"/>
    <s v="USD"/>
    <n v="1450328340"/>
    <n v="1447606884"/>
    <b v="1"/>
    <n v="37"/>
    <b v="1"/>
    <s v="theater/plays"/>
    <n v="1.0234285714285714"/>
    <n v="193.62162162162161"/>
    <x v="1"/>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x v="3241"/>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x v="3251"/>
  </r>
  <r>
    <n v="3252"/>
    <s v="Modern Love"/>
    <s v="How do we navigate the boundaries between friendship, sexual intimacy and obsessive desire?"/>
    <n v="2250"/>
    <n v="2876"/>
    <x v="0"/>
    <s v="GB"/>
    <s v="GBP"/>
    <n v="1473247240"/>
    <n v="1470655240"/>
    <b v="1"/>
    <n v="50"/>
    <b v="1"/>
    <s v="theater/plays"/>
    <n v="1.2782222222222221"/>
    <n v="57.52"/>
    <x v="1"/>
    <s v="plays"/>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21:00:00"/>
    <x v="3263"/>
  </r>
  <r>
    <n v="3264"/>
    <s v="Kapow-i GoGo at The PIT"/>
    <s v="The three part comedic saga of Kapow-i GoGo, who saves the world.  Again.  And again."/>
    <n v="2500"/>
    <n v="2575"/>
    <x v="0"/>
    <s v="US"/>
    <s v="USD"/>
    <n v="1422482400"/>
    <n v="1421089938"/>
    <b v="1"/>
    <n v="49"/>
    <b v="1"/>
    <s v="theater/plays"/>
    <n v="1.03"/>
    <n v="52.551020408163268"/>
    <x v="1"/>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n v="3271"/>
    <s v="Saxon Court at Southwark Playhouse"/>
    <s v="A razor sharp satire to darken your Christmas."/>
    <n v="1500"/>
    <n v="1950"/>
    <x v="0"/>
    <s v="GB"/>
    <s v="GBP"/>
    <n v="1414927775"/>
    <n v="1412332175"/>
    <b v="1"/>
    <n v="51"/>
    <b v="1"/>
    <s v="theater/plays"/>
    <n v="1.3"/>
    <n v="38.235294117647058"/>
    <x v="1"/>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9T05:59:00"/>
    <x v="3284"/>
  </r>
  <r>
    <n v="3285"/>
    <s v="By Morning"/>
    <s v="A new play by Matthew Gasda"/>
    <n v="4999"/>
    <n v="5604"/>
    <x v="0"/>
    <s v="US"/>
    <s v="USD"/>
    <n v="1488258000"/>
    <n v="1485556626"/>
    <b v="0"/>
    <n v="81"/>
    <b v="1"/>
    <s v="theater/plays"/>
    <n v="1.1210242048409682"/>
    <n v="69.18518518518519"/>
    <x v="1"/>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x v="3286"/>
  </r>
  <r>
    <n v="3287"/>
    <s v="Three Things: Stories About Life"/>
    <s v="An inspirational one-man play about crisis, community, and the search for wholeness."/>
    <n v="2500"/>
    <n v="2500"/>
    <x v="0"/>
    <s v="CA"/>
    <s v="CAD"/>
    <n v="1448733628"/>
    <n v="1446573628"/>
    <b v="0"/>
    <n v="34"/>
    <b v="1"/>
    <s v="theater/plays"/>
    <n v="1"/>
    <n v="73.529411764705884"/>
    <x v="1"/>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x v="3301"/>
  </r>
  <r>
    <n v="3302"/>
    <s v="El muro de BorÃ­s KiÃ©n"/>
    <s v="FilosofÃ­a de los anÃ³nimos"/>
    <n v="8400"/>
    <n v="8685"/>
    <x v="0"/>
    <s v="ES"/>
    <s v="EUR"/>
    <n v="1481099176"/>
    <n v="1478507176"/>
    <b v="0"/>
    <n v="50"/>
    <b v="1"/>
    <s v="theater/plays"/>
    <n v="1.0339285714285715"/>
    <n v="173.7"/>
    <x v="1"/>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x v="3308"/>
  </r>
  <r>
    <n v="3309"/>
    <s v="Collision Course"/>
    <s v="Two unlikely friends, a garage, tinned beans &amp; the end of the world."/>
    <n v="350"/>
    <n v="558"/>
    <x v="0"/>
    <s v="GB"/>
    <s v="GBP"/>
    <n v="1476632178"/>
    <n v="1473953778"/>
    <b v="0"/>
    <n v="31"/>
    <b v="1"/>
    <s v="theater/plays"/>
    <n v="1.5942857142857143"/>
    <n v="18"/>
    <x v="1"/>
    <s v="plays"/>
    <d v="2016-10-16T15:36:18"/>
    <x v="3309"/>
  </r>
  <r>
    <n v="3310"/>
    <s v="The Island Boys: A New Play"/>
    <s v="A new play about coming coming home, recovery, and trying to find God in the process."/>
    <n v="6500"/>
    <n v="6505"/>
    <x v="0"/>
    <s v="US"/>
    <s v="USD"/>
    <n v="1444169825"/>
    <n v="1441577825"/>
    <b v="0"/>
    <n v="31"/>
    <b v="1"/>
    <s v="theater/plays"/>
    <n v="1.0007692307692309"/>
    <n v="209.83870967741936"/>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8T00:57:04"/>
    <x v="3317"/>
  </r>
  <r>
    <n v="3318"/>
    <s v="ROOMIES - Atlantic Canada Tour 2016-17"/>
    <s v="Help us strengthen and inspire disability arts in Atlantic Canada"/>
    <n v="2000"/>
    <n v="2512"/>
    <x v="0"/>
    <s v="CA"/>
    <s v="CAD"/>
    <n v="1460341800"/>
    <n v="1456902893"/>
    <b v="0"/>
    <n v="32"/>
    <b v="1"/>
    <s v="theater/plays"/>
    <n v="1.256"/>
    <n v="78.5"/>
    <x v="1"/>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6:44:46"/>
    <x v="3331"/>
  </r>
  <r>
    <n v="3332"/>
    <s v="Cortez"/>
    <s v="Two marine biologists are at odds during an important expedition. When a stranded shark refuses to die, things get weird."/>
    <n v="6000"/>
    <n v="6000"/>
    <x v="0"/>
    <s v="US"/>
    <s v="USD"/>
    <n v="1405802330"/>
    <n v="1403210330"/>
    <b v="0"/>
    <n v="83"/>
    <b v="1"/>
    <s v="theater/plays"/>
    <n v="1"/>
    <n v="72.289156626506028"/>
    <x v="1"/>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x v="3335"/>
  </r>
  <r>
    <n v="3336"/>
    <s v="WILDE TALES"/>
    <s v="A theatrical adaptation of Oscar Wilde's short stories, presented by Suitcase Civilians at The Space, April 5-10 2016."/>
    <n v="250"/>
    <n v="250"/>
    <x v="0"/>
    <s v="GB"/>
    <s v="GBP"/>
    <n v="1459845246"/>
    <n v="1457429646"/>
    <b v="0"/>
    <n v="9"/>
    <b v="1"/>
    <s v="theater/plays"/>
    <n v="1"/>
    <n v="27.777777777777779"/>
    <x v="1"/>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21:00:00"/>
    <x v="3337"/>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1-19T08:27:59"/>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5T01:22:14"/>
    <x v="3359"/>
  </r>
  <r>
    <n v="3360"/>
    <s v="Pretty Butch"/>
    <s v="World Premiere, an M1 Singapore Fringe Festival 2017 commission."/>
    <n v="9000"/>
    <n v="9124"/>
    <x v="0"/>
    <s v="SG"/>
    <s v="SGD"/>
    <n v="1481731140"/>
    <n v="1479866343"/>
    <b v="0"/>
    <n v="72"/>
    <b v="1"/>
    <s v="theater/plays"/>
    <n v="1.0137777777777779"/>
    <n v="126.72222222222223"/>
    <x v="1"/>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8:00:00"/>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n v="3395"/>
    <s v="MIRAMAR"/>
    <s v="Miramar is a a darkly funny play exploring what it is we call â€˜homeâ€™."/>
    <n v="500"/>
    <n v="920"/>
    <x v="0"/>
    <s v="GB"/>
    <s v="GBP"/>
    <n v="1433009400"/>
    <n v="1431795944"/>
    <b v="0"/>
    <n v="38"/>
    <b v="1"/>
    <s v="theater/plays"/>
    <n v="1.84"/>
    <n v="24.210526315789473"/>
    <x v="1"/>
    <s v="plays"/>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x v="3414"/>
  </r>
  <r>
    <n v="3415"/>
    <s v="Balm in Gilead at Columbia"/>
    <s v="We are raising funds to allow for enhanced scenic, costume, and lighting design. Every dollar helps!"/>
    <n v="200"/>
    <n v="200"/>
    <x v="0"/>
    <s v="US"/>
    <s v="USD"/>
    <n v="1460935800"/>
    <n v="1459999656"/>
    <b v="0"/>
    <n v="9"/>
    <b v="1"/>
    <s v="theater/plays"/>
    <n v="1"/>
    <n v="22.222222222222221"/>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22:00:00"/>
    <x v="3432"/>
  </r>
  <r>
    <n v="3433"/>
    <s v="The Dybbuk"/>
    <s v="death&amp;pretzels presents their first Chicago based project:_x000a_The Dybbuk by S. Ansky"/>
    <n v="9500"/>
    <n v="9525"/>
    <x v="0"/>
    <s v="US"/>
    <s v="USD"/>
    <n v="1402974000"/>
    <n v="1400290255"/>
    <b v="0"/>
    <n v="71"/>
    <b v="1"/>
    <s v="theater/plays"/>
    <n v="1.0026315789473683"/>
    <n v="134.1549295774648"/>
    <x v="1"/>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12:20:00"/>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x v="3459"/>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23:27:30"/>
    <x v="3466"/>
  </r>
  <r>
    <n v="3467"/>
    <s v="Venus in Fur, Los Angeles."/>
    <s v="Venus in Fur, By David Ives."/>
    <n v="3000"/>
    <n v="3030"/>
    <x v="0"/>
    <s v="US"/>
    <s v="USD"/>
    <n v="1426864032"/>
    <n v="1424275632"/>
    <b v="0"/>
    <n v="47"/>
    <b v="1"/>
    <s v="theater/plays"/>
    <n v="1.01"/>
    <n v="64.468085106382972"/>
    <x v="1"/>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x v="3469"/>
  </r>
  <r>
    <n v="3470"/>
    <s v="She Kills Monsters"/>
    <s v="The New Artist's Circle is a theatre company dedicated to bringing the arts to young people."/>
    <n v="250"/>
    <n v="375"/>
    <x v="0"/>
    <s v="US"/>
    <s v="USD"/>
    <n v="1468618680"/>
    <n v="1465345902"/>
    <b v="0"/>
    <n v="9"/>
    <b v="1"/>
    <s v="theater/plays"/>
    <n v="1.5"/>
    <n v="41.666666666666664"/>
    <x v="1"/>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14:54:06"/>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x v="3519"/>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n v="3531"/>
    <s v="The Reinvention of Lily Johnson"/>
    <s v="A political comedy for a crazy election year"/>
    <n v="1000"/>
    <n v="1280"/>
    <x v="0"/>
    <s v="US"/>
    <s v="USD"/>
    <n v="1467301334"/>
    <n v="1464709334"/>
    <b v="0"/>
    <n v="26"/>
    <b v="1"/>
    <s v="theater/plays"/>
    <n v="1.28"/>
    <n v="49.230769230769234"/>
    <x v="1"/>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9:16:07"/>
    <x v="3533"/>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8:07:39"/>
    <x v="3543"/>
  </r>
  <r>
    <n v="3544"/>
    <s v="Gruoch, or Lady Macbeth"/>
    <s v="Death &amp; Pretzels presents the world premiere of Paul Pasulka's Gruoch, or Lady Macbeth"/>
    <n v="2500"/>
    <n v="2500"/>
    <x v="0"/>
    <s v="US"/>
    <s v="USD"/>
    <n v="1425758257"/>
    <n v="1423166257"/>
    <b v="0"/>
    <n v="24"/>
    <b v="1"/>
    <s v="theater/plays"/>
    <n v="1"/>
    <n v="104.16666666666667"/>
    <x v="1"/>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0.9375"/>
    <x v="1"/>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x v="3563"/>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x v="3571"/>
  </r>
  <r>
    <n v="3572"/>
    <s v="Monster"/>
    <s v="A darkly comic one woman show by Abram Rooney as part of The Camden Fringe 2015."/>
    <n v="500"/>
    <n v="500"/>
    <x v="0"/>
    <s v="GB"/>
    <s v="GBP"/>
    <n v="1434894082"/>
    <n v="1432302082"/>
    <b v="0"/>
    <n v="9"/>
    <b v="1"/>
    <s v="theater/plays"/>
    <n v="1"/>
    <n v="55.555555555555557"/>
    <x v="1"/>
    <s v="plays"/>
    <d v="2015-06-21T13:41:22"/>
    <x v="3572"/>
  </r>
  <r>
    <n v="3573"/>
    <s v="Licensed To Ill"/>
    <s v="London based theatre makers collaborating to create a new show about the history of HipHop."/>
    <n v="3000"/>
    <n v="3084"/>
    <x v="0"/>
    <s v="GB"/>
    <s v="GBP"/>
    <n v="1415440846"/>
    <n v="1412845246"/>
    <b v="0"/>
    <n v="78"/>
    <b v="1"/>
    <s v="theater/plays"/>
    <n v="1.028"/>
    <n v="39.53846153846154"/>
    <x v="1"/>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30T11:18:30"/>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7:11:30"/>
    <x v="3585"/>
  </r>
  <r>
    <n v="3586"/>
    <s v="Actors &amp; Musicians who are Blind or Autistic"/>
    <s v="See Theatre In A New Light"/>
    <n v="7500"/>
    <n v="8207"/>
    <x v="0"/>
    <s v="US"/>
    <s v="USD"/>
    <n v="1474649070"/>
    <n v="1469465070"/>
    <b v="0"/>
    <n v="54"/>
    <b v="1"/>
    <s v="theater/plays"/>
    <n v="1.0942666666666667"/>
    <n v="151.9814814814815"/>
    <x v="1"/>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x v="3594"/>
  </r>
  <r>
    <n v="3595"/>
    <s v="The Flu Season"/>
    <s v="A new theatre company staging Will Eno's The Flu Season in Seattle"/>
    <n v="2600"/>
    <n v="3081"/>
    <x v="0"/>
    <s v="US"/>
    <s v="USD"/>
    <n v="1426229940"/>
    <n v="1423959123"/>
    <b v="0"/>
    <n v="62"/>
    <b v="1"/>
    <s v="theater/plays"/>
    <n v="1.1850000000000001"/>
    <n v="49.693548387096776"/>
    <x v="1"/>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3-03T05:59:00"/>
    <x v="3597"/>
  </r>
  <r>
    <n v="3598"/>
    <s v="Cinderella"/>
    <s v="River City Theatre Company needs your support as we embark on our thirteenth production, CINDERELLA!"/>
    <n v="1000"/>
    <n v="1101"/>
    <x v="0"/>
    <s v="US"/>
    <s v="USD"/>
    <n v="1409720340"/>
    <n v="1408129822"/>
    <b v="0"/>
    <n v="27"/>
    <b v="1"/>
    <s v="theater/plays"/>
    <n v="1.101"/>
    <n v="40.777777777777779"/>
    <x v="1"/>
    <s v="plays"/>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3599"/>
  </r>
  <r>
    <n v="3600"/>
    <s v="Pariah"/>
    <s v="The First Play From The Man Who Brought You The Black James Bond!"/>
    <n v="10"/>
    <n v="13"/>
    <x v="0"/>
    <s v="US"/>
    <s v="USD"/>
    <n v="1476390164"/>
    <n v="1473970964"/>
    <b v="0"/>
    <n v="4"/>
    <b v="1"/>
    <s v="theater/plays"/>
    <n v="1.3"/>
    <n v="3.25"/>
    <x v="1"/>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8-14T14:30:57"/>
    <x v="3606"/>
  </r>
  <r>
    <n v="3607"/>
    <s v="E15 at The Pleasance and CPT"/>
    <s v="'E15' is a verbatim project that looks at the story of the Focus E15 Campaign"/>
    <n v="550"/>
    <n v="580"/>
    <x v="0"/>
    <s v="GB"/>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17:26:51"/>
    <x v="3612"/>
  </r>
  <r>
    <n v="3613"/>
    <s v="HIS NAME IS ARTHUR HOLMBERG"/>
    <s v="a woman walks into a bar except she looks like a man and no one's serving drinks. one night only"/>
    <n v="1250"/>
    <n v="1250"/>
    <x v="0"/>
    <s v="US"/>
    <s v="USD"/>
    <n v="1403964574"/>
    <n v="1401372574"/>
    <b v="0"/>
    <n v="20"/>
    <b v="1"/>
    <s v="theater/plays"/>
    <n v="1"/>
    <n v="62.5"/>
    <x v="1"/>
    <s v="plays"/>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21:00:00"/>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8T03:23:00"/>
    <x v="3622"/>
  </r>
  <r>
    <n v="3623"/>
    <s v="Since I've Been Here"/>
    <s v="An original play exploring the complications of romantic relationships in all forms."/>
    <n v="2500"/>
    <n v="3000"/>
    <x v="0"/>
    <s v="US"/>
    <s v="USD"/>
    <n v="1406358000"/>
    <n v="1404841270"/>
    <b v="0"/>
    <n v="34"/>
    <b v="1"/>
    <s v="theater/plays"/>
    <n v="1.2"/>
    <n v="88.235294117647058"/>
    <x v="1"/>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4T03:59:00"/>
    <x v="3634"/>
  </r>
  <r>
    <n v="3635"/>
    <s v="Mary's Son"/>
    <s v="Mary's Son is a pop opera about Jesus and the hope he brings to all people."/>
    <n v="3500"/>
    <n v="1276"/>
    <x v="2"/>
    <s v="US"/>
    <s v="USD"/>
    <n v="1461186676"/>
    <n v="1458594676"/>
    <b v="0"/>
    <n v="10"/>
    <b v="0"/>
    <s v="theater/musical"/>
    <n v="0.36457142857142855"/>
    <n v="127.6"/>
    <x v="1"/>
    <s v="musical"/>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647"/>
  </r>
  <r>
    <n v="3648"/>
    <s v="Moth Theater Lives"/>
    <s v="Help Moth Live! Support Moth and its artist collective to achieve its 2014/15 season."/>
    <n v="40000"/>
    <n v="40153"/>
    <x v="0"/>
    <s v="US"/>
    <s v="USD"/>
    <n v="1412492445"/>
    <n v="1409900445"/>
    <b v="0"/>
    <n v="73"/>
    <b v="1"/>
    <s v="theater/plays"/>
    <n v="1.003825"/>
    <n v="550.04109589041093"/>
    <x v="1"/>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21:42:00"/>
    <x v="3657"/>
  </r>
  <r>
    <n v="3658"/>
    <s v="Mr. Marmalade"/>
    <s v="Life is hard when your own imaginary friend can't make time for you."/>
    <n v="1500"/>
    <n v="1510"/>
    <x v="0"/>
    <s v="US"/>
    <s v="USD"/>
    <n v="1404273540"/>
    <n v="1400272580"/>
    <b v="0"/>
    <n v="20"/>
    <b v="1"/>
    <s v="theater/plays"/>
    <n v="1.0066666666666666"/>
    <n v="75.5"/>
    <x v="1"/>
    <s v="plays"/>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n v="3666"/>
    <s v="Israel LÃ³pez @ Ojai Playwrights Conference"/>
    <s v="Artistic Internship @ Ojai Playwrights Conference"/>
    <n v="1200"/>
    <n v="1200"/>
    <x v="0"/>
    <s v="US"/>
    <s v="USD"/>
    <n v="1406185200"/>
    <n v="1404337382"/>
    <b v="0"/>
    <n v="38"/>
    <b v="1"/>
    <s v="theater/plays"/>
    <n v="1"/>
    <n v="31.578947368421051"/>
    <x v="1"/>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7-03T03:59:00"/>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5:21:23"/>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2T04:59:00"/>
    <x v="3691"/>
  </r>
  <r>
    <n v="3692"/>
    <s v="An Evening With Durang"/>
    <s v="Help us independently produce two great comedies by Christopher Durang."/>
    <n v="1000"/>
    <n v="1260"/>
    <x v="0"/>
    <s v="US"/>
    <s v="USD"/>
    <n v="1411084800"/>
    <n v="1410304179"/>
    <b v="0"/>
    <n v="17"/>
    <b v="1"/>
    <s v="theater/plays"/>
    <n v="1.26"/>
    <n v="74.117647058823536"/>
    <x v="1"/>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n v="3700"/>
    <s v="Generations (Senior Project)"/>
    <s v="Help me produce the play I have written for my senior project!"/>
    <n v="500"/>
    <n v="606"/>
    <x v="0"/>
    <s v="US"/>
    <s v="USD"/>
    <n v="1412092800"/>
    <n v="1409493800"/>
    <b v="0"/>
    <n v="18"/>
    <b v="1"/>
    <s v="theater/plays"/>
    <n v="1.212"/>
    <n v="33.666666666666664"/>
    <x v="1"/>
    <s v="plays"/>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13:49:48"/>
    <x v="3710"/>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7:11:15"/>
    <x v="3718"/>
  </r>
  <r>
    <n v="3719"/>
    <s v="Corium"/>
    <s v="A new piece of physical theatre about love, regret and longing."/>
    <n v="200"/>
    <n v="420"/>
    <x v="0"/>
    <s v="GB"/>
    <s v="GBP"/>
    <n v="1434994266"/>
    <n v="1432402266"/>
    <b v="0"/>
    <n v="4"/>
    <b v="1"/>
    <s v="theater/plays"/>
    <n v="2.1"/>
    <n v="105"/>
    <x v="1"/>
    <s v="plays"/>
    <d v="2015-06-22T17:31:06"/>
    <x v="3719"/>
  </r>
  <r>
    <n v="3720"/>
    <s v="Lakotas and the American Theatre"/>
    <s v="Breaking the American Indian stereotype in the American Theatre."/>
    <n v="3300"/>
    <n v="3449"/>
    <x v="0"/>
    <s v="US"/>
    <s v="USD"/>
    <n v="1435881006"/>
    <n v="1433980206"/>
    <b v="0"/>
    <n v="40"/>
    <b v="1"/>
    <s v="theater/plays"/>
    <n v="1.0451515151515152"/>
    <n v="86.224999999999994"/>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22:59:00"/>
    <x v="3722"/>
  </r>
  <r>
    <n v="3723"/>
    <s v="Beauty and the Beast"/>
    <s v="Saltmine Theatre Company present Beauty and the Beast:"/>
    <n v="4500"/>
    <n v="4592"/>
    <x v="0"/>
    <s v="GB"/>
    <s v="GBP"/>
    <n v="1417374262"/>
    <n v="1414778662"/>
    <b v="0"/>
    <n v="63"/>
    <b v="1"/>
    <s v="theater/plays"/>
    <n v="1.0204444444444445"/>
    <n v="72.888888888888886"/>
    <x v="1"/>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5-01-24T12: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n v="3735"/>
    <s v="Women Beware Women"/>
    <s v="Young Actor's taking on a Jacobean tragedy. Family, betrayal, love, lust, sex and death."/>
    <n v="150"/>
    <n v="20"/>
    <x v="2"/>
    <s v="GB"/>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n v="3737"/>
    <s v="Measure For Measure"/>
    <s v="The ASU Theatre and Shakespeare Club presents Measure For Measure directed by Jordyn Ochser."/>
    <n v="700"/>
    <n v="150"/>
    <x v="2"/>
    <s v="US"/>
    <s v="USD"/>
    <n v="1447311540"/>
    <n v="1445358903"/>
    <b v="0"/>
    <n v="4"/>
    <b v="0"/>
    <s v="theater/plays"/>
    <n v="0.21428571428571427"/>
    <n v="37.5"/>
    <x v="1"/>
    <s v="plays"/>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n v="3743"/>
    <s v="Down the Mississippi"/>
    <s v="I'm taking the Adventures of Huckleberry Finn puppet show down the Mississippi River!"/>
    <n v="2200"/>
    <n v="0"/>
    <x v="2"/>
    <s v="US"/>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r>
  <r>
    <n v="3745"/>
    <s v="Tyke Theatre Web Show"/>
    <s v="Tyke wants to expand her puppet theater show to weekly online web shows and is looking for backers."/>
    <n v="100"/>
    <n v="10"/>
    <x v="2"/>
    <s v="US"/>
    <s v="USD"/>
    <n v="1407689102"/>
    <n v="1405097102"/>
    <b v="0"/>
    <n v="1"/>
    <b v="0"/>
    <s v="theater/plays"/>
    <n v="0.1"/>
    <n v="10"/>
    <x v="1"/>
    <s v="plays"/>
    <d v="2014-08-10T16:45:02"/>
    <x v="3745"/>
  </r>
  <r>
    <n v="3746"/>
    <s v="Stage Play Production - &quot;I Love You to Death&quot;"/>
    <s v="Generational curses CAN be broken...right?"/>
    <n v="8500"/>
    <n v="202"/>
    <x v="2"/>
    <s v="US"/>
    <s v="USD"/>
    <n v="1475918439"/>
    <n v="1473326439"/>
    <b v="0"/>
    <n v="1"/>
    <b v="0"/>
    <s v="theater/plays"/>
    <n v="2.3764705882352941E-2"/>
    <n v="202"/>
    <x v="1"/>
    <s v="plays"/>
    <d v="2016-10-08T09:20:39"/>
    <x v="3746"/>
  </r>
  <r>
    <n v="3747"/>
    <s v="Counting Stars"/>
    <s v="The world premiere of an astonishing new play by acclaimed writer Atiha Sen Gupta."/>
    <n v="2500"/>
    <n v="25"/>
    <x v="2"/>
    <s v="GB"/>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x v="3757"/>
  </r>
  <r>
    <n v="3758"/>
    <s v="Luigi's Ladies"/>
    <s v="LUIGI'S LADIES: an original one-woman musical comedy"/>
    <n v="1500"/>
    <n v="1535"/>
    <x v="0"/>
    <s v="US"/>
    <s v="USD"/>
    <n v="1400475600"/>
    <n v="1397819938"/>
    <b v="0"/>
    <n v="26"/>
    <b v="1"/>
    <s v="theater/musical"/>
    <n v="1.0233333333333334"/>
    <n v="59.03846153846154"/>
    <x v="1"/>
    <s v="musical"/>
    <d v="2014-05-19T05:00:00"/>
    <x v="3758"/>
  </r>
  <r>
    <n v="3759"/>
    <s v="Pared Down Productions"/>
    <s v="A production company specializing in small-scale musicals"/>
    <n v="4000"/>
    <n v="4409.7700000000004"/>
    <x v="0"/>
    <s v="US"/>
    <s v="USD"/>
    <n v="1440556553"/>
    <n v="1435372553"/>
    <b v="0"/>
    <n v="88"/>
    <b v="1"/>
    <s v="theater/musical"/>
    <n v="1.1024425000000002"/>
    <n v="50.111022727272733"/>
    <x v="1"/>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x v="3762"/>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n v="3771"/>
    <s v="COME OUT SWINGIN'!"/>
    <s v="I would like to make a demo recording of six songs from COME OUT SWINGIN'!"/>
    <n v="1000"/>
    <n v="1460"/>
    <x v="0"/>
    <s v="US"/>
    <s v="USD"/>
    <n v="1463529600"/>
    <n v="1462307652"/>
    <b v="0"/>
    <n v="38"/>
    <b v="1"/>
    <s v="theater/musical"/>
    <n v="1.46"/>
    <n v="38.421052631578945"/>
    <x v="1"/>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6:00:00"/>
    <x v="3772"/>
  </r>
  <r>
    <n v="3773"/>
    <s v="Dundee: A Hip-Hopera"/>
    <s v="A dramatic hip-hopera, inspired from monologues written by the performers."/>
    <n v="5000"/>
    <n v="5410"/>
    <x v="0"/>
    <s v="US"/>
    <s v="USD"/>
    <n v="1479175680"/>
    <n v="1476317247"/>
    <b v="0"/>
    <n v="57"/>
    <b v="1"/>
    <s v="theater/musical"/>
    <n v="1.0820000000000001"/>
    <n v="94.912280701754383"/>
    <x v="1"/>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x v="3777"/>
  </r>
  <r>
    <n v="3778"/>
    <s v="Give a Puppet a Hand"/>
    <s v="Sponsor an AVENUE Q puppet for The Barn Players April 2015 production."/>
    <n v="2400"/>
    <n v="2521"/>
    <x v="0"/>
    <s v="US"/>
    <s v="USD"/>
    <n v="1423942780"/>
    <n v="1418758780"/>
    <b v="0"/>
    <n v="36"/>
    <b v="1"/>
    <s v="theater/musical"/>
    <n v="1.0504166666666668"/>
    <n v="70.027777777777771"/>
    <x v="1"/>
    <s v="musical"/>
    <d v="2015-02-14T19:39:40"/>
    <x v="3778"/>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r>
  <r>
    <n v="3791"/>
    <s v="Spin! at The Cumming Playhouse"/>
    <s v="Spin! is an original musical comedy-drama presented by Blue Palm Productions."/>
    <n v="1500"/>
    <n v="0"/>
    <x v="2"/>
    <s v="US"/>
    <s v="USD"/>
    <n v="1404664592"/>
    <n v="1399480592"/>
    <b v="0"/>
    <n v="0"/>
    <b v="0"/>
    <s v="theater/musical"/>
    <n v="0"/>
    <e v="#DIV/0!"/>
    <x v="1"/>
    <s v="musical"/>
    <d v="2014-07-06T16:36:32"/>
    <x v="3791"/>
  </r>
  <r>
    <n v="3792"/>
    <s v="BorikÃ©n: The Show"/>
    <s v="A cultural and historic journey through Puerto Rico's music and dance!"/>
    <n v="12500"/>
    <n v="35"/>
    <x v="2"/>
    <s v="US"/>
    <s v="USD"/>
    <n v="1436957022"/>
    <n v="1434365022"/>
    <b v="0"/>
    <n v="2"/>
    <b v="0"/>
    <s v="theater/musical"/>
    <n v="2.8E-3"/>
    <n v="17.5"/>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n v="402"/>
    <x v="2"/>
    <s v="US"/>
    <s v="USD"/>
    <n v="1457734843"/>
    <n v="1455142843"/>
    <b v="0"/>
    <n v="4"/>
    <b v="0"/>
    <s v="theater/musical"/>
    <n v="4.02E-2"/>
    <n v="100.5"/>
    <x v="1"/>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r>
  <r>
    <n v="3803"/>
    <s v="Benjamin Button the Musical Concept Album"/>
    <s v="A fully orchestrated concept album of Benjamin Button the Musical!"/>
    <n v="12000"/>
    <n v="2358"/>
    <x v="2"/>
    <s v="US"/>
    <s v="USD"/>
    <n v="1457133568"/>
    <n v="1454541568"/>
    <b v="0"/>
    <n v="40"/>
    <b v="0"/>
    <s v="theater/musical"/>
    <n v="0.19650000000000001"/>
    <n v="58.95"/>
    <x v="1"/>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20: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3T04:09:00"/>
    <x v="3836"/>
  </r>
  <r>
    <n v="3837"/>
    <s v="Farcical Elements Presents Boeing-Boeing"/>
    <s v="A high-flying French farce with the thrust of a well-tuned jet engine"/>
    <n v="2000"/>
    <n v="2042"/>
    <x v="0"/>
    <s v="GB"/>
    <s v="GBP"/>
    <n v="1435947758"/>
    <n v="1432837358"/>
    <b v="0"/>
    <n v="17"/>
    <b v="1"/>
    <s v="theater/plays"/>
    <n v="1.0209999999999999"/>
    <n v="120.11764705882354"/>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x v="3839"/>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3.625"/>
    <x v="1"/>
    <s v="plays"/>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8:24:44"/>
    <x v="3849"/>
  </r>
  <r>
    <n v="3850"/>
    <s v="The Vagina Monologues 2015"/>
    <s v="V-Day is a global activist movement to end violence against women and girls."/>
    <n v="1000"/>
    <n v="38"/>
    <x v="2"/>
    <s v="US"/>
    <s v="USD"/>
    <n v="1420081143"/>
    <n v="1417489143"/>
    <b v="1"/>
    <n v="4"/>
    <b v="0"/>
    <s v="theater/plays"/>
    <n v="3.7999999999999999E-2"/>
    <n v="9.5"/>
    <x v="1"/>
    <s v="plays"/>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853"/>
  </r>
  <r>
    <n v="3854"/>
    <s v="The Case Of Soghomon Tehlirian"/>
    <s v="A play dedicated to the 100th anniversary of the Armenian Genocide."/>
    <n v="11000"/>
    <n v="1788"/>
    <x v="2"/>
    <s v="US"/>
    <s v="USD"/>
    <n v="1431206058"/>
    <n v="1428614058"/>
    <b v="0"/>
    <n v="20"/>
    <b v="0"/>
    <s v="theater/plays"/>
    <n v="0.16254545454545455"/>
    <n v="89.4"/>
    <x v="1"/>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5:51:50"/>
    <x v="3860"/>
  </r>
  <r>
    <n v="3861"/>
    <s v="READY OR NOT HERE I COME"/>
    <s v="THE COMING OF THE LORD!"/>
    <n v="2000"/>
    <n v="100"/>
    <x v="2"/>
    <s v="US"/>
    <s v="USD"/>
    <n v="1415828820"/>
    <n v="1412258977"/>
    <b v="0"/>
    <n v="1"/>
    <b v="0"/>
    <s v="theater/plays"/>
    <n v="0.05"/>
    <n v="100"/>
    <x v="1"/>
    <s v="plays"/>
    <d v="2014-11-12T21:47:00"/>
    <x v="3861"/>
  </r>
  <r>
    <n v="3862"/>
    <s v="The Container Play"/>
    <s v="The hit immersive theatre experience of England comes to Corpus Christi!"/>
    <n v="7500"/>
    <n v="1"/>
    <x v="2"/>
    <s v="US"/>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5.5"/>
    <x v="1"/>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6-18T19:32:19"/>
    <x v="3867"/>
  </r>
  <r>
    <n v="3868"/>
    <s v="1000 words (Canceled)"/>
    <s v="New collection of music by Scott Evan Davis!"/>
    <n v="5000"/>
    <n v="10"/>
    <x v="1"/>
    <s v="GB"/>
    <s v="GBP"/>
    <n v="1410191405"/>
    <n v="1408031405"/>
    <b v="0"/>
    <n v="1"/>
    <b v="0"/>
    <s v="theater/musical"/>
    <n v="2E-3"/>
    <n v="10"/>
    <x v="1"/>
    <s v="musical"/>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7-30T23:00:00"/>
    <x v="3880"/>
  </r>
  <r>
    <n v="3881"/>
    <s v="My Real Mother's Name is... (Canceled)"/>
    <s v="A musical journey coming to the Blue Venue at the 2017 Orlando Fringe Festival!"/>
    <n v="500"/>
    <n v="25"/>
    <x v="1"/>
    <s v="US"/>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r>
  <r>
    <n v="3886"/>
    <s v="a (Canceled)"/>
    <n v="1"/>
    <n v="10000"/>
    <n v="0"/>
    <x v="1"/>
    <s v="AU"/>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8:12:24"/>
    <x v="3890"/>
  </r>
  <r>
    <n v="3891"/>
    <s v="Out of the Box: A Mime Story"/>
    <s v="A comedy about a mime who dreams of becoming a stand up comedian."/>
    <n v="800"/>
    <n v="260"/>
    <x v="2"/>
    <s v="US"/>
    <s v="USD"/>
    <n v="1427086740"/>
    <n v="1424488244"/>
    <b v="0"/>
    <n v="7"/>
    <b v="0"/>
    <s v="theater/plays"/>
    <n v="0.32500000000000001"/>
    <n v="37.142857142857146"/>
    <x v="1"/>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2.5"/>
    <x v="1"/>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n v="3904"/>
    <s v="Black America from Prophets to Pimps"/>
    <s v="A play that will cover 4000 years of black history."/>
    <n v="10000"/>
    <n v="3"/>
    <x v="2"/>
    <s v="US"/>
    <s v="USD"/>
    <n v="1429074240"/>
    <n v="1427866200"/>
    <b v="0"/>
    <n v="2"/>
    <b v="0"/>
    <s v="theater/plays"/>
    <n v="2.9999999999999997E-4"/>
    <n v="1.5"/>
    <x v="1"/>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12:52:06"/>
    <x v="3971"/>
  </r>
  <r>
    <n v="3972"/>
    <s v="Valkyrie Theatre Company"/>
    <s v="We're a horror based theatre company in Oklahoma City beginning our first season of shows."/>
    <n v="1000"/>
    <n v="211"/>
    <x v="2"/>
    <s v="US"/>
    <s v="USD"/>
    <n v="1423186634"/>
    <n v="1418002634"/>
    <b v="0"/>
    <n v="8"/>
    <b v="0"/>
    <s v="theater/plays"/>
    <n v="0.21099999999999999"/>
    <n v="26.375"/>
    <x v="1"/>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13:04:00"/>
    <x v="3986"/>
  </r>
  <r>
    <n v="3987"/>
    <s v="Write Now 5"/>
    <s v="Write Now 5 is a new writing festival in south east London promoting new work from emerging playwrights."/>
    <n v="400"/>
    <n v="151"/>
    <x v="2"/>
    <s v="GB"/>
    <s v="GBP"/>
    <n v="1400278290"/>
    <n v="1399414290"/>
    <b v="0"/>
    <n v="13"/>
    <b v="0"/>
    <s v="theater/plays"/>
    <n v="0.3775"/>
    <n v="11.615384615384615"/>
    <x v="1"/>
    <s v="plays"/>
    <d v="2014-05-16T22:11:30"/>
    <x v="3987"/>
  </r>
  <r>
    <n v="3988"/>
    <s v="Folk-Tales: What Stories Do Your Folks Tell?"/>
    <s v="An evening of of stories based both in myth and truth."/>
    <n v="1500"/>
    <n v="32"/>
    <x v="2"/>
    <s v="US"/>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n v="3991"/>
    <s v="NTACTheatre - North Texas Actor's Collaborative Theatre"/>
    <s v="North Texas first actor-driven theatre company needs your help"/>
    <n v="500"/>
    <n v="100"/>
    <x v="2"/>
    <s v="US"/>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9:51:49"/>
    <x v="3999"/>
  </r>
  <r>
    <n v="4000"/>
    <s v="The Escorts"/>
    <s v="An Enticing Trip into the World of Assisted Dying"/>
    <n v="8000"/>
    <n v="10"/>
    <x v="2"/>
    <s v="US"/>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2-15T14:05:47"/>
    <x v="4003"/>
  </r>
  <r>
    <n v="4004"/>
    <s v="South Florida Tours"/>
    <s v="Help Launch The Queen Into South Florida!"/>
    <n v="500"/>
    <n v="1"/>
    <x v="2"/>
    <s v="US"/>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6:07:54"/>
    <x v="4017"/>
  </r>
  <r>
    <n v="4018"/>
    <s v="Time Please Fringe"/>
    <s v="Funding for a production of Time Please at the Brighton Fringe 2017... and beyond."/>
    <n v="1500"/>
    <n v="130"/>
    <x v="2"/>
    <s v="GB"/>
    <s v="GBP"/>
    <n v="1475877108"/>
    <n v="1473285108"/>
    <b v="0"/>
    <n v="4"/>
    <b v="0"/>
    <s v="theater/plays"/>
    <n v="8.666666666666667E-2"/>
    <n v="32.5"/>
    <x v="1"/>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2.5"/>
    <x v="1"/>
    <s v="plays"/>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n v="4035"/>
    <s v="The Lost Boy"/>
    <s v="&quot;Stories are where you go to look for the truth of your own life.&quot; (Frank Delaney)"/>
    <n v="10000"/>
    <n v="3685"/>
    <x v="2"/>
    <s v="US"/>
    <s v="USD"/>
    <n v="1413925887"/>
    <n v="1411333887"/>
    <b v="0"/>
    <n v="25"/>
    <b v="0"/>
    <s v="theater/plays"/>
    <n v="0.36849999999999999"/>
    <n v="147.4"/>
    <x v="1"/>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n v="4041"/>
    <s v="In the Land of Gold"/>
    <s v="A bold, colouful, vibrant play centred around the last remaining monarchy of Africa."/>
    <n v="5000"/>
    <n v="21"/>
    <x v="2"/>
    <s v="GB"/>
    <s v="GBP"/>
    <n v="1473160954"/>
    <n v="1467976954"/>
    <b v="0"/>
    <n v="2"/>
    <b v="0"/>
    <s v="theater/plays"/>
    <n v="4.1999999999999997E-3"/>
    <n v="10.5"/>
    <x v="1"/>
    <s v="plays"/>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14:07:06"/>
    <x v="4064"/>
  </r>
  <r>
    <n v="4065"/>
    <s v="A Midsummer's Night's Dream"/>
    <s v="A classical/ fantasy version of midsummers done by professionally trained actors in Tulsa!"/>
    <n v="4000"/>
    <n v="27"/>
    <x v="2"/>
    <s v="US"/>
    <s v="USD"/>
    <n v="1407883811"/>
    <n v="1405291811"/>
    <b v="0"/>
    <n v="4"/>
    <b v="0"/>
    <s v="theater/plays"/>
    <n v="6.7499999999999999E-3"/>
    <n v="6.75"/>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1-21T04:00:00"/>
    <x v="4086"/>
  </r>
  <r>
    <n v="4087"/>
    <s v="Stage Production &quot;The Nail Shop&quot;"/>
    <s v="Comedy Stage Play"/>
    <n v="9600"/>
    <n v="0"/>
    <x v="2"/>
    <s v="US"/>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5-15T20:21:13"/>
    <x v="4102"/>
  </r>
  <r>
    <n v="4103"/>
    <s v="Weather Men"/>
    <s v="Weather Men is a play, written by Nathan Black.  A comedy/drama that explores the question of 'why people stay together?'"/>
    <n v="1000"/>
    <n v="100"/>
    <x v="2"/>
    <s v="US"/>
    <s v="USD"/>
    <n v="1440613920"/>
    <n v="1435953566"/>
    <b v="0"/>
    <n v="6"/>
    <b v="0"/>
    <s v="theater/plays"/>
    <n v="0.1"/>
    <n v="16.666666666666668"/>
    <x v="1"/>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chartFormat="1">
  <location ref="A3:W40" firstHeaderRow="1" firstDataRow="2" firstDataCol="1"/>
  <pivotFields count="18">
    <pivotField showAll="0"/>
    <pivotField showAll="0"/>
    <pivotField showAll="0"/>
    <pivotField showAll="0"/>
    <pivotField showAll="0"/>
    <pivotField axis="axisRow" dataField="1" showAll="0">
      <items count="5">
        <item x="1"/>
        <item x="2"/>
        <item x="3"/>
        <item x="0"/>
        <item t="default"/>
      </items>
    </pivotField>
    <pivotField axis="axisCol" showAll="0" defaultSubtotal="0">
      <items count="21">
        <item x="15"/>
        <item x="2"/>
        <item x="18"/>
        <item x="5"/>
        <item x="16"/>
        <item x="12"/>
        <item x="8"/>
        <item x="3"/>
        <item x="6"/>
        <item x="1"/>
        <item x="7"/>
        <item x="17"/>
        <item x="13"/>
        <item x="19"/>
        <item x="14"/>
        <item x="9"/>
        <item x="10"/>
        <item x="4"/>
        <item x="11"/>
        <item x="20"/>
        <item x="0"/>
      </items>
    </pivotField>
    <pivotField showAll="0"/>
    <pivotField showAll="0"/>
    <pivotField showAll="0"/>
    <pivotField showAll="0"/>
    <pivotField showAll="0"/>
    <pivotField showAll="0"/>
    <pivotField showAll="0"/>
    <pivotField numFmtId="164"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2">
    <field x="16"/>
    <field x="5"/>
  </rowFields>
  <rowItems count="36">
    <i>
      <x v="8"/>
    </i>
    <i r="1">
      <x/>
    </i>
    <i r="1">
      <x v="1"/>
    </i>
    <i r="1">
      <x v="2"/>
    </i>
    <i r="1">
      <x v="3"/>
    </i>
    <i>
      <x v="4"/>
    </i>
    <i r="1">
      <x/>
    </i>
    <i r="1">
      <x v="1"/>
    </i>
    <i r="1">
      <x v="2"/>
    </i>
    <i r="1">
      <x v="3"/>
    </i>
    <i>
      <x v="7"/>
    </i>
    <i r="1">
      <x/>
    </i>
    <i r="1">
      <x v="1"/>
    </i>
    <i r="1">
      <x v="3"/>
    </i>
    <i>
      <x/>
    </i>
    <i r="1">
      <x/>
    </i>
    <i r="1">
      <x v="1"/>
    </i>
    <i r="1">
      <x v="3"/>
    </i>
    <i>
      <x v="6"/>
    </i>
    <i r="1">
      <x/>
    </i>
    <i r="1">
      <x v="1"/>
    </i>
    <i r="1">
      <x v="3"/>
    </i>
    <i>
      <x v="2"/>
    </i>
    <i r="1">
      <x v="1"/>
    </i>
    <i r="1">
      <x v="3"/>
    </i>
    <i>
      <x v="5"/>
    </i>
    <i r="1">
      <x v="1"/>
    </i>
    <i r="1">
      <x v="3"/>
    </i>
    <i>
      <x v="1"/>
    </i>
    <i r="1">
      <x/>
    </i>
    <i r="1">
      <x v="1"/>
    </i>
    <i r="1">
      <x v="2"/>
    </i>
    <i r="1">
      <x v="3"/>
    </i>
    <i>
      <x v="3"/>
    </i>
    <i r="1">
      <x/>
    </i>
    <i t="grand">
      <x/>
    </i>
  </rowItems>
  <colFields count="1">
    <field x="6"/>
  </colFields>
  <colItems count="22">
    <i>
      <x/>
    </i>
    <i>
      <x v="1"/>
    </i>
    <i>
      <x v="2"/>
    </i>
    <i>
      <x v="3"/>
    </i>
    <i>
      <x v="4"/>
    </i>
    <i>
      <x v="5"/>
    </i>
    <i>
      <x v="6"/>
    </i>
    <i>
      <x v="7"/>
    </i>
    <i>
      <x v="8"/>
    </i>
    <i>
      <x v="9"/>
    </i>
    <i>
      <x v="10"/>
    </i>
    <i>
      <x v="11"/>
    </i>
    <i>
      <x v="12"/>
    </i>
    <i>
      <x v="13"/>
    </i>
    <i>
      <x v="14"/>
    </i>
    <i>
      <x v="15"/>
    </i>
    <i>
      <x v="16"/>
    </i>
    <i>
      <x v="17"/>
    </i>
    <i>
      <x v="18"/>
    </i>
    <i>
      <x v="19"/>
    </i>
    <i>
      <x v="20"/>
    </i>
    <i t="grand">
      <x/>
    </i>
  </colItems>
  <dataFields count="1">
    <dataField name="Count of state" fld="5"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 chart="0" format="7" series="1">
      <pivotArea type="data" outline="0" fieldPosition="0">
        <references count="2">
          <reference field="4294967294" count="1" selected="0">
            <x v="0"/>
          </reference>
          <reference field="6" count="1" selected="0">
            <x v="6"/>
          </reference>
        </references>
      </pivotArea>
    </chartFormat>
    <chartFormat chart="0" format="8" series="1">
      <pivotArea type="data" outline="0" fieldPosition="0">
        <references count="2">
          <reference field="4294967294" count="1" selected="0">
            <x v="0"/>
          </reference>
          <reference field="6" count="1" selected="0">
            <x v="7"/>
          </reference>
        </references>
      </pivotArea>
    </chartFormat>
    <chartFormat chart="0" format="9" series="1">
      <pivotArea type="data" outline="0" fieldPosition="0">
        <references count="2">
          <reference field="4294967294" count="1" selected="0">
            <x v="0"/>
          </reference>
          <reference field="6" count="1" selected="0">
            <x v="8"/>
          </reference>
        </references>
      </pivotArea>
    </chartFormat>
    <chartFormat chart="0" format="10" series="1">
      <pivotArea type="data" outline="0" fieldPosition="0">
        <references count="2">
          <reference field="4294967294" count="1" selected="0">
            <x v="0"/>
          </reference>
          <reference field="6" count="1" selected="0">
            <x v="9"/>
          </reference>
        </references>
      </pivotArea>
    </chartFormat>
    <chartFormat chart="0" format="11" series="1">
      <pivotArea type="data" outline="0" fieldPosition="0">
        <references count="2">
          <reference field="4294967294" count="1" selected="0">
            <x v="0"/>
          </reference>
          <reference field="6" count="1" selected="0">
            <x v="10"/>
          </reference>
        </references>
      </pivotArea>
    </chartFormat>
    <chartFormat chart="0" format="12" series="1">
      <pivotArea type="data" outline="0" fieldPosition="0">
        <references count="2">
          <reference field="4294967294" count="1" selected="0">
            <x v="0"/>
          </reference>
          <reference field="6" count="1" selected="0">
            <x v="11"/>
          </reference>
        </references>
      </pivotArea>
    </chartFormat>
    <chartFormat chart="0" format="13" series="1">
      <pivotArea type="data" outline="0" fieldPosition="0">
        <references count="2">
          <reference field="4294967294" count="1" selected="0">
            <x v="0"/>
          </reference>
          <reference field="6" count="1" selected="0">
            <x v="12"/>
          </reference>
        </references>
      </pivotArea>
    </chartFormat>
    <chartFormat chart="0" format="14" series="1">
      <pivotArea type="data" outline="0" fieldPosition="0">
        <references count="2">
          <reference field="4294967294" count="1" selected="0">
            <x v="0"/>
          </reference>
          <reference field="6" count="1" selected="0">
            <x v="13"/>
          </reference>
        </references>
      </pivotArea>
    </chartFormat>
    <chartFormat chart="0" format="15" series="1">
      <pivotArea type="data" outline="0" fieldPosition="0">
        <references count="2">
          <reference field="4294967294" count="1" selected="0">
            <x v="0"/>
          </reference>
          <reference field="6" count="1" selected="0">
            <x v="14"/>
          </reference>
        </references>
      </pivotArea>
    </chartFormat>
    <chartFormat chart="0" format="16" series="1">
      <pivotArea type="data" outline="0" fieldPosition="0">
        <references count="2">
          <reference field="4294967294" count="1" selected="0">
            <x v="0"/>
          </reference>
          <reference field="6" count="1" selected="0">
            <x v="15"/>
          </reference>
        </references>
      </pivotArea>
    </chartFormat>
    <chartFormat chart="0" format="17" series="1">
      <pivotArea type="data" outline="0" fieldPosition="0">
        <references count="2">
          <reference field="4294967294" count="1" selected="0">
            <x v="0"/>
          </reference>
          <reference field="6" count="1" selected="0">
            <x v="16"/>
          </reference>
        </references>
      </pivotArea>
    </chartFormat>
    <chartFormat chart="0" format="18" series="1">
      <pivotArea type="data" outline="0" fieldPosition="0">
        <references count="2">
          <reference field="4294967294" count="1" selected="0">
            <x v="0"/>
          </reference>
          <reference field="6" count="1" selected="0">
            <x v="17"/>
          </reference>
        </references>
      </pivotArea>
    </chartFormat>
    <chartFormat chart="0" format="19" series="1">
      <pivotArea type="data" outline="0" fieldPosition="0">
        <references count="2">
          <reference field="4294967294" count="1" selected="0">
            <x v="0"/>
          </reference>
          <reference field="6" count="1" selected="0">
            <x v="18"/>
          </reference>
        </references>
      </pivotArea>
    </chartFormat>
    <chartFormat chart="0" format="20" series="1">
      <pivotArea type="data" outline="0" fieldPosition="0">
        <references count="2">
          <reference field="4294967294" count="1" selected="0">
            <x v="0"/>
          </reference>
          <reference field="6" count="1" selected="0">
            <x v="19"/>
          </reference>
        </references>
      </pivotArea>
    </chartFormat>
    <chartFormat chart="0" format="21" series="1">
      <pivotArea type="data" outline="0" fieldPosition="0">
        <references count="2">
          <reference field="4294967294" count="1" selected="0">
            <x v="0"/>
          </reference>
          <reference field="6"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68529-DB89-E741-9559-0237A1FC6E33}" name="PivotTable1" cacheId="8" applyNumberFormats="0" applyBorderFormats="0" applyFontFormats="0" applyPatternFormats="0" applyAlignmentFormats="0" applyWidthHeightFormats="1" dataCaption="Values" updatedVersion="7" minRefreshableVersion="3" useAutoFormatting="1" fieldPrintTitles="1" itemPrintTitles="1" createdVersion="7" indent="0" outline="1" outlineData="1" multipleFieldFilters="0" chartFormat="2">
  <location ref="A3:W106" firstHeaderRow="1" firstDataRow="2" firstDataCol="1" rowPageCount="1" colPageCount="1"/>
  <pivotFields count="18">
    <pivotField showAll="0"/>
    <pivotField showAll="0"/>
    <pivotField showAll="0"/>
    <pivotField showAll="0"/>
    <pivotField showAll="0"/>
    <pivotField axis="axisRow" dataField="1" showAll="0">
      <items count="6">
        <item x="1"/>
        <item x="2"/>
        <item x="3"/>
        <item x="0"/>
        <item x="4"/>
        <item t="default"/>
      </items>
    </pivotField>
    <pivotField axis="axisCol"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s>
  <rowFields count="2">
    <field x="17"/>
    <field x="5"/>
  </rowFields>
  <rowItems count="102">
    <i>
      <x v="24"/>
    </i>
    <i r="1">
      <x v="1"/>
    </i>
    <i r="1">
      <x v="2"/>
    </i>
    <i r="1">
      <x v="3"/>
    </i>
    <i>
      <x v="28"/>
    </i>
    <i r="1">
      <x v="3"/>
    </i>
    <i>
      <x v="38"/>
    </i>
    <i r="1">
      <x/>
    </i>
    <i r="1">
      <x v="1"/>
    </i>
    <i r="1">
      <x v="3"/>
    </i>
    <i>
      <x v="33"/>
    </i>
    <i r="1">
      <x/>
    </i>
    <i r="1">
      <x v="1"/>
    </i>
    <i r="1">
      <x v="2"/>
    </i>
    <i r="1">
      <x v="3"/>
    </i>
    <i>
      <x v="5"/>
    </i>
    <i r="1">
      <x v="3"/>
    </i>
    <i>
      <x v="22"/>
    </i>
    <i r="1">
      <x v="1"/>
    </i>
    <i r="1">
      <x v="3"/>
    </i>
    <i>
      <x v="39"/>
    </i>
    <i r="1">
      <x/>
    </i>
    <i r="1">
      <x v="1"/>
    </i>
    <i>
      <x v="13"/>
    </i>
    <i r="1">
      <x v="1"/>
    </i>
    <i r="1">
      <x v="3"/>
    </i>
    <i>
      <x v="12"/>
    </i>
    <i r="1">
      <x v="3"/>
    </i>
    <i>
      <x v="10"/>
    </i>
    <i r="1">
      <x/>
    </i>
    <i r="1">
      <x v="1"/>
    </i>
    <i>
      <x v="18"/>
    </i>
    <i r="1">
      <x/>
    </i>
    <i r="1">
      <x v="1"/>
    </i>
    <i r="1">
      <x v="3"/>
    </i>
    <i>
      <x v="37"/>
    </i>
    <i r="1">
      <x v="1"/>
    </i>
    <i>
      <x/>
    </i>
    <i r="1">
      <x v="1"/>
    </i>
    <i>
      <x v="6"/>
    </i>
    <i r="1">
      <x v="1"/>
    </i>
    <i>
      <x v="34"/>
    </i>
    <i r="1">
      <x v="3"/>
    </i>
    <i>
      <x v="8"/>
    </i>
    <i r="1">
      <x v="1"/>
    </i>
    <i r="1">
      <x v="2"/>
    </i>
    <i>
      <x v="14"/>
    </i>
    <i r="1">
      <x v="1"/>
    </i>
    <i>
      <x v="32"/>
    </i>
    <i r="1">
      <x/>
    </i>
    <i r="1">
      <x v="1"/>
    </i>
    <i r="1">
      <x v="3"/>
    </i>
    <i>
      <x v="30"/>
    </i>
    <i r="1">
      <x v="3"/>
    </i>
    <i>
      <x v="35"/>
    </i>
    <i r="1">
      <x v="3"/>
    </i>
    <i>
      <x v="20"/>
    </i>
    <i r="1">
      <x v="3"/>
    </i>
    <i>
      <x v="36"/>
    </i>
    <i r="1">
      <x/>
    </i>
    <i r="1">
      <x v="1"/>
    </i>
    <i>
      <x v="7"/>
    </i>
    <i r="1">
      <x v="3"/>
    </i>
    <i>
      <x v="9"/>
    </i>
    <i r="1">
      <x v="1"/>
    </i>
    <i>
      <x v="4"/>
    </i>
    <i r="1">
      <x v="3"/>
    </i>
    <i>
      <x v="17"/>
    </i>
    <i r="1">
      <x v="1"/>
    </i>
    <i>
      <x v="25"/>
    </i>
    <i r="1">
      <x v="3"/>
    </i>
    <i>
      <x v="3"/>
    </i>
    <i r="1">
      <x v="1"/>
    </i>
    <i>
      <x v="29"/>
    </i>
    <i r="1">
      <x/>
    </i>
    <i>
      <x v="31"/>
    </i>
    <i r="1">
      <x v="2"/>
    </i>
    <i r="1">
      <x v="3"/>
    </i>
    <i>
      <x v="2"/>
    </i>
    <i r="1">
      <x/>
    </i>
    <i>
      <x v="19"/>
    </i>
    <i r="1">
      <x v="1"/>
    </i>
    <i>
      <x v="1"/>
    </i>
    <i r="1">
      <x/>
    </i>
    <i>
      <x v="40"/>
    </i>
    <i r="1">
      <x/>
    </i>
    <i>
      <x v="26"/>
    </i>
    <i r="1">
      <x v="3"/>
    </i>
    <i>
      <x v="11"/>
    </i>
    <i r="1">
      <x v="1"/>
    </i>
    <i>
      <x v="15"/>
    </i>
    <i r="1">
      <x v="1"/>
    </i>
    <i r="1">
      <x v="3"/>
    </i>
    <i>
      <x v="21"/>
    </i>
    <i r="1">
      <x v="1"/>
    </i>
    <i>
      <x v="16"/>
    </i>
    <i r="1">
      <x v="3"/>
    </i>
    <i>
      <x v="23"/>
    </i>
    <i r="1">
      <x v="1"/>
    </i>
    <i>
      <x v="27"/>
    </i>
    <i r="1">
      <x v="1"/>
    </i>
    <i t="grand">
      <x/>
    </i>
  </rowItems>
  <colFields count="1">
    <field x="6"/>
  </colFields>
  <colItems count="22">
    <i>
      <x/>
    </i>
    <i>
      <x v="1"/>
    </i>
    <i>
      <x v="2"/>
    </i>
    <i>
      <x v="3"/>
    </i>
    <i>
      <x v="4"/>
    </i>
    <i>
      <x v="5"/>
    </i>
    <i>
      <x v="6"/>
    </i>
    <i>
      <x v="7"/>
    </i>
    <i>
      <x v="8"/>
    </i>
    <i>
      <x v="9"/>
    </i>
    <i>
      <x v="10"/>
    </i>
    <i>
      <x v="11"/>
    </i>
    <i>
      <x v="12"/>
    </i>
    <i>
      <x v="13"/>
    </i>
    <i>
      <x v="14"/>
    </i>
    <i>
      <x v="15"/>
    </i>
    <i>
      <x v="16"/>
    </i>
    <i>
      <x v="17"/>
    </i>
    <i>
      <x v="18"/>
    </i>
    <i>
      <x v="19"/>
    </i>
    <i>
      <x v="20"/>
    </i>
    <i t="grand">
      <x/>
    </i>
  </colItems>
  <pageFields count="1">
    <pageField fld="16" hier="-1"/>
  </pageFields>
  <dataFields count="1">
    <dataField name="Count of state" fld="5" subtotal="count" baseField="0" baseItem="0"/>
  </dataFields>
  <chartFormats count="117">
    <chartFormat chart="0" format="0" series="1">
      <pivotArea type="data" outline="0" fieldPosition="0">
        <references count="1">
          <reference field="4294967294" count="1" selected="0">
            <x v="0"/>
          </reference>
        </references>
      </pivotArea>
    </chartFormat>
    <chartFormat chart="0" format="22" series="1">
      <pivotArea type="data" outline="0" fieldPosition="0">
        <references count="2">
          <reference field="4294967294" count="1" selected="0">
            <x v="0"/>
          </reference>
          <reference field="6" count="1" selected="0">
            <x v="1"/>
          </reference>
        </references>
      </pivotArea>
    </chartFormat>
    <chartFormat chart="0" format="23" series="1">
      <pivotArea type="data" outline="0" fieldPosition="0">
        <references count="2">
          <reference field="4294967294" count="1" selected="0">
            <x v="0"/>
          </reference>
          <reference field="6" count="1" selected="0">
            <x v="2"/>
          </reference>
        </references>
      </pivotArea>
    </chartFormat>
    <chartFormat chart="0" format="24" series="1">
      <pivotArea type="data" outline="0" fieldPosition="0">
        <references count="2">
          <reference field="4294967294" count="1" selected="0">
            <x v="0"/>
          </reference>
          <reference field="6" count="1" selected="0">
            <x v="3"/>
          </reference>
        </references>
      </pivotArea>
    </chartFormat>
    <chartFormat chart="0" format="25" series="1">
      <pivotArea type="data" outline="0" fieldPosition="0">
        <references count="2">
          <reference field="4294967294" count="1" selected="0">
            <x v="0"/>
          </reference>
          <reference field="6" count="1" selected="0">
            <x v="4"/>
          </reference>
        </references>
      </pivotArea>
    </chartFormat>
    <chartFormat chart="0" format="26" series="1">
      <pivotArea type="data" outline="0" fieldPosition="0">
        <references count="2">
          <reference field="4294967294" count="1" selected="0">
            <x v="0"/>
          </reference>
          <reference field="6" count="1" selected="0">
            <x v="5"/>
          </reference>
        </references>
      </pivotArea>
    </chartFormat>
    <chartFormat chart="0" format="27" series="1">
      <pivotArea type="data" outline="0" fieldPosition="0">
        <references count="2">
          <reference field="4294967294" count="1" selected="0">
            <x v="0"/>
          </reference>
          <reference field="6" count="1" selected="0">
            <x v="6"/>
          </reference>
        </references>
      </pivotArea>
    </chartFormat>
    <chartFormat chart="0" format="28" series="1">
      <pivotArea type="data" outline="0" fieldPosition="0">
        <references count="2">
          <reference field="4294967294" count="1" selected="0">
            <x v="0"/>
          </reference>
          <reference field="6" count="1" selected="0">
            <x v="7"/>
          </reference>
        </references>
      </pivotArea>
    </chartFormat>
    <chartFormat chart="0" format="29" series="1">
      <pivotArea type="data" outline="0" fieldPosition="0">
        <references count="2">
          <reference field="4294967294" count="1" selected="0">
            <x v="0"/>
          </reference>
          <reference field="6" count="1" selected="0">
            <x v="8"/>
          </reference>
        </references>
      </pivotArea>
    </chartFormat>
    <chartFormat chart="0" format="30" series="1">
      <pivotArea type="data" outline="0" fieldPosition="0">
        <references count="2">
          <reference field="4294967294" count="1" selected="0">
            <x v="0"/>
          </reference>
          <reference field="6" count="1" selected="0">
            <x v="9"/>
          </reference>
        </references>
      </pivotArea>
    </chartFormat>
    <chartFormat chart="0" format="31" series="1">
      <pivotArea type="data" outline="0" fieldPosition="0">
        <references count="2">
          <reference field="4294967294" count="1" selected="0">
            <x v="0"/>
          </reference>
          <reference field="6" count="1" selected="0">
            <x v="10"/>
          </reference>
        </references>
      </pivotArea>
    </chartFormat>
    <chartFormat chart="0" format="32" series="1">
      <pivotArea type="data" outline="0" fieldPosition="0">
        <references count="2">
          <reference field="4294967294" count="1" selected="0">
            <x v="0"/>
          </reference>
          <reference field="6" count="1" selected="0">
            <x v="11"/>
          </reference>
        </references>
      </pivotArea>
    </chartFormat>
    <chartFormat chart="0" format="33" series="1">
      <pivotArea type="data" outline="0" fieldPosition="0">
        <references count="2">
          <reference field="4294967294" count="1" selected="0">
            <x v="0"/>
          </reference>
          <reference field="6" count="1" selected="0">
            <x v="12"/>
          </reference>
        </references>
      </pivotArea>
    </chartFormat>
    <chartFormat chart="0" format="34" series="1">
      <pivotArea type="data" outline="0" fieldPosition="0">
        <references count="2">
          <reference field="4294967294" count="1" selected="0">
            <x v="0"/>
          </reference>
          <reference field="6" count="1" selected="0">
            <x v="13"/>
          </reference>
        </references>
      </pivotArea>
    </chartFormat>
    <chartFormat chart="0" format="35" series="1">
      <pivotArea type="data" outline="0" fieldPosition="0">
        <references count="2">
          <reference field="4294967294" count="1" selected="0">
            <x v="0"/>
          </reference>
          <reference field="6" count="1" selected="0">
            <x v="14"/>
          </reference>
        </references>
      </pivotArea>
    </chartFormat>
    <chartFormat chart="0" format="36" series="1">
      <pivotArea type="data" outline="0" fieldPosition="0">
        <references count="2">
          <reference field="4294967294" count="1" selected="0">
            <x v="0"/>
          </reference>
          <reference field="6" count="1" selected="0">
            <x v="15"/>
          </reference>
        </references>
      </pivotArea>
    </chartFormat>
    <chartFormat chart="0" format="37" series="1">
      <pivotArea type="data" outline="0" fieldPosition="0">
        <references count="2">
          <reference field="4294967294" count="1" selected="0">
            <x v="0"/>
          </reference>
          <reference field="6" count="1" selected="0">
            <x v="16"/>
          </reference>
        </references>
      </pivotArea>
    </chartFormat>
    <chartFormat chart="0" format="38" series="1">
      <pivotArea type="data" outline="0" fieldPosition="0">
        <references count="2">
          <reference field="4294967294" count="1" selected="0">
            <x v="0"/>
          </reference>
          <reference field="6" count="1" selected="0">
            <x v="17"/>
          </reference>
        </references>
      </pivotArea>
    </chartFormat>
    <chartFormat chart="0" format="39" series="1">
      <pivotArea type="data" outline="0" fieldPosition="0">
        <references count="2">
          <reference field="4294967294" count="1" selected="0">
            <x v="0"/>
          </reference>
          <reference field="6" count="1" selected="0">
            <x v="18"/>
          </reference>
        </references>
      </pivotArea>
    </chartFormat>
    <chartFormat chart="0" format="40" series="1">
      <pivotArea type="data" outline="0" fieldPosition="0">
        <references count="2">
          <reference field="4294967294" count="1" selected="0">
            <x v="0"/>
          </reference>
          <reference field="6" count="1" selected="0">
            <x v="19"/>
          </reference>
        </references>
      </pivotArea>
    </chartFormat>
    <chartFormat chart="0" format="41" series="1">
      <pivotArea type="data" outline="0" fieldPosition="0">
        <references count="2">
          <reference field="4294967294" count="1" selected="0">
            <x v="0"/>
          </reference>
          <reference field="6" count="1" selected="0">
            <x v="20"/>
          </reference>
        </references>
      </pivotArea>
    </chartFormat>
    <chartFormat chart="0" format="42" series="1">
      <pivotArea type="data" outline="0" fieldPosition="0">
        <references count="2">
          <reference field="4294967294" count="1" selected="0">
            <x v="0"/>
          </reference>
          <reference field="6" count="1" selected="0">
            <x v="21"/>
          </reference>
        </references>
      </pivotArea>
    </chartFormat>
    <chartFormat chart="0" format="43" series="1">
      <pivotArea type="data" outline="0" fieldPosition="0">
        <references count="3">
          <reference field="4294967294" count="1" selected="0">
            <x v="0"/>
          </reference>
          <reference field="6" count="1" selected="0">
            <x v="3"/>
          </reference>
          <reference field="16" count="1" selected="0">
            <x v="8"/>
          </reference>
        </references>
      </pivotArea>
    </chartFormat>
    <chartFormat chart="0" format="44" series="1">
      <pivotArea type="data" outline="0" fieldPosition="0">
        <references count="3">
          <reference field="4294967294" count="1" selected="0">
            <x v="0"/>
          </reference>
          <reference field="6" count="1" selected="0">
            <x v="4"/>
          </reference>
          <reference field="16" count="1" selected="0">
            <x v="2"/>
          </reference>
        </references>
      </pivotArea>
    </chartFormat>
    <chartFormat chart="0" format="45" series="1">
      <pivotArea type="data" outline="0" fieldPosition="0">
        <references count="3">
          <reference field="4294967294" count="1" selected="0">
            <x v="0"/>
          </reference>
          <reference field="6" count="1" selected="0">
            <x v="4"/>
          </reference>
          <reference field="16" count="1" selected="0">
            <x v="5"/>
          </reference>
        </references>
      </pivotArea>
    </chartFormat>
    <chartFormat chart="0" format="46" series="1">
      <pivotArea type="data" outline="0" fieldPosition="0">
        <references count="3">
          <reference field="4294967294" count="1" selected="0">
            <x v="0"/>
          </reference>
          <reference field="6" count="1" selected="0">
            <x v="4"/>
          </reference>
          <reference field="16" count="1" selected="0">
            <x v="7"/>
          </reference>
        </references>
      </pivotArea>
    </chartFormat>
    <chartFormat chart="0" format="47" series="1">
      <pivotArea type="data" outline="0" fieldPosition="0">
        <references count="3">
          <reference field="4294967294" count="1" selected="0">
            <x v="0"/>
          </reference>
          <reference field="6" count="1" selected="0">
            <x v="4"/>
          </reference>
          <reference field="16" count="1" selected="0">
            <x v="8"/>
          </reference>
        </references>
      </pivotArea>
    </chartFormat>
    <chartFormat chart="0" format="48" series="1">
      <pivotArea type="data" outline="0" fieldPosition="0">
        <references count="3">
          <reference field="4294967294" count="1" selected="0">
            <x v="0"/>
          </reference>
          <reference field="6" count="1" selected="0">
            <x v="5"/>
          </reference>
          <reference field="16" count="1" selected="0">
            <x v="0"/>
          </reference>
        </references>
      </pivotArea>
    </chartFormat>
    <chartFormat chart="0" format="49" series="1">
      <pivotArea type="data" outline="0" fieldPosition="0">
        <references count="3">
          <reference field="4294967294" count="1" selected="0">
            <x v="0"/>
          </reference>
          <reference field="6" count="1" selected="0">
            <x v="5"/>
          </reference>
          <reference field="16" count="1" selected="0">
            <x v="1"/>
          </reference>
        </references>
      </pivotArea>
    </chartFormat>
    <chartFormat chart="0" format="50" series="1">
      <pivotArea type="data" outline="0" fieldPosition="0">
        <references count="3">
          <reference field="4294967294" count="1" selected="0">
            <x v="0"/>
          </reference>
          <reference field="6" count="1" selected="0">
            <x v="5"/>
          </reference>
          <reference field="16" count="1" selected="0">
            <x v="2"/>
          </reference>
        </references>
      </pivotArea>
    </chartFormat>
    <chartFormat chart="0" format="51" series="1">
      <pivotArea type="data" outline="0" fieldPosition="0">
        <references count="3">
          <reference field="4294967294" count="1" selected="0">
            <x v="0"/>
          </reference>
          <reference field="6" count="1" selected="0">
            <x v="5"/>
          </reference>
          <reference field="16" count="1" selected="0">
            <x v="3"/>
          </reference>
        </references>
      </pivotArea>
    </chartFormat>
    <chartFormat chart="0" format="52" series="1">
      <pivotArea type="data" outline="0" fieldPosition="0">
        <references count="3">
          <reference field="4294967294" count="1" selected="0">
            <x v="0"/>
          </reference>
          <reference field="6" count="1" selected="0">
            <x v="5"/>
          </reference>
          <reference field="16" count="1" selected="0">
            <x v="4"/>
          </reference>
        </references>
      </pivotArea>
    </chartFormat>
    <chartFormat chart="0" format="53" series="1">
      <pivotArea type="data" outline="0" fieldPosition="0">
        <references count="3">
          <reference field="4294967294" count="1" selected="0">
            <x v="0"/>
          </reference>
          <reference field="6" count="1" selected="0">
            <x v="5"/>
          </reference>
          <reference field="16" count="1" selected="0">
            <x v="5"/>
          </reference>
        </references>
      </pivotArea>
    </chartFormat>
    <chartFormat chart="0" format="54" series="1">
      <pivotArea type="data" outline="0" fieldPosition="0">
        <references count="3">
          <reference field="4294967294" count="1" selected="0">
            <x v="0"/>
          </reference>
          <reference field="6" count="1" selected="0">
            <x v="5"/>
          </reference>
          <reference field="16" count="1" selected="0">
            <x v="6"/>
          </reference>
        </references>
      </pivotArea>
    </chartFormat>
    <chartFormat chart="0" format="55" series="1">
      <pivotArea type="data" outline="0" fieldPosition="0">
        <references count="3">
          <reference field="4294967294" count="1" selected="0">
            <x v="0"/>
          </reference>
          <reference field="6" count="1" selected="0">
            <x v="5"/>
          </reference>
          <reference field="16" count="1" selected="0">
            <x v="7"/>
          </reference>
        </references>
      </pivotArea>
    </chartFormat>
    <chartFormat chart="0" format="56" series="1">
      <pivotArea type="data" outline="0" fieldPosition="0">
        <references count="3">
          <reference field="4294967294" count="1" selected="0">
            <x v="0"/>
          </reference>
          <reference field="6" count="1" selected="0">
            <x v="5"/>
          </reference>
          <reference field="16" count="1" selected="0">
            <x v="8"/>
          </reference>
        </references>
      </pivotArea>
    </chartFormat>
    <chartFormat chart="0" format="57" series="1">
      <pivotArea type="data" outline="0" fieldPosition="0">
        <references count="3">
          <reference field="4294967294" count="1" selected="0">
            <x v="0"/>
          </reference>
          <reference field="6" count="1" selected="0">
            <x v="6"/>
          </reference>
          <reference field="16" count="1" selected="0">
            <x v="0"/>
          </reference>
        </references>
      </pivotArea>
    </chartFormat>
    <chartFormat chart="0" format="58" series="1">
      <pivotArea type="data" outline="0" fieldPosition="0">
        <references count="3">
          <reference field="4294967294" count="1" selected="0">
            <x v="0"/>
          </reference>
          <reference field="6" count="1" selected="0">
            <x v="6"/>
          </reference>
          <reference field="16" count="1" selected="0">
            <x v="1"/>
          </reference>
        </references>
      </pivotArea>
    </chartFormat>
    <chartFormat chart="0" format="59" series="1">
      <pivotArea type="data" outline="0" fieldPosition="0">
        <references count="3">
          <reference field="4294967294" count="1" selected="0">
            <x v="0"/>
          </reference>
          <reference field="6" count="1" selected="0">
            <x v="6"/>
          </reference>
          <reference field="16" count="1" selected="0">
            <x v="4"/>
          </reference>
        </references>
      </pivotArea>
    </chartFormat>
    <chartFormat chart="0" format="60" series="1">
      <pivotArea type="data" outline="0" fieldPosition="0">
        <references count="3">
          <reference field="4294967294" count="1" selected="0">
            <x v="0"/>
          </reference>
          <reference field="6" count="1" selected="0">
            <x v="6"/>
          </reference>
          <reference field="16" count="1" selected="0">
            <x v="5"/>
          </reference>
        </references>
      </pivotArea>
    </chartFormat>
    <chartFormat chart="0" format="61" series="1">
      <pivotArea type="data" outline="0" fieldPosition="0">
        <references count="3">
          <reference field="4294967294" count="1" selected="0">
            <x v="0"/>
          </reference>
          <reference field="6" count="1" selected="0">
            <x v="6"/>
          </reference>
          <reference field="16" count="1" selected="0">
            <x v="6"/>
          </reference>
        </references>
      </pivotArea>
    </chartFormat>
    <chartFormat chart="0" format="62" series="1">
      <pivotArea type="data" outline="0" fieldPosition="0">
        <references count="3">
          <reference field="4294967294" count="1" selected="0">
            <x v="0"/>
          </reference>
          <reference field="6" count="1" selected="0">
            <x v="6"/>
          </reference>
          <reference field="16" count="1" selected="0">
            <x v="7"/>
          </reference>
        </references>
      </pivotArea>
    </chartFormat>
    <chartFormat chart="0" format="63" series="1">
      <pivotArea type="data" outline="0" fieldPosition="0">
        <references count="3">
          <reference field="4294967294" count="1" selected="0">
            <x v="0"/>
          </reference>
          <reference field="6" count="1" selected="0">
            <x v="6"/>
          </reference>
          <reference field="16" count="1" selected="0">
            <x v="8"/>
          </reference>
        </references>
      </pivotArea>
    </chartFormat>
    <chartFormat chart="0" format="64" series="1">
      <pivotArea type="data" outline="0" fieldPosition="0">
        <references count="3">
          <reference field="4294967294" count="1" selected="0">
            <x v="0"/>
          </reference>
          <reference field="6" count="1" selected="0">
            <x v="7"/>
          </reference>
          <reference field="16" count="1" selected="0">
            <x v="0"/>
          </reference>
        </references>
      </pivotArea>
    </chartFormat>
    <chartFormat chart="0" format="65" series="1">
      <pivotArea type="data" outline="0" fieldPosition="0">
        <references count="3">
          <reference field="4294967294" count="1" selected="0">
            <x v="0"/>
          </reference>
          <reference field="6" count="1" selected="0">
            <x v="7"/>
          </reference>
          <reference field="16" count="1" selected="0">
            <x v="2"/>
          </reference>
        </references>
      </pivotArea>
    </chartFormat>
    <chartFormat chart="0" format="66" series="1">
      <pivotArea type="data" outline="0" fieldPosition="0">
        <references count="3">
          <reference field="4294967294" count="1" selected="0">
            <x v="0"/>
          </reference>
          <reference field="6" count="1" selected="0">
            <x v="7"/>
          </reference>
          <reference field="16" count="1" selected="0">
            <x v="4"/>
          </reference>
        </references>
      </pivotArea>
    </chartFormat>
    <chartFormat chart="0" format="67" series="1">
      <pivotArea type="data" outline="0" fieldPosition="0">
        <references count="3">
          <reference field="4294967294" count="1" selected="0">
            <x v="0"/>
          </reference>
          <reference field="6" count="1" selected="0">
            <x v="7"/>
          </reference>
          <reference field="16" count="1" selected="0">
            <x v="6"/>
          </reference>
        </references>
      </pivotArea>
    </chartFormat>
    <chartFormat chart="0" format="68" series="1">
      <pivotArea type="data" outline="0" fieldPosition="0">
        <references count="3">
          <reference field="4294967294" count="1" selected="0">
            <x v="0"/>
          </reference>
          <reference field="6" count="1" selected="0">
            <x v="7"/>
          </reference>
          <reference field="16" count="1" selected="0">
            <x v="7"/>
          </reference>
        </references>
      </pivotArea>
    </chartFormat>
    <chartFormat chart="0" format="69" series="1">
      <pivotArea type="data" outline="0" fieldPosition="0">
        <references count="3">
          <reference field="4294967294" count="1" selected="0">
            <x v="0"/>
          </reference>
          <reference field="6" count="1" selected="0">
            <x v="7"/>
          </reference>
          <reference field="16" count="1" selected="0">
            <x v="8"/>
          </reference>
        </references>
      </pivotArea>
    </chartFormat>
    <chartFormat chart="0" format="70" series="1">
      <pivotArea type="data" outline="0" fieldPosition="0">
        <references count="3">
          <reference field="4294967294" count="1" selected="0">
            <x v="0"/>
          </reference>
          <reference field="6" count="1" selected="0">
            <x v="8"/>
          </reference>
          <reference field="16" count="1" selected="0">
            <x v="0"/>
          </reference>
        </references>
      </pivotArea>
    </chartFormat>
    <chartFormat chart="0" format="71" series="1">
      <pivotArea type="data" outline="0" fieldPosition="0">
        <references count="3">
          <reference field="4294967294" count="1" selected="0">
            <x v="0"/>
          </reference>
          <reference field="6" count="1" selected="0">
            <x v="8"/>
          </reference>
          <reference field="16" count="1" selected="0">
            <x v="1"/>
          </reference>
        </references>
      </pivotArea>
    </chartFormat>
    <chartFormat chart="0" format="72" series="1">
      <pivotArea type="data" outline="0" fieldPosition="0">
        <references count="3">
          <reference field="4294967294" count="1" selected="0">
            <x v="0"/>
          </reference>
          <reference field="6" count="1" selected="0">
            <x v="8"/>
          </reference>
          <reference field="16" count="1" selected="0">
            <x v="2"/>
          </reference>
        </references>
      </pivotArea>
    </chartFormat>
    <chartFormat chart="0" format="73" series="1">
      <pivotArea type="data" outline="0" fieldPosition="0">
        <references count="3">
          <reference field="4294967294" count="1" selected="0">
            <x v="0"/>
          </reference>
          <reference field="6" count="1" selected="0">
            <x v="8"/>
          </reference>
          <reference field="16" count="1" selected="0">
            <x v="4"/>
          </reference>
        </references>
      </pivotArea>
    </chartFormat>
    <chartFormat chart="0" format="74" series="1">
      <pivotArea type="data" outline="0" fieldPosition="0">
        <references count="3">
          <reference field="4294967294" count="1" selected="0">
            <x v="0"/>
          </reference>
          <reference field="6" count="1" selected="0">
            <x v="8"/>
          </reference>
          <reference field="16" count="1" selected="0">
            <x v="6"/>
          </reference>
        </references>
      </pivotArea>
    </chartFormat>
    <chartFormat chart="0" format="75" series="1">
      <pivotArea type="data" outline="0" fieldPosition="0">
        <references count="3">
          <reference field="4294967294" count="1" selected="0">
            <x v="0"/>
          </reference>
          <reference field="6" count="1" selected="0">
            <x v="8"/>
          </reference>
          <reference field="16" count="1" selected="0">
            <x v="7"/>
          </reference>
        </references>
      </pivotArea>
    </chartFormat>
    <chartFormat chart="0" format="76" series="1">
      <pivotArea type="data" outline="0" fieldPosition="0">
        <references count="3">
          <reference field="4294967294" count="1" selected="0">
            <x v="0"/>
          </reference>
          <reference field="6" count="1" selected="0">
            <x v="8"/>
          </reference>
          <reference field="16" count="1" selected="0">
            <x v="8"/>
          </reference>
        </references>
      </pivotArea>
    </chartFormat>
    <chartFormat chart="0" format="77" series="1">
      <pivotArea type="data" outline="0" fieldPosition="0">
        <references count="3">
          <reference field="4294967294" count="1" selected="0">
            <x v="0"/>
          </reference>
          <reference field="6" count="1" selected="0">
            <x v="9"/>
          </reference>
          <reference field="16" count="1" selected="0">
            <x v="0"/>
          </reference>
        </references>
      </pivotArea>
    </chartFormat>
    <chartFormat chart="0" format="78" series="1">
      <pivotArea type="data" outline="0" fieldPosition="0">
        <references count="3">
          <reference field="4294967294" count="1" selected="0">
            <x v="0"/>
          </reference>
          <reference field="6" count="1" selected="0">
            <x v="9"/>
          </reference>
          <reference field="16" count="1" selected="0">
            <x v="1"/>
          </reference>
        </references>
      </pivotArea>
    </chartFormat>
    <chartFormat chart="0" format="79" series="1">
      <pivotArea type="data" outline="0" fieldPosition="0">
        <references count="3">
          <reference field="4294967294" count="1" selected="0">
            <x v="0"/>
          </reference>
          <reference field="6" count="1" selected="0">
            <x v="9"/>
          </reference>
          <reference field="16" count="1" selected="0">
            <x v="2"/>
          </reference>
        </references>
      </pivotArea>
    </chartFormat>
    <chartFormat chart="0" format="80" series="1">
      <pivotArea type="data" outline="0" fieldPosition="0">
        <references count="3">
          <reference field="4294967294" count="1" selected="0">
            <x v="0"/>
          </reference>
          <reference field="6" count="1" selected="0">
            <x v="9"/>
          </reference>
          <reference field="16" count="1" selected="0">
            <x v="4"/>
          </reference>
        </references>
      </pivotArea>
    </chartFormat>
    <chartFormat chart="0" format="81" series="1">
      <pivotArea type="data" outline="0" fieldPosition="0">
        <references count="3">
          <reference field="4294967294" count="1" selected="0">
            <x v="0"/>
          </reference>
          <reference field="6" count="1" selected="0">
            <x v="9"/>
          </reference>
          <reference field="16" count="1" selected="0">
            <x v="5"/>
          </reference>
        </references>
      </pivotArea>
    </chartFormat>
    <chartFormat chart="0" format="82" series="1">
      <pivotArea type="data" outline="0" fieldPosition="0">
        <references count="3">
          <reference field="4294967294" count="1" selected="0">
            <x v="0"/>
          </reference>
          <reference field="6" count="1" selected="0">
            <x v="9"/>
          </reference>
          <reference field="16" count="1" selected="0">
            <x v="6"/>
          </reference>
        </references>
      </pivotArea>
    </chartFormat>
    <chartFormat chart="0" format="83" series="1">
      <pivotArea type="data" outline="0" fieldPosition="0">
        <references count="3">
          <reference field="4294967294" count="1" selected="0">
            <x v="0"/>
          </reference>
          <reference field="6" count="1" selected="0">
            <x v="9"/>
          </reference>
          <reference field="16" count="1" selected="0">
            <x v="7"/>
          </reference>
        </references>
      </pivotArea>
    </chartFormat>
    <chartFormat chart="0" format="84" series="1">
      <pivotArea type="data" outline="0" fieldPosition="0">
        <references count="3">
          <reference field="4294967294" count="1" selected="0">
            <x v="0"/>
          </reference>
          <reference field="6" count="1" selected="0">
            <x v="9"/>
          </reference>
          <reference field="16" count="1" selected="0">
            <x v="8"/>
          </reference>
        </references>
      </pivotArea>
    </chartFormat>
    <chartFormat chart="0" format="85" series="1">
      <pivotArea type="data" outline="0" fieldPosition="0">
        <references count="3">
          <reference field="4294967294" count="1" selected="0">
            <x v="0"/>
          </reference>
          <reference field="6" count="1" selected="0">
            <x v="10"/>
          </reference>
          <reference field="16" count="1" selected="0">
            <x v="0"/>
          </reference>
        </references>
      </pivotArea>
    </chartFormat>
    <chartFormat chart="0" format="86" series="1">
      <pivotArea type="data" outline="0" fieldPosition="0">
        <references count="3">
          <reference field="4294967294" count="1" selected="0">
            <x v="0"/>
          </reference>
          <reference field="6" count="1" selected="0">
            <x v="10"/>
          </reference>
          <reference field="16" count="1" selected="0">
            <x v="5"/>
          </reference>
        </references>
      </pivotArea>
    </chartFormat>
    <chartFormat chart="0" format="87" series="1">
      <pivotArea type="data" outline="0" fieldPosition="0">
        <references count="3">
          <reference field="4294967294" count="1" selected="0">
            <x v="0"/>
          </reference>
          <reference field="6" count="1" selected="0">
            <x v="10"/>
          </reference>
          <reference field="16" count="1" selected="0">
            <x v="7"/>
          </reference>
        </references>
      </pivotArea>
    </chartFormat>
    <chartFormat chart="0" format="88" series="1">
      <pivotArea type="data" outline="0" fieldPosition="0">
        <references count="3">
          <reference field="4294967294" count="1" selected="0">
            <x v="0"/>
          </reference>
          <reference field="6" count="1" selected="0">
            <x v="11"/>
          </reference>
          <reference field="16" count="1" selected="0">
            <x v="2"/>
          </reference>
        </references>
      </pivotArea>
    </chartFormat>
    <chartFormat chart="0" format="89" series="1">
      <pivotArea type="data" outline="0" fieldPosition="0">
        <references count="3">
          <reference field="4294967294" count="1" selected="0">
            <x v="0"/>
          </reference>
          <reference field="6" count="1" selected="0">
            <x v="11"/>
          </reference>
          <reference field="16" count="1" selected="0">
            <x v="5"/>
          </reference>
        </references>
      </pivotArea>
    </chartFormat>
    <chartFormat chart="0" format="90" series="1">
      <pivotArea type="data" outline="0" fieldPosition="0">
        <references count="3">
          <reference field="4294967294" count="1" selected="0">
            <x v="0"/>
          </reference>
          <reference field="6" count="1" selected="0">
            <x v="11"/>
          </reference>
          <reference field="16" count="1" selected="0">
            <x v="6"/>
          </reference>
        </references>
      </pivotArea>
    </chartFormat>
    <chartFormat chart="0" format="91" series="1">
      <pivotArea type="data" outline="0" fieldPosition="0">
        <references count="3">
          <reference field="4294967294" count="1" selected="0">
            <x v="0"/>
          </reference>
          <reference field="6" count="1" selected="0">
            <x v="11"/>
          </reference>
          <reference field="16" count="1" selected="0">
            <x v="7"/>
          </reference>
        </references>
      </pivotArea>
    </chartFormat>
    <chartFormat chart="0" format="92" series="1">
      <pivotArea type="data" outline="0" fieldPosition="0">
        <references count="3">
          <reference field="4294967294" count="1" selected="0">
            <x v="0"/>
          </reference>
          <reference field="6" count="1" selected="0">
            <x v="11"/>
          </reference>
          <reference field="16" count="1" selected="0">
            <x v="8"/>
          </reference>
        </references>
      </pivotArea>
    </chartFormat>
    <chartFormat chart="0" format="93" series="1">
      <pivotArea type="data" outline="0" fieldPosition="0">
        <references count="3">
          <reference field="4294967294" count="1" selected="0">
            <x v="0"/>
          </reference>
          <reference field="6" count="1" selected="0">
            <x v="12"/>
          </reference>
          <reference field="16" count="1" selected="0">
            <x v="2"/>
          </reference>
        </references>
      </pivotArea>
    </chartFormat>
    <chartFormat chart="0" format="94" series="1">
      <pivotArea type="data" outline="0" fieldPosition="0">
        <references count="3">
          <reference field="4294967294" count="1" selected="0">
            <x v="0"/>
          </reference>
          <reference field="6" count="1" selected="0">
            <x v="12"/>
          </reference>
          <reference field="16" count="1" selected="0">
            <x v="4"/>
          </reference>
        </references>
      </pivotArea>
    </chartFormat>
    <chartFormat chart="0" format="95" series="1">
      <pivotArea type="data" outline="0" fieldPosition="0">
        <references count="3">
          <reference field="4294967294" count="1" selected="0">
            <x v="0"/>
          </reference>
          <reference field="6" count="1" selected="0">
            <x v="12"/>
          </reference>
          <reference field="16" count="1" selected="0">
            <x v="5"/>
          </reference>
        </references>
      </pivotArea>
    </chartFormat>
    <chartFormat chart="0" format="96" series="1">
      <pivotArea type="data" outline="0" fieldPosition="0">
        <references count="3">
          <reference field="4294967294" count="1" selected="0">
            <x v="0"/>
          </reference>
          <reference field="6" count="1" selected="0">
            <x v="12"/>
          </reference>
          <reference field="16" count="1" selected="0">
            <x v="6"/>
          </reference>
        </references>
      </pivotArea>
    </chartFormat>
    <chartFormat chart="0" format="97" series="1">
      <pivotArea type="data" outline="0" fieldPosition="0">
        <references count="3">
          <reference field="4294967294" count="1" selected="0">
            <x v="0"/>
          </reference>
          <reference field="6" count="1" selected="0">
            <x v="12"/>
          </reference>
          <reference field="16" count="1" selected="0">
            <x v="7"/>
          </reference>
        </references>
      </pivotArea>
    </chartFormat>
    <chartFormat chart="0" format="98" series="1">
      <pivotArea type="data" outline="0" fieldPosition="0">
        <references count="3">
          <reference field="4294967294" count="1" selected="0">
            <x v="0"/>
          </reference>
          <reference field="6" count="1" selected="0">
            <x v="12"/>
          </reference>
          <reference field="16" count="1" selected="0">
            <x v="8"/>
          </reference>
        </references>
      </pivotArea>
    </chartFormat>
    <chartFormat chart="0" format="99" series="1">
      <pivotArea type="data" outline="0" fieldPosition="0">
        <references count="3">
          <reference field="4294967294" count="1" selected="0">
            <x v="0"/>
          </reference>
          <reference field="6" count="1" selected="0">
            <x v="13"/>
          </reference>
          <reference field="16" count="1" selected="0">
            <x v="5"/>
          </reference>
        </references>
      </pivotArea>
    </chartFormat>
    <chartFormat chart="0" format="100" series="1">
      <pivotArea type="data" outline="0" fieldPosition="0">
        <references count="3">
          <reference field="4294967294" count="1" selected="0">
            <x v="0"/>
          </reference>
          <reference field="6" count="1" selected="0">
            <x v="13"/>
          </reference>
          <reference field="16" count="1" selected="0">
            <x v="8"/>
          </reference>
        </references>
      </pivotArea>
    </chartFormat>
    <chartFormat chart="0" format="101" series="1">
      <pivotArea type="data" outline="0" fieldPosition="0">
        <references count="3">
          <reference field="4294967294" count="1" selected="0">
            <x v="0"/>
          </reference>
          <reference field="6" count="1" selected="0">
            <x v="14"/>
          </reference>
          <reference field="16" count="1" selected="0">
            <x v="2"/>
          </reference>
        </references>
      </pivotArea>
    </chartFormat>
    <chartFormat chart="0" format="102" series="1">
      <pivotArea type="data" outline="0" fieldPosition="0">
        <references count="3">
          <reference field="4294967294" count="1" selected="0">
            <x v="0"/>
          </reference>
          <reference field="6" count="1" selected="0">
            <x v="14"/>
          </reference>
          <reference field="16" count="1" selected="0">
            <x v="6"/>
          </reference>
        </references>
      </pivotArea>
    </chartFormat>
    <chartFormat chart="0" format="103" series="1">
      <pivotArea type="data" outline="0" fieldPosition="0">
        <references count="3">
          <reference field="4294967294" count="1" selected="0">
            <x v="0"/>
          </reference>
          <reference field="6" count="1" selected="0">
            <x v="14"/>
          </reference>
          <reference field="16" count="1" selected="0">
            <x v="7"/>
          </reference>
        </references>
      </pivotArea>
    </chartFormat>
    <chartFormat chart="0" format="104" series="1">
      <pivotArea type="data" outline="0" fieldPosition="0">
        <references count="3">
          <reference field="4294967294" count="1" selected="0">
            <x v="0"/>
          </reference>
          <reference field="6" count="1" selected="0">
            <x v="14"/>
          </reference>
          <reference field="16" count="1" selected="0">
            <x v="8"/>
          </reference>
        </references>
      </pivotArea>
    </chartFormat>
    <chartFormat chart="0" format="105" series="1">
      <pivotArea type="data" outline="0" fieldPosition="0">
        <references count="3">
          <reference field="4294967294" count="1" selected="0">
            <x v="0"/>
          </reference>
          <reference field="6" count="1" selected="0">
            <x v="15"/>
          </reference>
          <reference field="16" count="1" selected="0">
            <x v="0"/>
          </reference>
        </references>
      </pivotArea>
    </chartFormat>
    <chartFormat chart="0" format="106" series="1">
      <pivotArea type="data" outline="0" fieldPosition="0">
        <references count="3">
          <reference field="4294967294" count="1" selected="0">
            <x v="0"/>
          </reference>
          <reference field="6" count="1" selected="0">
            <x v="15"/>
          </reference>
          <reference field="16" count="1" selected="0">
            <x v="5"/>
          </reference>
        </references>
      </pivotArea>
    </chartFormat>
    <chartFormat chart="0" format="107" series="1">
      <pivotArea type="data" outline="0" fieldPosition="0">
        <references count="3">
          <reference field="4294967294" count="1" selected="0">
            <x v="0"/>
          </reference>
          <reference field="6" count="1" selected="0">
            <x v="15"/>
          </reference>
          <reference field="16" count="1" selected="0">
            <x v="6"/>
          </reference>
        </references>
      </pivotArea>
    </chartFormat>
    <chartFormat chart="0" format="108" series="1">
      <pivotArea type="data" outline="0" fieldPosition="0">
        <references count="3">
          <reference field="4294967294" count="1" selected="0">
            <x v="0"/>
          </reference>
          <reference field="6" count="1" selected="0">
            <x v="15"/>
          </reference>
          <reference field="16" count="1" selected="0">
            <x v="7"/>
          </reference>
        </references>
      </pivotArea>
    </chartFormat>
    <chartFormat chart="0" format="109" series="1">
      <pivotArea type="data" outline="0" fieldPosition="0">
        <references count="3">
          <reference field="4294967294" count="1" selected="0">
            <x v="0"/>
          </reference>
          <reference field="6" count="1" selected="0">
            <x v="15"/>
          </reference>
          <reference field="16" count="1" selected="0">
            <x v="8"/>
          </reference>
        </references>
      </pivotArea>
    </chartFormat>
    <chartFormat chart="0" format="110" series="1">
      <pivotArea type="data" outline="0" fieldPosition="0">
        <references count="3">
          <reference field="4294967294" count="1" selected="0">
            <x v="0"/>
          </reference>
          <reference field="6" count="1" selected="0">
            <x v="16"/>
          </reference>
          <reference field="16" count="1" selected="0">
            <x v="0"/>
          </reference>
        </references>
      </pivotArea>
    </chartFormat>
    <chartFormat chart="0" format="111" series="1">
      <pivotArea type="data" outline="0" fieldPosition="0">
        <references count="3">
          <reference field="4294967294" count="1" selected="0">
            <x v="0"/>
          </reference>
          <reference field="6" count="1" selected="0">
            <x v="16"/>
          </reference>
          <reference field="16" count="1" selected="0">
            <x v="1"/>
          </reference>
        </references>
      </pivotArea>
    </chartFormat>
    <chartFormat chart="0" format="112" series="1">
      <pivotArea type="data" outline="0" fieldPosition="0">
        <references count="3">
          <reference field="4294967294" count="1" selected="0">
            <x v="0"/>
          </reference>
          <reference field="6" count="1" selected="0">
            <x v="16"/>
          </reference>
          <reference field="16" count="1" selected="0">
            <x v="2"/>
          </reference>
        </references>
      </pivotArea>
    </chartFormat>
    <chartFormat chart="0" format="113" series="1">
      <pivotArea type="data" outline="0" fieldPosition="0">
        <references count="3">
          <reference field="4294967294" count="1" selected="0">
            <x v="0"/>
          </reference>
          <reference field="6" count="1" selected="0">
            <x v="16"/>
          </reference>
          <reference field="16" count="1" selected="0">
            <x v="5"/>
          </reference>
        </references>
      </pivotArea>
    </chartFormat>
    <chartFormat chart="0" format="114" series="1">
      <pivotArea type="data" outline="0" fieldPosition="0">
        <references count="3">
          <reference field="4294967294" count="1" selected="0">
            <x v="0"/>
          </reference>
          <reference field="6" count="1" selected="0">
            <x v="16"/>
          </reference>
          <reference field="16" count="1" selected="0">
            <x v="8"/>
          </reference>
        </references>
      </pivotArea>
    </chartFormat>
    <chartFormat chart="0" format="115" series="1">
      <pivotArea type="data" outline="0" fieldPosition="0">
        <references count="3">
          <reference field="4294967294" count="1" selected="0">
            <x v="0"/>
          </reference>
          <reference field="6" count="1" selected="0">
            <x v="17"/>
          </reference>
          <reference field="16" count="1" selected="0">
            <x v="0"/>
          </reference>
        </references>
      </pivotArea>
    </chartFormat>
    <chartFormat chart="0" format="116" series="1">
      <pivotArea type="data" outline="0" fieldPosition="0">
        <references count="3">
          <reference field="4294967294" count="1" selected="0">
            <x v="0"/>
          </reference>
          <reference field="6" count="1" selected="0">
            <x v="17"/>
          </reference>
          <reference field="16" count="1" selected="0">
            <x v="6"/>
          </reference>
        </references>
      </pivotArea>
    </chartFormat>
    <chartFormat chart="0" format="117" series="1">
      <pivotArea type="data" outline="0" fieldPosition="0">
        <references count="3">
          <reference field="4294967294" count="1" selected="0">
            <x v="0"/>
          </reference>
          <reference field="6" count="1" selected="0">
            <x v="17"/>
          </reference>
          <reference field="16" count="1" selected="0">
            <x v="7"/>
          </reference>
        </references>
      </pivotArea>
    </chartFormat>
    <chartFormat chart="0" format="118" series="1">
      <pivotArea type="data" outline="0" fieldPosition="0">
        <references count="3">
          <reference field="4294967294" count="1" selected="0">
            <x v="0"/>
          </reference>
          <reference field="6" count="1" selected="0">
            <x v="17"/>
          </reference>
          <reference field="16" count="1" selected="0">
            <x v="8"/>
          </reference>
        </references>
      </pivotArea>
    </chartFormat>
    <chartFormat chart="0" format="119" series="1">
      <pivotArea type="data" outline="0" fieldPosition="0">
        <references count="3">
          <reference field="4294967294" count="1" selected="0">
            <x v="0"/>
          </reference>
          <reference field="6" count="1" selected="0">
            <x v="18"/>
          </reference>
          <reference field="16" count="1" selected="0">
            <x v="0"/>
          </reference>
        </references>
      </pivotArea>
    </chartFormat>
    <chartFormat chart="0" format="120" series="1">
      <pivotArea type="data" outline="0" fieldPosition="0">
        <references count="3">
          <reference field="4294967294" count="1" selected="0">
            <x v="0"/>
          </reference>
          <reference field="6" count="1" selected="0">
            <x v="18"/>
          </reference>
          <reference field="16" count="1" selected="0">
            <x v="1"/>
          </reference>
        </references>
      </pivotArea>
    </chartFormat>
    <chartFormat chart="0" format="121" series="1">
      <pivotArea type="data" outline="0" fieldPosition="0">
        <references count="3">
          <reference field="4294967294" count="1" selected="0">
            <x v="0"/>
          </reference>
          <reference field="6" count="1" selected="0">
            <x v="18"/>
          </reference>
          <reference field="16" count="1" selected="0">
            <x v="2"/>
          </reference>
        </references>
      </pivotArea>
    </chartFormat>
    <chartFormat chart="0" format="122" series="1">
      <pivotArea type="data" outline="0" fieldPosition="0">
        <references count="3">
          <reference field="4294967294" count="1" selected="0">
            <x v="0"/>
          </reference>
          <reference field="6" count="1" selected="0">
            <x v="18"/>
          </reference>
          <reference field="16" count="1" selected="0">
            <x v="4"/>
          </reference>
        </references>
      </pivotArea>
    </chartFormat>
    <chartFormat chart="0" format="123" series="1">
      <pivotArea type="data" outline="0" fieldPosition="0">
        <references count="3">
          <reference field="4294967294" count="1" selected="0">
            <x v="0"/>
          </reference>
          <reference field="6" count="1" selected="0">
            <x v="18"/>
          </reference>
          <reference field="16" count="1" selected="0">
            <x v="5"/>
          </reference>
        </references>
      </pivotArea>
    </chartFormat>
    <chartFormat chart="0" format="124" series="1">
      <pivotArea type="data" outline="0" fieldPosition="0">
        <references count="3">
          <reference field="4294967294" count="1" selected="0">
            <x v="0"/>
          </reference>
          <reference field="6" count="1" selected="0">
            <x v="18"/>
          </reference>
          <reference field="16" count="1" selected="0">
            <x v="6"/>
          </reference>
        </references>
      </pivotArea>
    </chartFormat>
    <chartFormat chart="0" format="125" series="1">
      <pivotArea type="data" outline="0" fieldPosition="0">
        <references count="3">
          <reference field="4294967294" count="1" selected="0">
            <x v="0"/>
          </reference>
          <reference field="6" count="1" selected="0">
            <x v="18"/>
          </reference>
          <reference field="16" count="1" selected="0">
            <x v="7"/>
          </reference>
        </references>
      </pivotArea>
    </chartFormat>
    <chartFormat chart="0" format="126" series="1">
      <pivotArea type="data" outline="0" fieldPosition="0">
        <references count="3">
          <reference field="4294967294" count="1" selected="0">
            <x v="0"/>
          </reference>
          <reference field="6" count="1" selected="0">
            <x v="18"/>
          </reference>
          <reference field="16" count="1" selected="0">
            <x v="8"/>
          </reference>
        </references>
      </pivotArea>
    </chartFormat>
    <chartFormat chart="0" format="127" series="1">
      <pivotArea type="data" outline="0" fieldPosition="0">
        <references count="3">
          <reference field="4294967294" count="1" selected="0">
            <x v="0"/>
          </reference>
          <reference field="6" count="1" selected="0">
            <x v="19"/>
          </reference>
          <reference field="16" count="1" selected="0">
            <x v="8"/>
          </reference>
        </references>
      </pivotArea>
    </chartFormat>
    <chartFormat chart="0" format="128" series="1">
      <pivotArea type="data" outline="0" fieldPosition="0">
        <references count="3">
          <reference field="4294967294" count="1" selected="0">
            <x v="0"/>
          </reference>
          <reference field="6" count="1" selected="0">
            <x v="20"/>
          </reference>
          <reference field="16" count="1" selected="0">
            <x v="0"/>
          </reference>
        </references>
      </pivotArea>
    </chartFormat>
    <chartFormat chart="0" format="129" series="1">
      <pivotArea type="data" outline="0" fieldPosition="0">
        <references count="3">
          <reference field="4294967294" count="1" selected="0">
            <x v="0"/>
          </reference>
          <reference field="6" count="1" selected="0">
            <x v="20"/>
          </reference>
          <reference field="16" count="1" selected="0">
            <x v="1"/>
          </reference>
        </references>
      </pivotArea>
    </chartFormat>
    <chartFormat chart="0" format="130" series="1">
      <pivotArea type="data" outline="0" fieldPosition="0">
        <references count="3">
          <reference field="4294967294" count="1" selected="0">
            <x v="0"/>
          </reference>
          <reference field="6" count="1" selected="0">
            <x v="20"/>
          </reference>
          <reference field="16" count="1" selected="0">
            <x v="2"/>
          </reference>
        </references>
      </pivotArea>
    </chartFormat>
    <chartFormat chart="0" format="131" series="1">
      <pivotArea type="data" outline="0" fieldPosition="0">
        <references count="3">
          <reference field="4294967294" count="1" selected="0">
            <x v="0"/>
          </reference>
          <reference field="6" count="1" selected="0">
            <x v="20"/>
          </reference>
          <reference field="16" count="1" selected="0">
            <x v="3"/>
          </reference>
        </references>
      </pivotArea>
    </chartFormat>
    <chartFormat chart="0" format="132" series="1">
      <pivotArea type="data" outline="0" fieldPosition="0">
        <references count="3">
          <reference field="4294967294" count="1" selected="0">
            <x v="0"/>
          </reference>
          <reference field="6" count="1" selected="0">
            <x v="20"/>
          </reference>
          <reference field="16" count="1" selected="0">
            <x v="4"/>
          </reference>
        </references>
      </pivotArea>
    </chartFormat>
    <chartFormat chart="0" format="133" series="1">
      <pivotArea type="data" outline="0" fieldPosition="0">
        <references count="3">
          <reference field="4294967294" count="1" selected="0">
            <x v="0"/>
          </reference>
          <reference field="6" count="1" selected="0">
            <x v="20"/>
          </reference>
          <reference field="16" count="1" selected="0">
            <x v="5"/>
          </reference>
        </references>
      </pivotArea>
    </chartFormat>
    <chartFormat chart="0" format="134" series="1">
      <pivotArea type="data" outline="0" fieldPosition="0">
        <references count="3">
          <reference field="4294967294" count="1" selected="0">
            <x v="0"/>
          </reference>
          <reference field="6" count="1" selected="0">
            <x v="20"/>
          </reference>
          <reference field="16" count="1" selected="0">
            <x v="6"/>
          </reference>
        </references>
      </pivotArea>
    </chartFormat>
    <chartFormat chart="0" format="135" series="1">
      <pivotArea type="data" outline="0" fieldPosition="0">
        <references count="3">
          <reference field="4294967294" count="1" selected="0">
            <x v="0"/>
          </reference>
          <reference field="6" count="1" selected="0">
            <x v="20"/>
          </reference>
          <reference field="16" count="1" selected="0">
            <x v="7"/>
          </reference>
        </references>
      </pivotArea>
    </chartFormat>
    <chartFormat chart="0" format="136" series="1">
      <pivotArea type="data" outline="0" fieldPosition="0">
        <references count="3">
          <reference field="4294967294" count="1" selected="0">
            <x v="0"/>
          </reference>
          <reference field="6" count="1" selected="0">
            <x v="20"/>
          </reference>
          <reference field="16" count="1" selected="0">
            <x v="8"/>
          </reference>
        </references>
      </pivotArea>
    </chartFormat>
    <chartFormat chart="0" format="137" series="1">
      <pivotArea type="data" outline="0" fieldPosition="0">
        <references count="3">
          <reference field="4294967294" count="1" selected="0">
            <x v="0"/>
          </reference>
          <reference field="6" count="1" selected="0">
            <x v="21"/>
          </reference>
          <reference field="1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Subcategory State Count"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3D55AD-5995-874C-B4DB-1EC813BAD5D4}" name="PivotTable4"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1"/>
    <field x="20"/>
    <field x="19"/>
  </rowFields>
  <rowItems count="10">
    <i>
      <x v="1"/>
    </i>
    <i>
      <x v="2"/>
    </i>
    <i>
      <x v="3"/>
    </i>
    <i>
      <x v="4"/>
    </i>
    <i>
      <x v="5"/>
    </i>
    <i>
      <x v="6"/>
    </i>
    <i>
      <x v="7"/>
    </i>
    <i>
      <x v="8"/>
    </i>
    <i>
      <x v="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formats count="1">
    <format dxfId="7">
      <pivotArea outline="0" collapsedLevelsAreSubtotals="1"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E8DB3E-EA31-624F-9789-990A53AD2D98}" name="Table1" displayName="Table1" ref="A1:H13" totalsRowShown="0">
  <autoFilter ref="A1:H13" xr:uid="{5AE8DB3E-EA31-624F-9789-990A53AD2D98}"/>
  <tableColumns count="8">
    <tableColumn id="1" xr3:uid="{2BA5947E-695B-424C-90E5-44F00C8570B3}" name="Goal" dataDxfId="3"/>
    <tableColumn id="2" xr3:uid="{7919C9E9-5EF4-BF46-90DD-9AFBE8E7F46E}" name="Number Successful"/>
    <tableColumn id="3" xr3:uid="{9E1258D1-66C2-3A4B-A218-4B304FA9EF13}" name="Number Failed"/>
    <tableColumn id="4" xr3:uid="{18903676-0EC8-AD40-8846-849901EB1BCF}" name="Number Canceled"/>
    <tableColumn id="5" xr3:uid="{4793D367-AB75-234B-BE70-A6B77EBE3C78}" name="Total Projects">
      <calculatedColumnFormula>B2+C2+D2</calculatedColumnFormula>
    </tableColumn>
    <tableColumn id="6" xr3:uid="{75C63482-8170-6243-BC27-923AFE485FC4}" name="Percentage Successful" dataDxfId="6">
      <calculatedColumnFormula>B2/$E2</calculatedColumnFormula>
    </tableColumn>
    <tableColumn id="7" xr3:uid="{6871B52B-9C91-0644-B1EC-76673FDAD2B2}" name="Percentage Failed" dataDxfId="5">
      <calculatedColumnFormula>C2/$E2</calculatedColumnFormula>
    </tableColumn>
    <tableColumn id="8" xr3:uid="{1A0690E7-5E6B-1F47-A9C0-A84ECB623845}" name="Percentage Canceled" dataDxfId="4">
      <calculatedColumnFormula>D2/$E2</calculatedColumnFormula>
    </tableColumn>
  </tableColumns>
  <tableStyleInfo name="TableStyleLight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W40"/>
  <sheetViews>
    <sheetView workbookViewId="0">
      <selection activeCell="AA37" sqref="AA37"/>
    </sheetView>
  </sheetViews>
  <sheetFormatPr baseColWidth="10" defaultRowHeight="15" x14ac:dyDescent="0.2"/>
  <cols>
    <col min="1" max="1" width="12.6640625" bestFit="1" customWidth="1"/>
    <col min="2" max="2" width="14.83203125" bestFit="1" customWidth="1"/>
    <col min="3" max="3" width="3.5" bestFit="1" customWidth="1"/>
    <col min="4" max="4" width="3" bestFit="1" customWidth="1"/>
    <col min="5" max="5" width="4.1640625" bestFit="1" customWidth="1"/>
    <col min="6" max="6" width="3.33203125" bestFit="1" customWidth="1"/>
    <col min="7" max="7" width="3.1640625"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10" bestFit="1" customWidth="1"/>
  </cols>
  <sheetData>
    <row r="3" spans="1:23" x14ac:dyDescent="0.2">
      <c r="A3" s="8" t="s">
        <v>8322</v>
      </c>
      <c r="B3" s="8" t="s">
        <v>8324</v>
      </c>
    </row>
    <row r="4" spans="1:23" x14ac:dyDescent="0.2">
      <c r="A4" s="8" t="s">
        <v>8310</v>
      </c>
      <c r="B4" t="s">
        <v>8239</v>
      </c>
      <c r="C4" t="s">
        <v>8226</v>
      </c>
      <c r="D4" t="s">
        <v>8242</v>
      </c>
      <c r="E4" t="s">
        <v>8229</v>
      </c>
      <c r="F4" t="s">
        <v>8240</v>
      </c>
      <c r="G4" t="s">
        <v>8236</v>
      </c>
      <c r="H4" t="s">
        <v>8232</v>
      </c>
      <c r="I4" t="s">
        <v>8227</v>
      </c>
      <c r="J4" t="s">
        <v>8230</v>
      </c>
      <c r="K4" t="s">
        <v>8225</v>
      </c>
      <c r="L4" t="s">
        <v>8231</v>
      </c>
      <c r="M4" t="s">
        <v>8241</v>
      </c>
      <c r="N4" t="s">
        <v>8237</v>
      </c>
      <c r="O4" t="s">
        <v>8243</v>
      </c>
      <c r="P4" t="s">
        <v>8238</v>
      </c>
      <c r="Q4" t="s">
        <v>8233</v>
      </c>
      <c r="R4" t="s">
        <v>8234</v>
      </c>
      <c r="S4" t="s">
        <v>8228</v>
      </c>
      <c r="T4" t="s">
        <v>8235</v>
      </c>
      <c r="U4" t="s">
        <v>8244</v>
      </c>
      <c r="V4" t="s">
        <v>8224</v>
      </c>
      <c r="W4" t="s">
        <v>8311</v>
      </c>
    </row>
    <row r="5" spans="1:23" x14ac:dyDescent="0.2">
      <c r="A5" s="9" t="s">
        <v>8319</v>
      </c>
      <c r="B5" s="10">
        <v>1</v>
      </c>
      <c r="C5" s="10">
        <v>21</v>
      </c>
      <c r="D5" s="10"/>
      <c r="E5" s="10">
        <v>44</v>
      </c>
      <c r="F5" s="10">
        <v>1</v>
      </c>
      <c r="G5" s="10">
        <v>6</v>
      </c>
      <c r="H5" s="10">
        <v>4</v>
      </c>
      <c r="I5" s="10">
        <v>2</v>
      </c>
      <c r="J5" s="10">
        <v>6</v>
      </c>
      <c r="K5" s="10">
        <v>359</v>
      </c>
      <c r="L5" s="10"/>
      <c r="M5" s="10">
        <v>9</v>
      </c>
      <c r="N5" s="10">
        <v>4</v>
      </c>
      <c r="O5" s="10">
        <v>1</v>
      </c>
      <c r="P5" s="10">
        <v>7</v>
      </c>
      <c r="Q5" s="10">
        <v>4</v>
      </c>
      <c r="R5" s="10">
        <v>2</v>
      </c>
      <c r="S5" s="10">
        <v>5</v>
      </c>
      <c r="T5" s="10">
        <v>4</v>
      </c>
      <c r="U5" s="10">
        <v>1</v>
      </c>
      <c r="V5" s="10">
        <v>912</v>
      </c>
      <c r="W5" s="10">
        <v>1393</v>
      </c>
    </row>
    <row r="6" spans="1:23" x14ac:dyDescent="0.2">
      <c r="A6" s="11" t="s">
        <v>8220</v>
      </c>
      <c r="B6" s="10"/>
      <c r="C6" s="10">
        <v>2</v>
      </c>
      <c r="D6" s="10"/>
      <c r="E6" s="10">
        <v>1</v>
      </c>
      <c r="F6" s="10"/>
      <c r="G6" s="10"/>
      <c r="H6" s="10">
        <v>1</v>
      </c>
      <c r="I6" s="10"/>
      <c r="J6" s="10"/>
      <c r="K6" s="10">
        <v>6</v>
      </c>
      <c r="L6" s="10"/>
      <c r="M6" s="10"/>
      <c r="N6" s="10"/>
      <c r="O6" s="10"/>
      <c r="P6" s="10"/>
      <c r="Q6" s="10"/>
      <c r="R6" s="10"/>
      <c r="S6" s="10">
        <v>1</v>
      </c>
      <c r="T6" s="10"/>
      <c r="U6" s="10"/>
      <c r="V6" s="10">
        <v>26</v>
      </c>
      <c r="W6" s="10">
        <v>37</v>
      </c>
    </row>
    <row r="7" spans="1:23" x14ac:dyDescent="0.2">
      <c r="A7" s="11" t="s">
        <v>8221</v>
      </c>
      <c r="B7" s="10">
        <v>1</v>
      </c>
      <c r="C7" s="10">
        <v>13</v>
      </c>
      <c r="D7" s="10"/>
      <c r="E7" s="10">
        <v>15</v>
      </c>
      <c r="F7" s="10"/>
      <c r="G7" s="10">
        <v>2</v>
      </c>
      <c r="H7" s="10">
        <v>2</v>
      </c>
      <c r="I7" s="10"/>
      <c r="J7" s="10">
        <v>3</v>
      </c>
      <c r="K7" s="10">
        <v>89</v>
      </c>
      <c r="L7" s="10"/>
      <c r="M7" s="10">
        <v>3</v>
      </c>
      <c r="N7" s="10">
        <v>3</v>
      </c>
      <c r="O7" s="10"/>
      <c r="P7" s="10">
        <v>4</v>
      </c>
      <c r="Q7" s="10">
        <v>3</v>
      </c>
      <c r="R7" s="10">
        <v>1</v>
      </c>
      <c r="S7" s="10">
        <v>2</v>
      </c>
      <c r="T7" s="10">
        <v>3</v>
      </c>
      <c r="U7" s="10"/>
      <c r="V7" s="10">
        <v>349</v>
      </c>
      <c r="W7" s="10">
        <v>493</v>
      </c>
    </row>
    <row r="8" spans="1:23" x14ac:dyDescent="0.2">
      <c r="A8" s="11" t="s">
        <v>8222</v>
      </c>
      <c r="B8" s="10"/>
      <c r="C8" s="10"/>
      <c r="D8" s="10"/>
      <c r="E8" s="10"/>
      <c r="F8" s="10"/>
      <c r="G8" s="10"/>
      <c r="H8" s="10"/>
      <c r="I8" s="10"/>
      <c r="J8" s="10">
        <v>1</v>
      </c>
      <c r="K8" s="10">
        <v>6</v>
      </c>
      <c r="L8" s="10"/>
      <c r="M8" s="10">
        <v>1</v>
      </c>
      <c r="N8" s="10"/>
      <c r="O8" s="10"/>
      <c r="P8" s="10">
        <v>3</v>
      </c>
      <c r="Q8" s="10">
        <v>1</v>
      </c>
      <c r="R8" s="10"/>
      <c r="S8" s="10"/>
      <c r="T8" s="10"/>
      <c r="U8" s="10"/>
      <c r="V8" s="10">
        <v>12</v>
      </c>
      <c r="W8" s="10">
        <v>24</v>
      </c>
    </row>
    <row r="9" spans="1:23" x14ac:dyDescent="0.2">
      <c r="A9" s="11" t="s">
        <v>8219</v>
      </c>
      <c r="B9" s="10"/>
      <c r="C9" s="10">
        <v>6</v>
      </c>
      <c r="D9" s="10"/>
      <c r="E9" s="10">
        <v>28</v>
      </c>
      <c r="F9" s="10">
        <v>1</v>
      </c>
      <c r="G9" s="10">
        <v>4</v>
      </c>
      <c r="H9" s="10">
        <v>1</v>
      </c>
      <c r="I9" s="10">
        <v>2</v>
      </c>
      <c r="J9" s="10">
        <v>2</v>
      </c>
      <c r="K9" s="10">
        <v>258</v>
      </c>
      <c r="L9" s="10"/>
      <c r="M9" s="10">
        <v>5</v>
      </c>
      <c r="N9" s="10">
        <v>1</v>
      </c>
      <c r="O9" s="10">
        <v>1</v>
      </c>
      <c r="P9" s="10"/>
      <c r="Q9" s="10"/>
      <c r="R9" s="10">
        <v>1</v>
      </c>
      <c r="S9" s="10">
        <v>2</v>
      </c>
      <c r="T9" s="10">
        <v>1</v>
      </c>
      <c r="U9" s="10">
        <v>1</v>
      </c>
      <c r="V9" s="10">
        <v>525</v>
      </c>
      <c r="W9" s="10">
        <v>839</v>
      </c>
    </row>
    <row r="10" spans="1:23" x14ac:dyDescent="0.2">
      <c r="A10" s="9" t="s">
        <v>8316</v>
      </c>
      <c r="B10" s="10">
        <v>1</v>
      </c>
      <c r="C10" s="10">
        <v>1</v>
      </c>
      <c r="D10" s="10"/>
      <c r="E10" s="10">
        <v>12</v>
      </c>
      <c r="F10" s="10"/>
      <c r="G10" s="10">
        <v>4</v>
      </c>
      <c r="H10" s="10">
        <v>1</v>
      </c>
      <c r="I10" s="10">
        <v>3</v>
      </c>
      <c r="J10" s="10">
        <v>5</v>
      </c>
      <c r="K10" s="10">
        <v>34</v>
      </c>
      <c r="L10" s="10"/>
      <c r="M10" s="10"/>
      <c r="N10" s="10">
        <v>1</v>
      </c>
      <c r="O10" s="10"/>
      <c r="P10" s="10"/>
      <c r="Q10" s="10"/>
      <c r="R10" s="10"/>
      <c r="S10" s="10"/>
      <c r="T10" s="10">
        <v>2</v>
      </c>
      <c r="U10" s="10"/>
      <c r="V10" s="10">
        <v>636</v>
      </c>
      <c r="W10" s="10">
        <v>700</v>
      </c>
    </row>
    <row r="11" spans="1:23" x14ac:dyDescent="0.2">
      <c r="A11" s="11" t="s">
        <v>8220</v>
      </c>
      <c r="B11" s="10"/>
      <c r="C11" s="10"/>
      <c r="D11" s="10"/>
      <c r="E11" s="10"/>
      <c r="F11" s="10"/>
      <c r="G11" s="10"/>
      <c r="H11" s="10"/>
      <c r="I11" s="10"/>
      <c r="J11" s="10"/>
      <c r="K11" s="10">
        <v>1</v>
      </c>
      <c r="L11" s="10"/>
      <c r="M11" s="10"/>
      <c r="N11" s="10"/>
      <c r="O11" s="10"/>
      <c r="P11" s="10"/>
      <c r="Q11" s="10"/>
      <c r="R11" s="10"/>
      <c r="S11" s="10"/>
      <c r="T11" s="10"/>
      <c r="U11" s="10"/>
      <c r="V11" s="10">
        <v>19</v>
      </c>
      <c r="W11" s="10">
        <v>20</v>
      </c>
    </row>
    <row r="12" spans="1:23" x14ac:dyDescent="0.2">
      <c r="A12" s="11" t="s">
        <v>8221</v>
      </c>
      <c r="B12" s="10"/>
      <c r="C12" s="10"/>
      <c r="D12" s="10"/>
      <c r="E12" s="10">
        <v>1</v>
      </c>
      <c r="F12" s="10"/>
      <c r="G12" s="10">
        <v>2</v>
      </c>
      <c r="H12" s="10"/>
      <c r="I12" s="10"/>
      <c r="J12" s="10"/>
      <c r="K12" s="10">
        <v>7</v>
      </c>
      <c r="L12" s="10"/>
      <c r="M12" s="10"/>
      <c r="N12" s="10"/>
      <c r="O12" s="10"/>
      <c r="P12" s="10"/>
      <c r="Q12" s="10"/>
      <c r="R12" s="10"/>
      <c r="S12" s="10"/>
      <c r="T12" s="10"/>
      <c r="U12" s="10"/>
      <c r="V12" s="10">
        <v>110</v>
      </c>
      <c r="W12" s="10">
        <v>120</v>
      </c>
    </row>
    <row r="13" spans="1:23" x14ac:dyDescent="0.2">
      <c r="A13" s="11" t="s">
        <v>8222</v>
      </c>
      <c r="B13" s="10"/>
      <c r="C13" s="10"/>
      <c r="D13" s="10"/>
      <c r="E13" s="10">
        <v>1</v>
      </c>
      <c r="F13" s="10"/>
      <c r="G13" s="10"/>
      <c r="H13" s="10"/>
      <c r="I13" s="10"/>
      <c r="J13" s="10">
        <v>1</v>
      </c>
      <c r="K13" s="10">
        <v>1</v>
      </c>
      <c r="L13" s="10"/>
      <c r="M13" s="10"/>
      <c r="N13" s="10"/>
      <c r="O13" s="10"/>
      <c r="P13" s="10"/>
      <c r="Q13" s="10"/>
      <c r="R13" s="10"/>
      <c r="S13" s="10"/>
      <c r="T13" s="10"/>
      <c r="U13" s="10"/>
      <c r="V13" s="10">
        <v>17</v>
      </c>
      <c r="W13" s="10">
        <v>20</v>
      </c>
    </row>
    <row r="14" spans="1:23" x14ac:dyDescent="0.2">
      <c r="A14" s="11" t="s">
        <v>8219</v>
      </c>
      <c r="B14" s="10">
        <v>1</v>
      </c>
      <c r="C14" s="10">
        <v>1</v>
      </c>
      <c r="D14" s="10"/>
      <c r="E14" s="10">
        <v>10</v>
      </c>
      <c r="F14" s="10"/>
      <c r="G14" s="10">
        <v>2</v>
      </c>
      <c r="H14" s="10">
        <v>1</v>
      </c>
      <c r="I14" s="10">
        <v>3</v>
      </c>
      <c r="J14" s="10">
        <v>4</v>
      </c>
      <c r="K14" s="10">
        <v>25</v>
      </c>
      <c r="L14" s="10"/>
      <c r="M14" s="10"/>
      <c r="N14" s="10">
        <v>1</v>
      </c>
      <c r="O14" s="10"/>
      <c r="P14" s="10"/>
      <c r="Q14" s="10"/>
      <c r="R14" s="10"/>
      <c r="S14" s="10"/>
      <c r="T14" s="10">
        <v>2</v>
      </c>
      <c r="U14" s="10"/>
      <c r="V14" s="10">
        <v>490</v>
      </c>
      <c r="W14" s="10">
        <v>540</v>
      </c>
    </row>
    <row r="15" spans="1:23" x14ac:dyDescent="0.2">
      <c r="A15" s="9" t="s">
        <v>8318</v>
      </c>
      <c r="B15" s="10">
        <v>2</v>
      </c>
      <c r="C15" s="10">
        <v>16</v>
      </c>
      <c r="D15" s="10"/>
      <c r="E15" s="10">
        <v>31</v>
      </c>
      <c r="F15" s="10">
        <v>3</v>
      </c>
      <c r="G15" s="10">
        <v>16</v>
      </c>
      <c r="H15" s="10">
        <v>3</v>
      </c>
      <c r="I15" s="10">
        <v>7</v>
      </c>
      <c r="J15" s="10">
        <v>8</v>
      </c>
      <c r="K15" s="10">
        <v>53</v>
      </c>
      <c r="L15" s="10">
        <v>1</v>
      </c>
      <c r="M15" s="10">
        <v>3</v>
      </c>
      <c r="N15" s="10">
        <v>11</v>
      </c>
      <c r="O15" s="10"/>
      <c r="P15" s="10">
        <v>3</v>
      </c>
      <c r="Q15" s="10">
        <v>13</v>
      </c>
      <c r="R15" s="10"/>
      <c r="S15" s="10">
        <v>5</v>
      </c>
      <c r="T15" s="10">
        <v>8</v>
      </c>
      <c r="U15" s="10"/>
      <c r="V15" s="10">
        <v>417</v>
      </c>
      <c r="W15" s="10">
        <v>600</v>
      </c>
    </row>
    <row r="16" spans="1:23" x14ac:dyDescent="0.2">
      <c r="A16" s="11" t="s">
        <v>8220</v>
      </c>
      <c r="B16" s="10"/>
      <c r="C16" s="10">
        <v>9</v>
      </c>
      <c r="D16" s="10"/>
      <c r="E16" s="10">
        <v>10</v>
      </c>
      <c r="F16" s="10">
        <v>3</v>
      </c>
      <c r="G16" s="10">
        <v>1</v>
      </c>
      <c r="H16" s="10">
        <v>1</v>
      </c>
      <c r="I16" s="10"/>
      <c r="J16" s="10">
        <v>4</v>
      </c>
      <c r="K16" s="10">
        <v>12</v>
      </c>
      <c r="L16" s="10"/>
      <c r="M16" s="10">
        <v>2</v>
      </c>
      <c r="N16" s="10">
        <v>2</v>
      </c>
      <c r="O16" s="10"/>
      <c r="P16" s="10">
        <v>1</v>
      </c>
      <c r="Q16" s="10">
        <v>4</v>
      </c>
      <c r="R16" s="10"/>
      <c r="S16" s="10">
        <v>3</v>
      </c>
      <c r="T16" s="10">
        <v>5</v>
      </c>
      <c r="U16" s="10"/>
      <c r="V16" s="10">
        <v>121</v>
      </c>
      <c r="W16" s="10">
        <v>178</v>
      </c>
    </row>
    <row r="17" spans="1:23" x14ac:dyDescent="0.2">
      <c r="A17" s="11" t="s">
        <v>8221</v>
      </c>
      <c r="B17" s="10">
        <v>1</v>
      </c>
      <c r="C17" s="10">
        <v>4</v>
      </c>
      <c r="D17" s="10"/>
      <c r="E17" s="10">
        <v>14</v>
      </c>
      <c r="F17" s="10"/>
      <c r="G17" s="10">
        <v>6</v>
      </c>
      <c r="H17" s="10">
        <v>1</v>
      </c>
      <c r="I17" s="10">
        <v>5</v>
      </c>
      <c r="J17" s="10">
        <v>3</v>
      </c>
      <c r="K17" s="10">
        <v>19</v>
      </c>
      <c r="L17" s="10">
        <v>1</v>
      </c>
      <c r="M17" s="10"/>
      <c r="N17" s="10">
        <v>7</v>
      </c>
      <c r="O17" s="10"/>
      <c r="P17" s="10">
        <v>2</v>
      </c>
      <c r="Q17" s="10">
        <v>8</v>
      </c>
      <c r="R17" s="10"/>
      <c r="S17" s="10">
        <v>2</v>
      </c>
      <c r="T17" s="10">
        <v>2</v>
      </c>
      <c r="U17" s="10"/>
      <c r="V17" s="10">
        <v>138</v>
      </c>
      <c r="W17" s="10">
        <v>213</v>
      </c>
    </row>
    <row r="18" spans="1:23" x14ac:dyDescent="0.2">
      <c r="A18" s="11" t="s">
        <v>8219</v>
      </c>
      <c r="B18" s="10">
        <v>1</v>
      </c>
      <c r="C18" s="10">
        <v>3</v>
      </c>
      <c r="D18" s="10"/>
      <c r="E18" s="10">
        <v>7</v>
      </c>
      <c r="F18" s="10"/>
      <c r="G18" s="10">
        <v>9</v>
      </c>
      <c r="H18" s="10">
        <v>1</v>
      </c>
      <c r="I18" s="10">
        <v>2</v>
      </c>
      <c r="J18" s="10">
        <v>1</v>
      </c>
      <c r="K18" s="10">
        <v>22</v>
      </c>
      <c r="L18" s="10"/>
      <c r="M18" s="10">
        <v>1</v>
      </c>
      <c r="N18" s="10">
        <v>2</v>
      </c>
      <c r="O18" s="10"/>
      <c r="P18" s="10"/>
      <c r="Q18" s="10">
        <v>1</v>
      </c>
      <c r="R18" s="10"/>
      <c r="S18" s="10"/>
      <c r="T18" s="10">
        <v>1</v>
      </c>
      <c r="U18" s="10"/>
      <c r="V18" s="10">
        <v>158</v>
      </c>
      <c r="W18" s="10">
        <v>209</v>
      </c>
    </row>
    <row r="19" spans="1:23" x14ac:dyDescent="0.2">
      <c r="A19" s="9" t="s">
        <v>8313</v>
      </c>
      <c r="B19" s="10"/>
      <c r="C19" s="10">
        <v>12</v>
      </c>
      <c r="D19" s="10"/>
      <c r="E19" s="10">
        <v>16</v>
      </c>
      <c r="F19" s="10"/>
      <c r="G19" s="10">
        <v>3</v>
      </c>
      <c r="H19" s="10">
        <v>1</v>
      </c>
      <c r="I19" s="10">
        <v>4</v>
      </c>
      <c r="J19" s="10">
        <v>3</v>
      </c>
      <c r="K19" s="10">
        <v>53</v>
      </c>
      <c r="L19" s="10">
        <v>1</v>
      </c>
      <c r="M19" s="10"/>
      <c r="N19" s="10"/>
      <c r="O19" s="10"/>
      <c r="P19" s="10"/>
      <c r="Q19" s="10">
        <v>1</v>
      </c>
      <c r="R19" s="10">
        <v>1</v>
      </c>
      <c r="S19" s="10">
        <v>1</v>
      </c>
      <c r="T19" s="10">
        <v>2</v>
      </c>
      <c r="U19" s="10"/>
      <c r="V19" s="10">
        <v>422</v>
      </c>
      <c r="W19" s="10">
        <v>520</v>
      </c>
    </row>
    <row r="20" spans="1:23" x14ac:dyDescent="0.2">
      <c r="A20" s="11" t="s">
        <v>8220</v>
      </c>
      <c r="B20" s="10"/>
      <c r="C20" s="10">
        <v>2</v>
      </c>
      <c r="D20" s="10"/>
      <c r="E20" s="10">
        <v>3</v>
      </c>
      <c r="F20" s="10"/>
      <c r="G20" s="10"/>
      <c r="H20" s="10">
        <v>1</v>
      </c>
      <c r="I20" s="10"/>
      <c r="J20" s="10"/>
      <c r="K20" s="10">
        <v>2</v>
      </c>
      <c r="L20" s="10">
        <v>1</v>
      </c>
      <c r="M20" s="10"/>
      <c r="N20" s="10"/>
      <c r="O20" s="10"/>
      <c r="P20" s="10"/>
      <c r="Q20" s="10"/>
      <c r="R20" s="10"/>
      <c r="S20" s="10"/>
      <c r="T20" s="10"/>
      <c r="U20" s="10"/>
      <c r="V20" s="10">
        <v>31</v>
      </c>
      <c r="W20" s="10">
        <v>40</v>
      </c>
    </row>
    <row r="21" spans="1:23" x14ac:dyDescent="0.2">
      <c r="A21" s="11" t="s">
        <v>8221</v>
      </c>
      <c r="B21" s="10"/>
      <c r="C21" s="10">
        <v>6</v>
      </c>
      <c r="D21" s="10"/>
      <c r="E21" s="10">
        <v>7</v>
      </c>
      <c r="F21" s="10"/>
      <c r="G21" s="10">
        <v>2</v>
      </c>
      <c r="H21" s="10"/>
      <c r="I21" s="10">
        <v>1</v>
      </c>
      <c r="J21" s="10"/>
      <c r="K21" s="10">
        <v>30</v>
      </c>
      <c r="L21" s="10"/>
      <c r="M21" s="10"/>
      <c r="N21" s="10"/>
      <c r="O21" s="10"/>
      <c r="P21" s="10"/>
      <c r="Q21" s="10">
        <v>1</v>
      </c>
      <c r="R21" s="10">
        <v>1</v>
      </c>
      <c r="S21" s="10"/>
      <c r="T21" s="10">
        <v>2</v>
      </c>
      <c r="U21" s="10"/>
      <c r="V21" s="10">
        <v>130</v>
      </c>
      <c r="W21" s="10">
        <v>180</v>
      </c>
    </row>
    <row r="22" spans="1:23" x14ac:dyDescent="0.2">
      <c r="A22" s="11" t="s">
        <v>8219</v>
      </c>
      <c r="B22" s="10"/>
      <c r="C22" s="10">
        <v>4</v>
      </c>
      <c r="D22" s="10"/>
      <c r="E22" s="10">
        <v>6</v>
      </c>
      <c r="F22" s="10"/>
      <c r="G22" s="10">
        <v>1</v>
      </c>
      <c r="H22" s="10"/>
      <c r="I22" s="10">
        <v>3</v>
      </c>
      <c r="J22" s="10">
        <v>3</v>
      </c>
      <c r="K22" s="10">
        <v>21</v>
      </c>
      <c r="L22" s="10"/>
      <c r="M22" s="10"/>
      <c r="N22" s="10"/>
      <c r="O22" s="10"/>
      <c r="P22" s="10"/>
      <c r="Q22" s="10"/>
      <c r="R22" s="10"/>
      <c r="S22" s="10">
        <v>1</v>
      </c>
      <c r="T22" s="10"/>
      <c r="U22" s="10"/>
      <c r="V22" s="10">
        <v>261</v>
      </c>
      <c r="W22" s="10">
        <v>300</v>
      </c>
    </row>
    <row r="23" spans="1:23" x14ac:dyDescent="0.2">
      <c r="A23" s="9" t="s">
        <v>8317</v>
      </c>
      <c r="B23" s="10"/>
      <c r="C23" s="10">
        <v>6</v>
      </c>
      <c r="D23" s="10"/>
      <c r="E23" s="10">
        <v>9</v>
      </c>
      <c r="F23" s="10"/>
      <c r="G23" s="10">
        <v>5</v>
      </c>
      <c r="H23" s="10">
        <v>3</v>
      </c>
      <c r="I23" s="10">
        <v>3</v>
      </c>
      <c r="J23" s="10">
        <v>2</v>
      </c>
      <c r="K23" s="10">
        <v>17</v>
      </c>
      <c r="L23" s="10"/>
      <c r="M23" s="10">
        <v>1</v>
      </c>
      <c r="N23" s="10">
        <v>9</v>
      </c>
      <c r="O23" s="10"/>
      <c r="P23" s="10">
        <v>1</v>
      </c>
      <c r="Q23" s="10">
        <v>1</v>
      </c>
      <c r="R23" s="10"/>
      <c r="S23" s="10">
        <v>1</v>
      </c>
      <c r="T23" s="10">
        <v>1</v>
      </c>
      <c r="U23" s="10"/>
      <c r="V23" s="10">
        <v>178</v>
      </c>
      <c r="W23" s="10">
        <v>237</v>
      </c>
    </row>
    <row r="24" spans="1:23" x14ac:dyDescent="0.2">
      <c r="A24" s="11" t="s">
        <v>8220</v>
      </c>
      <c r="B24" s="10"/>
      <c r="C24" s="10"/>
      <c r="D24" s="10"/>
      <c r="E24" s="10">
        <v>1</v>
      </c>
      <c r="F24" s="10"/>
      <c r="G24" s="10"/>
      <c r="H24" s="10">
        <v>1</v>
      </c>
      <c r="I24" s="10">
        <v>1</v>
      </c>
      <c r="J24" s="10">
        <v>1</v>
      </c>
      <c r="K24" s="10">
        <v>3</v>
      </c>
      <c r="L24" s="10"/>
      <c r="M24" s="10"/>
      <c r="N24" s="10">
        <v>1</v>
      </c>
      <c r="O24" s="10"/>
      <c r="P24" s="10"/>
      <c r="Q24" s="10"/>
      <c r="R24" s="10"/>
      <c r="S24" s="10"/>
      <c r="T24" s="10"/>
      <c r="U24" s="10"/>
      <c r="V24" s="10">
        <v>22</v>
      </c>
      <c r="W24" s="10">
        <v>30</v>
      </c>
    </row>
    <row r="25" spans="1:23" x14ac:dyDescent="0.2">
      <c r="A25" s="11" t="s">
        <v>8221</v>
      </c>
      <c r="B25" s="10"/>
      <c r="C25" s="10">
        <v>5</v>
      </c>
      <c r="D25" s="10"/>
      <c r="E25" s="10">
        <v>5</v>
      </c>
      <c r="F25" s="10"/>
      <c r="G25" s="10">
        <v>5</v>
      </c>
      <c r="H25" s="10">
        <v>2</v>
      </c>
      <c r="I25" s="10">
        <v>2</v>
      </c>
      <c r="J25" s="10">
        <v>1</v>
      </c>
      <c r="K25" s="10">
        <v>8</v>
      </c>
      <c r="L25" s="10"/>
      <c r="M25" s="10">
        <v>1</v>
      </c>
      <c r="N25" s="10">
        <v>8</v>
      </c>
      <c r="O25" s="10"/>
      <c r="P25" s="10">
        <v>1</v>
      </c>
      <c r="Q25" s="10"/>
      <c r="R25" s="10"/>
      <c r="S25" s="10">
        <v>1</v>
      </c>
      <c r="T25" s="10">
        <v>1</v>
      </c>
      <c r="U25" s="10"/>
      <c r="V25" s="10">
        <v>87</v>
      </c>
      <c r="W25" s="10">
        <v>127</v>
      </c>
    </row>
    <row r="26" spans="1:23" x14ac:dyDescent="0.2">
      <c r="A26" s="11" t="s">
        <v>8219</v>
      </c>
      <c r="B26" s="10"/>
      <c r="C26" s="10">
        <v>1</v>
      </c>
      <c r="D26" s="10"/>
      <c r="E26" s="10">
        <v>3</v>
      </c>
      <c r="F26" s="10"/>
      <c r="G26" s="10"/>
      <c r="H26" s="10"/>
      <c r="I26" s="10"/>
      <c r="J26" s="10"/>
      <c r="K26" s="10">
        <v>6</v>
      </c>
      <c r="L26" s="10"/>
      <c r="M26" s="10"/>
      <c r="N26" s="10"/>
      <c r="O26" s="10"/>
      <c r="P26" s="10"/>
      <c r="Q26" s="10">
        <v>1</v>
      </c>
      <c r="R26" s="10"/>
      <c r="S26" s="10"/>
      <c r="T26" s="10"/>
      <c r="U26" s="10"/>
      <c r="V26" s="10">
        <v>69</v>
      </c>
      <c r="W26" s="10">
        <v>80</v>
      </c>
    </row>
    <row r="27" spans="1:23" x14ac:dyDescent="0.2">
      <c r="A27" s="9" t="s">
        <v>8320</v>
      </c>
      <c r="B27" s="10"/>
      <c r="C27" s="10">
        <v>9</v>
      </c>
      <c r="D27" s="10"/>
      <c r="E27" s="10">
        <v>11</v>
      </c>
      <c r="F27" s="10">
        <v>1</v>
      </c>
      <c r="G27" s="10">
        <v>8</v>
      </c>
      <c r="H27" s="10"/>
      <c r="I27" s="10">
        <v>2</v>
      </c>
      <c r="J27" s="10">
        <v>2</v>
      </c>
      <c r="K27" s="10">
        <v>33</v>
      </c>
      <c r="L27" s="10"/>
      <c r="M27" s="10">
        <v>1</v>
      </c>
      <c r="N27" s="10">
        <v>1</v>
      </c>
      <c r="O27" s="10"/>
      <c r="P27" s="10">
        <v>1</v>
      </c>
      <c r="Q27" s="10"/>
      <c r="R27" s="10">
        <v>2</v>
      </c>
      <c r="S27" s="10"/>
      <c r="T27" s="10">
        <v>1</v>
      </c>
      <c r="U27" s="10"/>
      <c r="V27" s="10">
        <v>148</v>
      </c>
      <c r="W27" s="10">
        <v>220</v>
      </c>
    </row>
    <row r="28" spans="1:23" x14ac:dyDescent="0.2">
      <c r="A28" s="11" t="s">
        <v>8221</v>
      </c>
      <c r="B28" s="10"/>
      <c r="C28" s="10">
        <v>7</v>
      </c>
      <c r="D28" s="10"/>
      <c r="E28" s="10">
        <v>7</v>
      </c>
      <c r="F28" s="10">
        <v>1</v>
      </c>
      <c r="G28" s="10">
        <v>6</v>
      </c>
      <c r="H28" s="10"/>
      <c r="I28" s="10">
        <v>1</v>
      </c>
      <c r="J28" s="10">
        <v>2</v>
      </c>
      <c r="K28" s="10">
        <v>17</v>
      </c>
      <c r="L28" s="10"/>
      <c r="M28" s="10"/>
      <c r="N28" s="10"/>
      <c r="O28" s="10"/>
      <c r="P28" s="10">
        <v>1</v>
      </c>
      <c r="Q28" s="10"/>
      <c r="R28" s="10">
        <v>2</v>
      </c>
      <c r="S28" s="10"/>
      <c r="T28" s="10"/>
      <c r="U28" s="10"/>
      <c r="V28" s="10">
        <v>96</v>
      </c>
      <c r="W28" s="10">
        <v>140</v>
      </c>
    </row>
    <row r="29" spans="1:23" x14ac:dyDescent="0.2">
      <c r="A29" s="11" t="s">
        <v>8219</v>
      </c>
      <c r="B29" s="10"/>
      <c r="C29" s="10">
        <v>2</v>
      </c>
      <c r="D29" s="10"/>
      <c r="E29" s="10">
        <v>4</v>
      </c>
      <c r="F29" s="10"/>
      <c r="G29" s="10">
        <v>2</v>
      </c>
      <c r="H29" s="10"/>
      <c r="I29" s="10">
        <v>1</v>
      </c>
      <c r="J29" s="10"/>
      <c r="K29" s="10">
        <v>16</v>
      </c>
      <c r="L29" s="10"/>
      <c r="M29" s="10">
        <v>1</v>
      </c>
      <c r="N29" s="10">
        <v>1</v>
      </c>
      <c r="O29" s="10"/>
      <c r="P29" s="10"/>
      <c r="Q29" s="10"/>
      <c r="R29" s="10"/>
      <c r="S29" s="10"/>
      <c r="T29" s="10">
        <v>1</v>
      </c>
      <c r="U29" s="10"/>
      <c r="V29" s="10">
        <v>52</v>
      </c>
      <c r="W29" s="10">
        <v>80</v>
      </c>
    </row>
    <row r="30" spans="1:23" x14ac:dyDescent="0.2">
      <c r="A30" s="9" t="s">
        <v>8321</v>
      </c>
      <c r="B30" s="10">
        <v>1</v>
      </c>
      <c r="C30" s="10">
        <v>5</v>
      </c>
      <c r="D30" s="10">
        <v>1</v>
      </c>
      <c r="E30" s="10">
        <v>13</v>
      </c>
      <c r="F30" s="10">
        <v>1</v>
      </c>
      <c r="G30" s="10">
        <v>8</v>
      </c>
      <c r="H30" s="10">
        <v>1</v>
      </c>
      <c r="I30" s="10"/>
      <c r="J30" s="10"/>
      <c r="K30" s="10">
        <v>45</v>
      </c>
      <c r="L30" s="10">
        <v>1</v>
      </c>
      <c r="M30" s="10">
        <v>1</v>
      </c>
      <c r="N30" s="10">
        <v>3</v>
      </c>
      <c r="O30" s="10">
        <v>1</v>
      </c>
      <c r="P30" s="10"/>
      <c r="Q30" s="10">
        <v>2</v>
      </c>
      <c r="R30" s="10">
        <v>1</v>
      </c>
      <c r="S30" s="10"/>
      <c r="T30" s="10">
        <v>2</v>
      </c>
      <c r="U30" s="10"/>
      <c r="V30" s="10">
        <v>134</v>
      </c>
      <c r="W30" s="10">
        <v>220</v>
      </c>
    </row>
    <row r="31" spans="1:23" x14ac:dyDescent="0.2">
      <c r="A31" s="11" t="s">
        <v>8221</v>
      </c>
      <c r="B31" s="10"/>
      <c r="C31" s="10">
        <v>3</v>
      </c>
      <c r="D31" s="10"/>
      <c r="E31" s="10">
        <v>7</v>
      </c>
      <c r="F31" s="10">
        <v>1</v>
      </c>
      <c r="G31" s="10">
        <v>3</v>
      </c>
      <c r="H31" s="10"/>
      <c r="I31" s="10"/>
      <c r="J31" s="10"/>
      <c r="K31" s="10">
        <v>27</v>
      </c>
      <c r="L31" s="10">
        <v>1</v>
      </c>
      <c r="M31" s="10"/>
      <c r="N31" s="10">
        <v>1</v>
      </c>
      <c r="O31" s="10"/>
      <c r="P31" s="10"/>
      <c r="Q31" s="10">
        <v>2</v>
      </c>
      <c r="R31" s="10"/>
      <c r="S31" s="10"/>
      <c r="T31" s="10"/>
      <c r="U31" s="10"/>
      <c r="V31" s="10">
        <v>72</v>
      </c>
      <c r="W31" s="10">
        <v>117</v>
      </c>
    </row>
    <row r="32" spans="1:23" x14ac:dyDescent="0.2">
      <c r="A32" s="11" t="s">
        <v>8219</v>
      </c>
      <c r="B32" s="10">
        <v>1</v>
      </c>
      <c r="C32" s="10">
        <v>2</v>
      </c>
      <c r="D32" s="10">
        <v>1</v>
      </c>
      <c r="E32" s="10">
        <v>6</v>
      </c>
      <c r="F32" s="10"/>
      <c r="G32" s="10">
        <v>5</v>
      </c>
      <c r="H32" s="10">
        <v>1</v>
      </c>
      <c r="I32" s="10"/>
      <c r="J32" s="10"/>
      <c r="K32" s="10">
        <v>18</v>
      </c>
      <c r="L32" s="10"/>
      <c r="M32" s="10">
        <v>1</v>
      </c>
      <c r="N32" s="10">
        <v>2</v>
      </c>
      <c r="O32" s="10">
        <v>1</v>
      </c>
      <c r="P32" s="10"/>
      <c r="Q32" s="10"/>
      <c r="R32" s="10">
        <v>1</v>
      </c>
      <c r="S32" s="10"/>
      <c r="T32" s="10">
        <v>2</v>
      </c>
      <c r="U32" s="10"/>
      <c r="V32" s="10">
        <v>62</v>
      </c>
      <c r="W32" s="10">
        <v>103</v>
      </c>
    </row>
    <row r="33" spans="1:23" x14ac:dyDescent="0.2">
      <c r="A33" s="9" t="s">
        <v>8314</v>
      </c>
      <c r="B33" s="10">
        <v>1</v>
      </c>
      <c r="C33" s="10">
        <v>4</v>
      </c>
      <c r="D33" s="10">
        <v>1</v>
      </c>
      <c r="E33" s="10">
        <v>10</v>
      </c>
      <c r="F33" s="10"/>
      <c r="G33" s="10">
        <v>2</v>
      </c>
      <c r="H33" s="10">
        <v>1</v>
      </c>
      <c r="I33" s="10"/>
      <c r="J33" s="10">
        <v>1</v>
      </c>
      <c r="K33" s="10">
        <v>10</v>
      </c>
      <c r="L33" s="10"/>
      <c r="M33" s="10"/>
      <c r="N33" s="10"/>
      <c r="O33" s="10"/>
      <c r="P33" s="10"/>
      <c r="Q33" s="10"/>
      <c r="R33" s="10">
        <v>1</v>
      </c>
      <c r="S33" s="10"/>
      <c r="T33" s="10">
        <v>1</v>
      </c>
      <c r="U33" s="10"/>
      <c r="V33" s="10">
        <v>168</v>
      </c>
      <c r="W33" s="10">
        <v>200</v>
      </c>
    </row>
    <row r="34" spans="1:23" x14ac:dyDescent="0.2">
      <c r="A34" s="11" t="s">
        <v>8220</v>
      </c>
      <c r="B34" s="10"/>
      <c r="C34" s="10">
        <v>1</v>
      </c>
      <c r="D34" s="10"/>
      <c r="E34" s="10">
        <v>2</v>
      </c>
      <c r="F34" s="10"/>
      <c r="G34" s="10">
        <v>1</v>
      </c>
      <c r="H34" s="10"/>
      <c r="I34" s="10"/>
      <c r="J34" s="10"/>
      <c r="K34" s="10">
        <v>1</v>
      </c>
      <c r="L34" s="10"/>
      <c r="M34" s="10"/>
      <c r="N34" s="10"/>
      <c r="O34" s="10"/>
      <c r="P34" s="10"/>
      <c r="Q34" s="10"/>
      <c r="R34" s="10"/>
      <c r="S34" s="10"/>
      <c r="T34" s="10"/>
      <c r="U34" s="10"/>
      <c r="V34" s="10">
        <v>15</v>
      </c>
      <c r="W34" s="10">
        <v>20</v>
      </c>
    </row>
    <row r="35" spans="1:23" x14ac:dyDescent="0.2">
      <c r="A35" s="11" t="s">
        <v>8221</v>
      </c>
      <c r="B35" s="10"/>
      <c r="C35" s="10">
        <v>3</v>
      </c>
      <c r="D35" s="10">
        <v>1</v>
      </c>
      <c r="E35" s="10">
        <v>8</v>
      </c>
      <c r="F35" s="10"/>
      <c r="G35" s="10">
        <v>1</v>
      </c>
      <c r="H35" s="10">
        <v>1</v>
      </c>
      <c r="I35" s="10"/>
      <c r="J35" s="10">
        <v>1</v>
      </c>
      <c r="K35" s="10">
        <v>8</v>
      </c>
      <c r="L35" s="10"/>
      <c r="M35" s="10"/>
      <c r="N35" s="10"/>
      <c r="O35" s="10"/>
      <c r="P35" s="10"/>
      <c r="Q35" s="10"/>
      <c r="R35" s="10">
        <v>1</v>
      </c>
      <c r="S35" s="10"/>
      <c r="T35" s="10">
        <v>1</v>
      </c>
      <c r="U35" s="10"/>
      <c r="V35" s="10">
        <v>115</v>
      </c>
      <c r="W35" s="10">
        <v>140</v>
      </c>
    </row>
    <row r="36" spans="1:23" x14ac:dyDescent="0.2">
      <c r="A36" s="11" t="s">
        <v>8222</v>
      </c>
      <c r="B36" s="10">
        <v>1</v>
      </c>
      <c r="C36" s="10"/>
      <c r="D36" s="10"/>
      <c r="E36" s="10"/>
      <c r="F36" s="10"/>
      <c r="G36" s="10"/>
      <c r="H36" s="10"/>
      <c r="I36" s="10"/>
      <c r="J36" s="10"/>
      <c r="K36" s="10">
        <v>1</v>
      </c>
      <c r="L36" s="10"/>
      <c r="M36" s="10"/>
      <c r="N36" s="10"/>
      <c r="O36" s="10"/>
      <c r="P36" s="10"/>
      <c r="Q36" s="10"/>
      <c r="R36" s="10"/>
      <c r="S36" s="10"/>
      <c r="T36" s="10"/>
      <c r="U36" s="10"/>
      <c r="V36" s="10">
        <v>4</v>
      </c>
      <c r="W36" s="10">
        <v>6</v>
      </c>
    </row>
    <row r="37" spans="1:23" x14ac:dyDescent="0.2">
      <c r="A37" s="11" t="s">
        <v>8219</v>
      </c>
      <c r="B37" s="10"/>
      <c r="C37" s="10"/>
      <c r="D37" s="10"/>
      <c r="E37" s="10"/>
      <c r="F37" s="10"/>
      <c r="G37" s="10"/>
      <c r="H37" s="10"/>
      <c r="I37" s="10"/>
      <c r="J37" s="10"/>
      <c r="K37" s="10"/>
      <c r="L37" s="10"/>
      <c r="M37" s="10"/>
      <c r="N37" s="10"/>
      <c r="O37" s="10"/>
      <c r="P37" s="10"/>
      <c r="Q37" s="10"/>
      <c r="R37" s="10"/>
      <c r="S37" s="10"/>
      <c r="T37" s="10"/>
      <c r="U37" s="10"/>
      <c r="V37" s="10">
        <v>34</v>
      </c>
      <c r="W37" s="10">
        <v>34</v>
      </c>
    </row>
    <row r="38" spans="1:23" x14ac:dyDescent="0.2">
      <c r="A38" s="9" t="s">
        <v>8315</v>
      </c>
      <c r="B38" s="10"/>
      <c r="C38" s="10"/>
      <c r="D38" s="10"/>
      <c r="E38" s="10"/>
      <c r="F38" s="10"/>
      <c r="G38" s="10">
        <v>1</v>
      </c>
      <c r="H38" s="10"/>
      <c r="I38" s="10"/>
      <c r="J38" s="10"/>
      <c r="K38" s="10"/>
      <c r="L38" s="10"/>
      <c r="M38" s="10"/>
      <c r="N38" s="10"/>
      <c r="O38" s="10"/>
      <c r="P38" s="10"/>
      <c r="Q38" s="10"/>
      <c r="R38" s="10"/>
      <c r="S38" s="10"/>
      <c r="T38" s="10"/>
      <c r="U38" s="10"/>
      <c r="V38" s="10">
        <v>23</v>
      </c>
      <c r="W38" s="10">
        <v>24</v>
      </c>
    </row>
    <row r="39" spans="1:23" x14ac:dyDescent="0.2">
      <c r="A39" s="11" t="s">
        <v>8220</v>
      </c>
      <c r="B39" s="10"/>
      <c r="C39" s="10"/>
      <c r="D39" s="10"/>
      <c r="E39" s="10"/>
      <c r="F39" s="10"/>
      <c r="G39" s="10">
        <v>1</v>
      </c>
      <c r="H39" s="10"/>
      <c r="I39" s="10"/>
      <c r="J39" s="10"/>
      <c r="K39" s="10"/>
      <c r="L39" s="10"/>
      <c r="M39" s="10"/>
      <c r="N39" s="10"/>
      <c r="O39" s="10"/>
      <c r="P39" s="10"/>
      <c r="Q39" s="10"/>
      <c r="R39" s="10"/>
      <c r="S39" s="10"/>
      <c r="T39" s="10"/>
      <c r="U39" s="10"/>
      <c r="V39" s="10">
        <v>23</v>
      </c>
      <c r="W39" s="10">
        <v>24</v>
      </c>
    </row>
    <row r="40" spans="1:23" x14ac:dyDescent="0.2">
      <c r="A40" s="9" t="s">
        <v>8311</v>
      </c>
      <c r="B40" s="10">
        <v>6</v>
      </c>
      <c r="C40" s="10">
        <v>74</v>
      </c>
      <c r="D40" s="10">
        <v>2</v>
      </c>
      <c r="E40" s="10">
        <v>146</v>
      </c>
      <c r="F40" s="10">
        <v>6</v>
      </c>
      <c r="G40" s="10">
        <v>53</v>
      </c>
      <c r="H40" s="10">
        <v>14</v>
      </c>
      <c r="I40" s="10">
        <v>21</v>
      </c>
      <c r="J40" s="10">
        <v>27</v>
      </c>
      <c r="K40" s="10">
        <v>604</v>
      </c>
      <c r="L40" s="10">
        <v>3</v>
      </c>
      <c r="M40" s="10">
        <v>15</v>
      </c>
      <c r="N40" s="10">
        <v>29</v>
      </c>
      <c r="O40" s="10">
        <v>2</v>
      </c>
      <c r="P40" s="10">
        <v>12</v>
      </c>
      <c r="Q40" s="10">
        <v>21</v>
      </c>
      <c r="R40" s="10">
        <v>7</v>
      </c>
      <c r="S40" s="10">
        <v>12</v>
      </c>
      <c r="T40" s="10">
        <v>21</v>
      </c>
      <c r="U40" s="10">
        <v>1</v>
      </c>
      <c r="V40" s="10">
        <v>3038</v>
      </c>
      <c r="W40" s="10">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F865-DBCF-5642-9CEE-2F0011871D67}">
  <dimension ref="A1:Z107"/>
  <sheetViews>
    <sheetView topLeftCell="A2" workbookViewId="0">
      <selection activeCell="Z108" sqref="Z108"/>
    </sheetView>
  </sheetViews>
  <sheetFormatPr baseColWidth="10" defaultRowHeight="15" x14ac:dyDescent="0.2"/>
  <cols>
    <col min="1" max="1" width="16.5" bestFit="1" customWidth="1"/>
    <col min="2" max="2" width="15.6640625" bestFit="1" customWidth="1"/>
    <col min="3" max="3" width="3.5" bestFit="1" customWidth="1"/>
    <col min="4" max="4" width="3" bestFit="1" customWidth="1"/>
    <col min="5" max="5" width="4.1640625" bestFit="1" customWidth="1"/>
    <col min="6" max="6" width="3.33203125" bestFit="1" customWidth="1"/>
    <col min="7" max="7" width="3.1640625"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4" width="10" bestFit="1" customWidth="1"/>
    <col min="25" max="25" width="9.1640625" bestFit="1" customWidth="1"/>
    <col min="26" max="26" width="9.83203125" bestFit="1" customWidth="1"/>
    <col min="27" max="27" width="7" bestFit="1" customWidth="1"/>
    <col min="28" max="28" width="7.5" bestFit="1" customWidth="1"/>
    <col min="29" max="29" width="6" bestFit="1" customWidth="1"/>
    <col min="30" max="30" width="11" bestFit="1" customWidth="1"/>
    <col min="31" max="31" width="9.83203125" bestFit="1" customWidth="1"/>
    <col min="32" max="32" width="7" bestFit="1" customWidth="1"/>
    <col min="33" max="33" width="7.5" bestFit="1" customWidth="1"/>
    <col min="34" max="34" width="10.5" bestFit="1" customWidth="1"/>
    <col min="35" max="35" width="4.6640625" bestFit="1" customWidth="1"/>
    <col min="36" max="36" width="6" bestFit="1" customWidth="1"/>
    <col min="37" max="37" width="9.33203125" bestFit="1" customWidth="1"/>
    <col min="38" max="38" width="5.6640625" bestFit="1" customWidth="1"/>
    <col min="39" max="39" width="11" bestFit="1" customWidth="1"/>
    <col min="40" max="40" width="9.1640625" bestFit="1" customWidth="1"/>
    <col min="41" max="41" width="9.83203125" bestFit="1" customWidth="1"/>
    <col min="42" max="42" width="7" bestFit="1" customWidth="1"/>
    <col min="43" max="43" width="7.33203125" bestFit="1" customWidth="1"/>
    <col min="44" max="44" width="10.5" bestFit="1" customWidth="1"/>
    <col min="45" max="45" width="4.6640625" bestFit="1" customWidth="1"/>
    <col min="46" max="46" width="5.6640625" bestFit="1" customWidth="1"/>
    <col min="47" max="47" width="11" bestFit="1" customWidth="1"/>
    <col min="48" max="48" width="9.1640625" bestFit="1" customWidth="1"/>
    <col min="49" max="49" width="9.83203125" bestFit="1" customWidth="1"/>
    <col min="50" max="50" width="7" bestFit="1" customWidth="1"/>
    <col min="51" max="51" width="7.5" bestFit="1" customWidth="1"/>
    <col min="52" max="52" width="10.5" bestFit="1" customWidth="1"/>
    <col min="53" max="53" width="6" bestFit="1" customWidth="1"/>
    <col min="54" max="54" width="5.6640625" bestFit="1" customWidth="1"/>
    <col min="55" max="55" width="9.1640625" bestFit="1" customWidth="1"/>
    <col min="56" max="56" width="9.83203125" bestFit="1" customWidth="1"/>
    <col min="57" max="58" width="7" bestFit="1" customWidth="1"/>
    <col min="59" max="59" width="10.5" bestFit="1" customWidth="1"/>
    <col min="60" max="60" width="4.6640625" bestFit="1" customWidth="1"/>
    <col min="61" max="61" width="6" bestFit="1" customWidth="1"/>
    <col min="62" max="62" width="5.6640625" bestFit="1" customWidth="1"/>
    <col min="63" max="63" width="9.1640625" bestFit="1" customWidth="1"/>
    <col min="64" max="64" width="9.83203125" bestFit="1" customWidth="1"/>
    <col min="65" max="65" width="7" bestFit="1" customWidth="1"/>
    <col min="66" max="66" width="7.1640625" bestFit="1" customWidth="1"/>
    <col min="67" max="67" width="10.5" bestFit="1" customWidth="1"/>
    <col min="68" max="68" width="4.6640625" bestFit="1" customWidth="1"/>
    <col min="69" max="69" width="6" bestFit="1" customWidth="1"/>
    <col min="70" max="70" width="5.6640625" bestFit="1" customWidth="1"/>
    <col min="71" max="71" width="11" bestFit="1" customWidth="1"/>
    <col min="72" max="72" width="9.1640625" bestFit="1" customWidth="1"/>
    <col min="73" max="73" width="9.83203125" bestFit="1" customWidth="1"/>
    <col min="74" max="74" width="7" bestFit="1" customWidth="1"/>
    <col min="75" max="75" width="7.5" bestFit="1" customWidth="1"/>
    <col min="76" max="76" width="10.5" bestFit="1" customWidth="1"/>
    <col min="77" max="77" width="11" bestFit="1" customWidth="1"/>
    <col min="78" max="78" width="9.83203125" bestFit="1" customWidth="1"/>
    <col min="79" max="79" width="7.5" bestFit="1" customWidth="1"/>
    <col min="80" max="80" width="6" bestFit="1" customWidth="1"/>
    <col min="81" max="81" width="11" bestFit="1" customWidth="1"/>
    <col min="82" max="82" width="9.1640625" bestFit="1" customWidth="1"/>
    <col min="83" max="83" width="9.83203125" bestFit="1" customWidth="1"/>
    <col min="84" max="84" width="7" bestFit="1" customWidth="1"/>
    <col min="85" max="85" width="6.6640625" bestFit="1" customWidth="1"/>
    <col min="86" max="86" width="6" bestFit="1" customWidth="1"/>
    <col min="87" max="87" width="5.6640625" bestFit="1" customWidth="1"/>
    <col min="88" max="88" width="11" bestFit="1" customWidth="1"/>
    <col min="89" max="89" width="9.1640625" bestFit="1" customWidth="1"/>
    <col min="90" max="90" width="9.83203125" bestFit="1" customWidth="1"/>
    <col min="91" max="91" width="7" bestFit="1" customWidth="1"/>
    <col min="92" max="92" width="6.6640625" bestFit="1" customWidth="1"/>
    <col min="93" max="93" width="11" bestFit="1" customWidth="1"/>
    <col min="94" max="94" width="7" bestFit="1" customWidth="1"/>
    <col min="95" max="95" width="7.33203125" bestFit="1" customWidth="1"/>
    <col min="96" max="96" width="6" bestFit="1" customWidth="1"/>
    <col min="97" max="97" width="9.1640625" bestFit="1" customWidth="1"/>
    <col min="98" max="98" width="9.83203125" bestFit="1" customWidth="1"/>
    <col min="99" max="99" width="7" bestFit="1" customWidth="1"/>
    <col min="100" max="100" width="8" bestFit="1" customWidth="1"/>
    <col min="101" max="101" width="10.5" bestFit="1" customWidth="1"/>
    <col min="102" max="102" width="11" bestFit="1" customWidth="1"/>
    <col min="103" max="103" width="9.1640625" bestFit="1" customWidth="1"/>
    <col min="104" max="104" width="9.83203125" bestFit="1" customWidth="1"/>
    <col min="105" max="105" width="7" bestFit="1" customWidth="1"/>
    <col min="106" max="106" width="7.33203125" bestFit="1" customWidth="1"/>
    <col min="107" max="107" width="10.5" bestFit="1" customWidth="1"/>
    <col min="108" max="108" width="4.6640625" bestFit="1" customWidth="1"/>
    <col min="109" max="109" width="6" bestFit="1" customWidth="1"/>
    <col min="110" max="110" width="11" bestFit="1" customWidth="1"/>
    <col min="111" max="111" width="7" bestFit="1" customWidth="1"/>
    <col min="112" max="112" width="7.6640625" bestFit="1" customWidth="1"/>
    <col min="113" max="113" width="10.5" bestFit="1" customWidth="1"/>
    <col min="114" max="114" width="9.1640625" bestFit="1" customWidth="1"/>
    <col min="115" max="115" width="9.83203125" bestFit="1" customWidth="1"/>
    <col min="116" max="116" width="7" bestFit="1" customWidth="1"/>
    <col min="117" max="117" width="7.33203125" bestFit="1" customWidth="1"/>
    <col min="118" max="118" width="10.5" bestFit="1" customWidth="1"/>
    <col min="119" max="119" width="4.6640625" bestFit="1" customWidth="1"/>
    <col min="120" max="120" width="6" bestFit="1" customWidth="1"/>
    <col min="121" max="121" width="5.6640625" bestFit="1" customWidth="1"/>
    <col min="122" max="122" width="11" bestFit="1" customWidth="1"/>
    <col min="123" max="123" width="9.1640625" bestFit="1" customWidth="1"/>
    <col min="124" max="124" width="9.83203125" bestFit="1" customWidth="1"/>
    <col min="125" max="127" width="7" bestFit="1" customWidth="1"/>
    <col min="128" max="128" width="7.33203125" bestFit="1" customWidth="1"/>
    <col min="129" max="129" width="10.5" bestFit="1" customWidth="1"/>
    <col min="130" max="130" width="4.6640625" bestFit="1" customWidth="1"/>
    <col min="131" max="131" width="6" bestFit="1" customWidth="1"/>
    <col min="132" max="132" width="9.33203125" bestFit="1" customWidth="1"/>
    <col min="133" max="133" width="5.6640625" bestFit="1" customWidth="1"/>
    <col min="134" max="134" width="11" bestFit="1" customWidth="1"/>
    <col min="135" max="135" width="9.1640625" bestFit="1" customWidth="1"/>
    <col min="136" max="136" width="9.83203125" bestFit="1" customWidth="1"/>
    <col min="137" max="137" width="7" bestFit="1" customWidth="1"/>
    <col min="138" max="138" width="7.33203125" bestFit="1" customWidth="1"/>
    <col min="139" max="139" width="8" bestFit="1" customWidth="1"/>
    <col min="140" max="140" width="10.5" bestFit="1" customWidth="1"/>
    <col min="141" max="141" width="10" bestFit="1" customWidth="1"/>
  </cols>
  <sheetData>
    <row r="1" spans="1:23" x14ac:dyDescent="0.2">
      <c r="A1" s="8" t="s">
        <v>8308</v>
      </c>
      <c r="B1" t="s">
        <v>8323</v>
      </c>
    </row>
    <row r="3" spans="1:23" x14ac:dyDescent="0.2">
      <c r="A3" s="8" t="s">
        <v>8322</v>
      </c>
      <c r="B3" s="8" t="s">
        <v>8324</v>
      </c>
    </row>
    <row r="4" spans="1:23" x14ac:dyDescent="0.2">
      <c r="A4" s="8" t="s">
        <v>8310</v>
      </c>
      <c r="B4" t="s">
        <v>8239</v>
      </c>
      <c r="C4" t="s">
        <v>8226</v>
      </c>
      <c r="D4" t="s">
        <v>8242</v>
      </c>
      <c r="E4" t="s">
        <v>8229</v>
      </c>
      <c r="F4" t="s">
        <v>8240</v>
      </c>
      <c r="G4" t="s">
        <v>8236</v>
      </c>
      <c r="H4" t="s">
        <v>8232</v>
      </c>
      <c r="I4" t="s">
        <v>8227</v>
      </c>
      <c r="J4" t="s">
        <v>8230</v>
      </c>
      <c r="K4" t="s">
        <v>8225</v>
      </c>
      <c r="L4" t="s">
        <v>8231</v>
      </c>
      <c r="M4" t="s">
        <v>8241</v>
      </c>
      <c r="N4" t="s">
        <v>8237</v>
      </c>
      <c r="O4" t="s">
        <v>8243</v>
      </c>
      <c r="P4" t="s">
        <v>8238</v>
      </c>
      <c r="Q4" t="s">
        <v>8233</v>
      </c>
      <c r="R4" t="s">
        <v>8234</v>
      </c>
      <c r="S4" t="s">
        <v>8228</v>
      </c>
      <c r="T4" t="s">
        <v>8235</v>
      </c>
      <c r="U4" t="s">
        <v>8244</v>
      </c>
      <c r="V4" t="s">
        <v>8224</v>
      </c>
      <c r="W4" t="s">
        <v>8311</v>
      </c>
    </row>
    <row r="5" spans="1:23" x14ac:dyDescent="0.2">
      <c r="A5" s="9" t="s">
        <v>8349</v>
      </c>
      <c r="B5" s="10">
        <v>1</v>
      </c>
      <c r="C5" s="10">
        <v>15</v>
      </c>
      <c r="D5" s="10"/>
      <c r="E5" s="10">
        <v>30</v>
      </c>
      <c r="F5" s="10">
        <v>1</v>
      </c>
      <c r="G5" s="10">
        <v>4</v>
      </c>
      <c r="H5" s="10">
        <v>2</v>
      </c>
      <c r="I5" s="10">
        <v>1</v>
      </c>
      <c r="J5" s="10">
        <v>3</v>
      </c>
      <c r="K5" s="10">
        <v>314</v>
      </c>
      <c r="L5" s="10"/>
      <c r="M5" s="10">
        <v>7</v>
      </c>
      <c r="N5" s="10">
        <v>2</v>
      </c>
      <c r="O5" s="10">
        <v>1</v>
      </c>
      <c r="P5" s="10">
        <v>6</v>
      </c>
      <c r="Q5" s="10">
        <v>3</v>
      </c>
      <c r="R5" s="10">
        <v>1</v>
      </c>
      <c r="S5" s="10">
        <v>2</v>
      </c>
      <c r="T5" s="10">
        <v>1</v>
      </c>
      <c r="U5" s="10">
        <v>1</v>
      </c>
      <c r="V5" s="10">
        <v>671</v>
      </c>
      <c r="W5" s="10">
        <v>1066</v>
      </c>
    </row>
    <row r="6" spans="1:23" x14ac:dyDescent="0.2">
      <c r="A6" s="11" t="s">
        <v>8221</v>
      </c>
      <c r="B6" s="10">
        <v>1</v>
      </c>
      <c r="C6" s="10">
        <v>10</v>
      </c>
      <c r="D6" s="10"/>
      <c r="E6" s="10">
        <v>8</v>
      </c>
      <c r="F6" s="10"/>
      <c r="G6" s="10">
        <v>1</v>
      </c>
      <c r="H6" s="10">
        <v>1</v>
      </c>
      <c r="I6" s="10"/>
      <c r="J6" s="10">
        <v>1</v>
      </c>
      <c r="K6" s="10">
        <v>70</v>
      </c>
      <c r="L6" s="10"/>
      <c r="M6" s="10">
        <v>3</v>
      </c>
      <c r="N6" s="10">
        <v>1</v>
      </c>
      <c r="O6" s="10"/>
      <c r="P6" s="10">
        <v>4</v>
      </c>
      <c r="Q6" s="10">
        <v>2</v>
      </c>
      <c r="R6" s="10"/>
      <c r="S6" s="10">
        <v>1</v>
      </c>
      <c r="T6" s="10"/>
      <c r="U6" s="10"/>
      <c r="V6" s="10">
        <v>250</v>
      </c>
      <c r="W6" s="10">
        <v>353</v>
      </c>
    </row>
    <row r="7" spans="1:23" x14ac:dyDescent="0.2">
      <c r="A7" s="11" t="s">
        <v>8222</v>
      </c>
      <c r="B7" s="10"/>
      <c r="C7" s="10"/>
      <c r="D7" s="10"/>
      <c r="E7" s="10"/>
      <c r="F7" s="10"/>
      <c r="G7" s="10"/>
      <c r="H7" s="10"/>
      <c r="I7" s="10"/>
      <c r="J7" s="10">
        <v>1</v>
      </c>
      <c r="K7" s="10">
        <v>6</v>
      </c>
      <c r="L7" s="10"/>
      <c r="M7" s="10"/>
      <c r="N7" s="10"/>
      <c r="O7" s="10"/>
      <c r="P7" s="10">
        <v>2</v>
      </c>
      <c r="Q7" s="10">
        <v>1</v>
      </c>
      <c r="R7" s="10"/>
      <c r="S7" s="10"/>
      <c r="T7" s="10"/>
      <c r="U7" s="10"/>
      <c r="V7" s="10">
        <v>9</v>
      </c>
      <c r="W7" s="10">
        <v>19</v>
      </c>
    </row>
    <row r="8" spans="1:23" x14ac:dyDescent="0.2">
      <c r="A8" s="11" t="s">
        <v>8219</v>
      </c>
      <c r="B8" s="10"/>
      <c r="C8" s="10">
        <v>5</v>
      </c>
      <c r="D8" s="10"/>
      <c r="E8" s="10">
        <v>22</v>
      </c>
      <c r="F8" s="10">
        <v>1</v>
      </c>
      <c r="G8" s="10">
        <v>3</v>
      </c>
      <c r="H8" s="10">
        <v>1</v>
      </c>
      <c r="I8" s="10">
        <v>1</v>
      </c>
      <c r="J8" s="10">
        <v>1</v>
      </c>
      <c r="K8" s="10">
        <v>238</v>
      </c>
      <c r="L8" s="10"/>
      <c r="M8" s="10">
        <v>4</v>
      </c>
      <c r="N8" s="10">
        <v>1</v>
      </c>
      <c r="O8" s="10">
        <v>1</v>
      </c>
      <c r="P8" s="10"/>
      <c r="Q8" s="10"/>
      <c r="R8" s="10">
        <v>1</v>
      </c>
      <c r="S8" s="10">
        <v>1</v>
      </c>
      <c r="T8" s="10">
        <v>1</v>
      </c>
      <c r="U8" s="10">
        <v>1</v>
      </c>
      <c r="V8" s="10">
        <v>412</v>
      </c>
      <c r="W8" s="10">
        <v>694</v>
      </c>
    </row>
    <row r="9" spans="1:23" x14ac:dyDescent="0.2">
      <c r="A9" s="9" t="s">
        <v>8353</v>
      </c>
      <c r="B9" s="10"/>
      <c r="C9" s="10"/>
      <c r="D9" s="10"/>
      <c r="E9" s="10">
        <v>6</v>
      </c>
      <c r="F9" s="10"/>
      <c r="G9" s="10">
        <v>1</v>
      </c>
      <c r="H9" s="10">
        <v>1</v>
      </c>
      <c r="I9" s="10"/>
      <c r="J9" s="10">
        <v>2</v>
      </c>
      <c r="K9" s="10">
        <v>10</v>
      </c>
      <c r="L9" s="10"/>
      <c r="M9" s="10"/>
      <c r="N9" s="10"/>
      <c r="O9" s="10"/>
      <c r="P9" s="10"/>
      <c r="Q9" s="10"/>
      <c r="R9" s="10"/>
      <c r="S9" s="10"/>
      <c r="T9" s="10"/>
      <c r="U9" s="10"/>
      <c r="V9" s="10">
        <v>240</v>
      </c>
      <c r="W9" s="10">
        <v>260</v>
      </c>
    </row>
    <row r="10" spans="1:23" x14ac:dyDescent="0.2">
      <c r="A10" s="11" t="s">
        <v>8219</v>
      </c>
      <c r="B10" s="10"/>
      <c r="C10" s="10"/>
      <c r="D10" s="10"/>
      <c r="E10" s="10">
        <v>6</v>
      </c>
      <c r="F10" s="10"/>
      <c r="G10" s="10">
        <v>1</v>
      </c>
      <c r="H10" s="10">
        <v>1</v>
      </c>
      <c r="I10" s="10"/>
      <c r="J10" s="10">
        <v>2</v>
      </c>
      <c r="K10" s="10">
        <v>10</v>
      </c>
      <c r="L10" s="10"/>
      <c r="M10" s="10"/>
      <c r="N10" s="10"/>
      <c r="O10" s="10"/>
      <c r="P10" s="10"/>
      <c r="Q10" s="10"/>
      <c r="R10" s="10"/>
      <c r="S10" s="10"/>
      <c r="T10" s="10"/>
      <c r="U10" s="10"/>
      <c r="V10" s="10">
        <v>240</v>
      </c>
      <c r="W10" s="10">
        <v>260</v>
      </c>
    </row>
    <row r="11" spans="1:23" x14ac:dyDescent="0.2">
      <c r="A11" s="9" t="s">
        <v>8363</v>
      </c>
      <c r="B11" s="10">
        <v>1</v>
      </c>
      <c r="C11" s="10">
        <v>2</v>
      </c>
      <c r="D11" s="10"/>
      <c r="E11" s="10">
        <v>9</v>
      </c>
      <c r="F11" s="10">
        <v>2</v>
      </c>
      <c r="G11" s="10">
        <v>4</v>
      </c>
      <c r="H11" s="10">
        <v>2</v>
      </c>
      <c r="I11" s="10">
        <v>3</v>
      </c>
      <c r="J11" s="10">
        <v>3</v>
      </c>
      <c r="K11" s="10">
        <v>11</v>
      </c>
      <c r="L11" s="10"/>
      <c r="M11" s="10"/>
      <c r="N11" s="10">
        <v>6</v>
      </c>
      <c r="O11" s="10"/>
      <c r="P11" s="10">
        <v>3</v>
      </c>
      <c r="Q11" s="10">
        <v>6</v>
      </c>
      <c r="R11" s="10"/>
      <c r="S11" s="10"/>
      <c r="T11" s="10">
        <v>3</v>
      </c>
      <c r="U11" s="10"/>
      <c r="V11" s="10">
        <v>145</v>
      </c>
      <c r="W11" s="10">
        <v>200</v>
      </c>
    </row>
    <row r="12" spans="1:23" x14ac:dyDescent="0.2">
      <c r="A12" s="11" t="s">
        <v>8220</v>
      </c>
      <c r="B12" s="10"/>
      <c r="C12" s="10">
        <v>1</v>
      </c>
      <c r="D12" s="10"/>
      <c r="E12" s="10"/>
      <c r="F12" s="10">
        <v>2</v>
      </c>
      <c r="G12" s="10"/>
      <c r="H12" s="10">
        <v>1</v>
      </c>
      <c r="I12" s="10"/>
      <c r="J12" s="10">
        <v>1</v>
      </c>
      <c r="K12" s="10">
        <v>5</v>
      </c>
      <c r="L12" s="10"/>
      <c r="M12" s="10"/>
      <c r="N12" s="10"/>
      <c r="O12" s="10"/>
      <c r="P12" s="10">
        <v>1</v>
      </c>
      <c r="Q12" s="10">
        <v>1</v>
      </c>
      <c r="R12" s="10"/>
      <c r="S12" s="10"/>
      <c r="T12" s="10">
        <v>1</v>
      </c>
      <c r="U12" s="10"/>
      <c r="V12" s="10">
        <v>47</v>
      </c>
      <c r="W12" s="10">
        <v>60</v>
      </c>
    </row>
    <row r="13" spans="1:23" x14ac:dyDescent="0.2">
      <c r="A13" s="11" t="s">
        <v>8221</v>
      </c>
      <c r="B13" s="10">
        <v>1</v>
      </c>
      <c r="C13" s="10">
        <v>1</v>
      </c>
      <c r="D13" s="10"/>
      <c r="E13" s="10">
        <v>8</v>
      </c>
      <c r="F13" s="10"/>
      <c r="G13" s="10">
        <v>3</v>
      </c>
      <c r="H13" s="10">
        <v>1</v>
      </c>
      <c r="I13" s="10">
        <v>3</v>
      </c>
      <c r="J13" s="10">
        <v>1</v>
      </c>
      <c r="K13" s="10">
        <v>6</v>
      </c>
      <c r="L13" s="10"/>
      <c r="M13" s="10"/>
      <c r="N13" s="10">
        <v>6</v>
      </c>
      <c r="O13" s="10"/>
      <c r="P13" s="10">
        <v>2</v>
      </c>
      <c r="Q13" s="10">
        <v>5</v>
      </c>
      <c r="R13" s="10"/>
      <c r="S13" s="10"/>
      <c r="T13" s="10">
        <v>2</v>
      </c>
      <c r="U13" s="10"/>
      <c r="V13" s="10">
        <v>81</v>
      </c>
      <c r="W13" s="10">
        <v>120</v>
      </c>
    </row>
    <row r="14" spans="1:23" x14ac:dyDescent="0.2">
      <c r="A14" s="11" t="s">
        <v>8219</v>
      </c>
      <c r="B14" s="10"/>
      <c r="C14" s="10"/>
      <c r="D14" s="10"/>
      <c r="E14" s="10">
        <v>1</v>
      </c>
      <c r="F14" s="10"/>
      <c r="G14" s="10">
        <v>1</v>
      </c>
      <c r="H14" s="10"/>
      <c r="I14" s="10"/>
      <c r="J14" s="10">
        <v>1</v>
      </c>
      <c r="K14" s="10"/>
      <c r="L14" s="10"/>
      <c r="M14" s="10"/>
      <c r="N14" s="10"/>
      <c r="O14" s="10"/>
      <c r="P14" s="10"/>
      <c r="Q14" s="10"/>
      <c r="R14" s="10"/>
      <c r="S14" s="10"/>
      <c r="T14" s="10"/>
      <c r="U14" s="10"/>
      <c r="V14" s="10">
        <v>17</v>
      </c>
      <c r="W14" s="10">
        <v>20</v>
      </c>
    </row>
    <row r="15" spans="1:23" x14ac:dyDescent="0.2">
      <c r="A15" s="9" t="s">
        <v>8358</v>
      </c>
      <c r="B15" s="10"/>
      <c r="C15" s="10">
        <v>2</v>
      </c>
      <c r="D15" s="10"/>
      <c r="E15" s="10">
        <v>6</v>
      </c>
      <c r="F15" s="10"/>
      <c r="G15" s="10">
        <v>1</v>
      </c>
      <c r="H15" s="10"/>
      <c r="I15" s="10">
        <v>1</v>
      </c>
      <c r="J15" s="10">
        <v>3</v>
      </c>
      <c r="K15" s="10">
        <v>19</v>
      </c>
      <c r="L15" s="10"/>
      <c r="M15" s="10">
        <v>2</v>
      </c>
      <c r="N15" s="10">
        <v>2</v>
      </c>
      <c r="O15" s="10"/>
      <c r="P15" s="10">
        <v>1</v>
      </c>
      <c r="Q15" s="10">
        <v>1</v>
      </c>
      <c r="R15" s="10"/>
      <c r="S15" s="10">
        <v>2</v>
      </c>
      <c r="T15" s="10">
        <v>2</v>
      </c>
      <c r="U15" s="10"/>
      <c r="V15" s="10">
        <v>145</v>
      </c>
      <c r="W15" s="10">
        <v>187</v>
      </c>
    </row>
    <row r="16" spans="1:23" x14ac:dyDescent="0.2">
      <c r="A16" s="11" t="s">
        <v>8220</v>
      </c>
      <c r="B16" s="10"/>
      <c r="C16" s="10"/>
      <c r="D16" s="10"/>
      <c r="E16" s="10">
        <v>1</v>
      </c>
      <c r="F16" s="10"/>
      <c r="G16" s="10"/>
      <c r="H16" s="10"/>
      <c r="I16" s="10"/>
      <c r="J16" s="10"/>
      <c r="K16" s="10">
        <v>1</v>
      </c>
      <c r="L16" s="10"/>
      <c r="M16" s="10"/>
      <c r="N16" s="10"/>
      <c r="O16" s="10"/>
      <c r="P16" s="10"/>
      <c r="Q16" s="10"/>
      <c r="R16" s="10"/>
      <c r="S16" s="10"/>
      <c r="T16" s="10"/>
      <c r="U16" s="10"/>
      <c r="V16" s="10">
        <v>15</v>
      </c>
      <c r="W16" s="10">
        <v>17</v>
      </c>
    </row>
    <row r="17" spans="1:23" x14ac:dyDescent="0.2">
      <c r="A17" s="11" t="s">
        <v>8221</v>
      </c>
      <c r="B17" s="10"/>
      <c r="C17" s="10">
        <v>2</v>
      </c>
      <c r="D17" s="10"/>
      <c r="E17" s="10">
        <v>3</v>
      </c>
      <c r="F17" s="10"/>
      <c r="G17" s="10"/>
      <c r="H17" s="10"/>
      <c r="I17" s="10"/>
      <c r="J17" s="10">
        <v>2</v>
      </c>
      <c r="K17" s="10">
        <v>8</v>
      </c>
      <c r="L17" s="10"/>
      <c r="M17" s="10"/>
      <c r="N17" s="10">
        <v>2</v>
      </c>
      <c r="O17" s="10"/>
      <c r="P17" s="10"/>
      <c r="Q17" s="10">
        <v>1</v>
      </c>
      <c r="R17" s="10"/>
      <c r="S17" s="10">
        <v>1</v>
      </c>
      <c r="T17" s="10">
        <v>2</v>
      </c>
      <c r="U17" s="10"/>
      <c r="V17" s="10">
        <v>59</v>
      </c>
      <c r="W17" s="10">
        <v>80</v>
      </c>
    </row>
    <row r="18" spans="1:23" x14ac:dyDescent="0.2">
      <c r="A18" s="11" t="s">
        <v>8222</v>
      </c>
      <c r="B18" s="10"/>
      <c r="C18" s="10"/>
      <c r="D18" s="10"/>
      <c r="E18" s="10"/>
      <c r="F18" s="10"/>
      <c r="G18" s="10"/>
      <c r="H18" s="10"/>
      <c r="I18" s="10"/>
      <c r="J18" s="10"/>
      <c r="K18" s="10"/>
      <c r="L18" s="10"/>
      <c r="M18" s="10">
        <v>1</v>
      </c>
      <c r="N18" s="10"/>
      <c r="O18" s="10"/>
      <c r="P18" s="10">
        <v>1</v>
      </c>
      <c r="Q18" s="10"/>
      <c r="R18" s="10"/>
      <c r="S18" s="10"/>
      <c r="T18" s="10"/>
      <c r="U18" s="10"/>
      <c r="V18" s="10">
        <v>3</v>
      </c>
      <c r="W18" s="10">
        <v>5</v>
      </c>
    </row>
    <row r="19" spans="1:23" x14ac:dyDescent="0.2">
      <c r="A19" s="11" t="s">
        <v>8219</v>
      </c>
      <c r="B19" s="10"/>
      <c r="C19" s="10"/>
      <c r="D19" s="10"/>
      <c r="E19" s="10">
        <v>2</v>
      </c>
      <c r="F19" s="10"/>
      <c r="G19" s="10">
        <v>1</v>
      </c>
      <c r="H19" s="10"/>
      <c r="I19" s="10">
        <v>1</v>
      </c>
      <c r="J19" s="10">
        <v>1</v>
      </c>
      <c r="K19" s="10">
        <v>10</v>
      </c>
      <c r="L19" s="10"/>
      <c r="M19" s="10">
        <v>1</v>
      </c>
      <c r="N19" s="10"/>
      <c r="O19" s="10"/>
      <c r="P19" s="10"/>
      <c r="Q19" s="10"/>
      <c r="R19" s="10"/>
      <c r="S19" s="10">
        <v>1</v>
      </c>
      <c r="T19" s="10"/>
      <c r="U19" s="10"/>
      <c r="V19" s="10">
        <v>68</v>
      </c>
      <c r="W19" s="10">
        <v>85</v>
      </c>
    </row>
    <row r="20" spans="1:23" x14ac:dyDescent="0.2">
      <c r="A20" s="9" t="s">
        <v>8330</v>
      </c>
      <c r="B20" s="10"/>
      <c r="C20" s="10">
        <v>1</v>
      </c>
      <c r="D20" s="10"/>
      <c r="E20" s="10">
        <v>4</v>
      </c>
      <c r="F20" s="10"/>
      <c r="G20" s="10">
        <v>1</v>
      </c>
      <c r="H20" s="10"/>
      <c r="I20" s="10">
        <v>2</v>
      </c>
      <c r="J20" s="10"/>
      <c r="K20" s="10">
        <v>8</v>
      </c>
      <c r="L20" s="10"/>
      <c r="M20" s="10"/>
      <c r="N20" s="10"/>
      <c r="O20" s="10"/>
      <c r="P20" s="10"/>
      <c r="Q20" s="10"/>
      <c r="R20" s="10"/>
      <c r="S20" s="10"/>
      <c r="T20" s="10"/>
      <c r="U20" s="10"/>
      <c r="V20" s="10">
        <v>164</v>
      </c>
      <c r="W20" s="10">
        <v>180</v>
      </c>
    </row>
    <row r="21" spans="1:23" x14ac:dyDescent="0.2">
      <c r="A21" s="11" t="s">
        <v>8219</v>
      </c>
      <c r="B21" s="10"/>
      <c r="C21" s="10">
        <v>1</v>
      </c>
      <c r="D21" s="10"/>
      <c r="E21" s="10">
        <v>4</v>
      </c>
      <c r="F21" s="10"/>
      <c r="G21" s="10">
        <v>1</v>
      </c>
      <c r="H21" s="10"/>
      <c r="I21" s="10">
        <v>2</v>
      </c>
      <c r="J21" s="10"/>
      <c r="K21" s="10">
        <v>8</v>
      </c>
      <c r="L21" s="10"/>
      <c r="M21" s="10"/>
      <c r="N21" s="10"/>
      <c r="O21" s="10"/>
      <c r="P21" s="10"/>
      <c r="Q21" s="10"/>
      <c r="R21" s="10"/>
      <c r="S21" s="10"/>
      <c r="T21" s="10"/>
      <c r="U21" s="10"/>
      <c r="V21" s="10">
        <v>164</v>
      </c>
      <c r="W21" s="10">
        <v>180</v>
      </c>
    </row>
    <row r="22" spans="1:23" x14ac:dyDescent="0.2">
      <c r="A22" s="9" t="s">
        <v>8347</v>
      </c>
      <c r="B22" s="10">
        <v>1</v>
      </c>
      <c r="C22" s="10">
        <v>4</v>
      </c>
      <c r="D22" s="10">
        <v>1</v>
      </c>
      <c r="E22" s="10">
        <v>7</v>
      </c>
      <c r="F22" s="10">
        <v>1</v>
      </c>
      <c r="G22" s="10">
        <v>8</v>
      </c>
      <c r="H22" s="10">
        <v>1</v>
      </c>
      <c r="I22" s="10"/>
      <c r="J22" s="10"/>
      <c r="K22" s="10">
        <v>32</v>
      </c>
      <c r="L22" s="10"/>
      <c r="M22" s="10">
        <v>1</v>
      </c>
      <c r="N22" s="10">
        <v>2</v>
      </c>
      <c r="O22" s="10">
        <v>1</v>
      </c>
      <c r="P22" s="10"/>
      <c r="Q22" s="10">
        <v>2</v>
      </c>
      <c r="R22" s="10">
        <v>1</v>
      </c>
      <c r="S22" s="10"/>
      <c r="T22" s="10">
        <v>2</v>
      </c>
      <c r="U22" s="10"/>
      <c r="V22" s="10">
        <v>96</v>
      </c>
      <c r="W22" s="10">
        <v>160</v>
      </c>
    </row>
    <row r="23" spans="1:23" x14ac:dyDescent="0.2">
      <c r="A23" s="11" t="s">
        <v>8221</v>
      </c>
      <c r="B23" s="10"/>
      <c r="C23" s="10">
        <v>2</v>
      </c>
      <c r="D23" s="10"/>
      <c r="E23" s="10">
        <v>1</v>
      </c>
      <c r="F23" s="10">
        <v>1</v>
      </c>
      <c r="G23" s="10">
        <v>3</v>
      </c>
      <c r="H23" s="10"/>
      <c r="I23" s="10"/>
      <c r="J23" s="10"/>
      <c r="K23" s="10">
        <v>14</v>
      </c>
      <c r="L23" s="10"/>
      <c r="M23" s="10"/>
      <c r="N23" s="10"/>
      <c r="O23" s="10"/>
      <c r="P23" s="10"/>
      <c r="Q23" s="10">
        <v>2</v>
      </c>
      <c r="R23" s="10"/>
      <c r="S23" s="10"/>
      <c r="T23" s="10"/>
      <c r="U23" s="10"/>
      <c r="V23" s="10">
        <v>34</v>
      </c>
      <c r="W23" s="10">
        <v>57</v>
      </c>
    </row>
    <row r="24" spans="1:23" x14ac:dyDescent="0.2">
      <c r="A24" s="11" t="s">
        <v>8219</v>
      </c>
      <c r="B24" s="10">
        <v>1</v>
      </c>
      <c r="C24" s="10">
        <v>2</v>
      </c>
      <c r="D24" s="10">
        <v>1</v>
      </c>
      <c r="E24" s="10">
        <v>6</v>
      </c>
      <c r="F24" s="10"/>
      <c r="G24" s="10">
        <v>5</v>
      </c>
      <c r="H24" s="10">
        <v>1</v>
      </c>
      <c r="I24" s="10"/>
      <c r="J24" s="10"/>
      <c r="K24" s="10">
        <v>18</v>
      </c>
      <c r="L24" s="10"/>
      <c r="M24" s="10">
        <v>1</v>
      </c>
      <c r="N24" s="10">
        <v>2</v>
      </c>
      <c r="O24" s="10">
        <v>1</v>
      </c>
      <c r="P24" s="10"/>
      <c r="Q24" s="10"/>
      <c r="R24" s="10">
        <v>1</v>
      </c>
      <c r="S24" s="10"/>
      <c r="T24" s="10">
        <v>2</v>
      </c>
      <c r="U24" s="10"/>
      <c r="V24" s="10">
        <v>62</v>
      </c>
      <c r="W24" s="10">
        <v>103</v>
      </c>
    </row>
    <row r="25" spans="1:23" x14ac:dyDescent="0.2">
      <c r="A25" s="9" t="s">
        <v>8364</v>
      </c>
      <c r="B25" s="10"/>
      <c r="C25" s="10">
        <v>8</v>
      </c>
      <c r="D25" s="10"/>
      <c r="E25" s="10">
        <v>14</v>
      </c>
      <c r="F25" s="10">
        <v>1</v>
      </c>
      <c r="G25" s="10">
        <v>3</v>
      </c>
      <c r="H25" s="10"/>
      <c r="I25" s="10"/>
      <c r="J25" s="10">
        <v>5</v>
      </c>
      <c r="K25" s="10">
        <v>17</v>
      </c>
      <c r="L25" s="10"/>
      <c r="M25" s="10">
        <v>2</v>
      </c>
      <c r="N25" s="10">
        <v>3</v>
      </c>
      <c r="O25" s="10"/>
      <c r="P25" s="10"/>
      <c r="Q25" s="10">
        <v>4</v>
      </c>
      <c r="R25" s="10"/>
      <c r="S25" s="10">
        <v>4</v>
      </c>
      <c r="T25" s="10">
        <v>4</v>
      </c>
      <c r="U25" s="10"/>
      <c r="V25" s="10">
        <v>95</v>
      </c>
      <c r="W25" s="10">
        <v>160</v>
      </c>
    </row>
    <row r="26" spans="1:23" x14ac:dyDescent="0.2">
      <c r="A26" s="11" t="s">
        <v>8220</v>
      </c>
      <c r="B26" s="10"/>
      <c r="C26" s="10">
        <v>6</v>
      </c>
      <c r="D26" s="10"/>
      <c r="E26" s="10">
        <v>9</v>
      </c>
      <c r="F26" s="10">
        <v>1</v>
      </c>
      <c r="G26" s="10">
        <v>1</v>
      </c>
      <c r="H26" s="10"/>
      <c r="I26" s="10"/>
      <c r="J26" s="10">
        <v>3</v>
      </c>
      <c r="K26" s="10">
        <v>7</v>
      </c>
      <c r="L26" s="10"/>
      <c r="M26" s="10">
        <v>2</v>
      </c>
      <c r="N26" s="10">
        <v>2</v>
      </c>
      <c r="O26" s="10"/>
      <c r="P26" s="10"/>
      <c r="Q26" s="10">
        <v>3</v>
      </c>
      <c r="R26" s="10"/>
      <c r="S26" s="10">
        <v>3</v>
      </c>
      <c r="T26" s="10">
        <v>4</v>
      </c>
      <c r="U26" s="10"/>
      <c r="V26" s="10">
        <v>59</v>
      </c>
      <c r="W26" s="10">
        <v>100</v>
      </c>
    </row>
    <row r="27" spans="1:23" x14ac:dyDescent="0.2">
      <c r="A27" s="11" t="s">
        <v>8221</v>
      </c>
      <c r="B27" s="10"/>
      <c r="C27" s="10">
        <v>2</v>
      </c>
      <c r="D27" s="10"/>
      <c r="E27" s="10">
        <v>5</v>
      </c>
      <c r="F27" s="10"/>
      <c r="G27" s="10">
        <v>2</v>
      </c>
      <c r="H27" s="10"/>
      <c r="I27" s="10"/>
      <c r="J27" s="10">
        <v>2</v>
      </c>
      <c r="K27" s="10">
        <v>10</v>
      </c>
      <c r="L27" s="10"/>
      <c r="M27" s="10"/>
      <c r="N27" s="10">
        <v>1</v>
      </c>
      <c r="O27" s="10"/>
      <c r="P27" s="10"/>
      <c r="Q27" s="10">
        <v>1</v>
      </c>
      <c r="R27" s="10"/>
      <c r="S27" s="10">
        <v>1</v>
      </c>
      <c r="T27" s="10"/>
      <c r="U27" s="10"/>
      <c r="V27" s="10">
        <v>36</v>
      </c>
      <c r="W27" s="10">
        <v>60</v>
      </c>
    </row>
    <row r="28" spans="1:23" x14ac:dyDescent="0.2">
      <c r="A28" s="9" t="s">
        <v>8338</v>
      </c>
      <c r="B28" s="10"/>
      <c r="C28" s="10"/>
      <c r="D28" s="10"/>
      <c r="E28" s="10">
        <v>1</v>
      </c>
      <c r="F28" s="10"/>
      <c r="G28" s="10"/>
      <c r="H28" s="10"/>
      <c r="I28" s="10">
        <v>1</v>
      </c>
      <c r="J28" s="10"/>
      <c r="K28" s="10"/>
      <c r="L28" s="10"/>
      <c r="M28" s="10"/>
      <c r="N28" s="10"/>
      <c r="O28" s="10"/>
      <c r="P28" s="10"/>
      <c r="Q28" s="10"/>
      <c r="R28" s="10"/>
      <c r="S28" s="10"/>
      <c r="T28" s="10"/>
      <c r="U28" s="10"/>
      <c r="V28" s="10">
        <v>158</v>
      </c>
      <c r="W28" s="10">
        <v>160</v>
      </c>
    </row>
    <row r="29" spans="1:23" x14ac:dyDescent="0.2">
      <c r="A29" s="11" t="s">
        <v>8221</v>
      </c>
      <c r="B29" s="10"/>
      <c r="C29" s="10"/>
      <c r="D29" s="10"/>
      <c r="E29" s="10"/>
      <c r="F29" s="10"/>
      <c r="G29" s="10"/>
      <c r="H29" s="10"/>
      <c r="I29" s="10"/>
      <c r="J29" s="10"/>
      <c r="K29" s="10"/>
      <c r="L29" s="10"/>
      <c r="M29" s="10"/>
      <c r="N29" s="10"/>
      <c r="O29" s="10"/>
      <c r="P29" s="10"/>
      <c r="Q29" s="10"/>
      <c r="R29" s="10"/>
      <c r="S29" s="10"/>
      <c r="T29" s="10"/>
      <c r="U29" s="10"/>
      <c r="V29" s="10">
        <v>20</v>
      </c>
      <c r="W29" s="10">
        <v>20</v>
      </c>
    </row>
    <row r="30" spans="1:23" x14ac:dyDescent="0.2">
      <c r="A30" s="11" t="s">
        <v>8219</v>
      </c>
      <c r="B30" s="10"/>
      <c r="C30" s="10"/>
      <c r="D30" s="10"/>
      <c r="E30" s="10">
        <v>1</v>
      </c>
      <c r="F30" s="10"/>
      <c r="G30" s="10"/>
      <c r="H30" s="10"/>
      <c r="I30" s="10">
        <v>1</v>
      </c>
      <c r="J30" s="10"/>
      <c r="K30" s="10"/>
      <c r="L30" s="10"/>
      <c r="M30" s="10"/>
      <c r="N30" s="10"/>
      <c r="O30" s="10"/>
      <c r="P30" s="10"/>
      <c r="Q30" s="10"/>
      <c r="R30" s="10"/>
      <c r="S30" s="10"/>
      <c r="T30" s="10"/>
      <c r="U30" s="10"/>
      <c r="V30" s="10">
        <v>138</v>
      </c>
      <c r="W30" s="10">
        <v>140</v>
      </c>
    </row>
    <row r="31" spans="1:23" x14ac:dyDescent="0.2">
      <c r="A31" s="9" t="s">
        <v>8337</v>
      </c>
      <c r="B31" s="10">
        <v>1</v>
      </c>
      <c r="C31" s="10">
        <v>1</v>
      </c>
      <c r="D31" s="10"/>
      <c r="E31" s="10">
        <v>3</v>
      </c>
      <c r="F31" s="10"/>
      <c r="G31" s="10">
        <v>6</v>
      </c>
      <c r="H31" s="10">
        <v>1</v>
      </c>
      <c r="I31" s="10">
        <v>2</v>
      </c>
      <c r="J31" s="10"/>
      <c r="K31" s="10">
        <v>19</v>
      </c>
      <c r="L31" s="10"/>
      <c r="M31" s="10">
        <v>1</v>
      </c>
      <c r="N31" s="10">
        <v>1</v>
      </c>
      <c r="O31" s="10"/>
      <c r="P31" s="10"/>
      <c r="Q31" s="10">
        <v>1</v>
      </c>
      <c r="R31" s="10"/>
      <c r="S31" s="10"/>
      <c r="T31" s="10">
        <v>1</v>
      </c>
      <c r="U31" s="10"/>
      <c r="V31" s="10">
        <v>103</v>
      </c>
      <c r="W31" s="10">
        <v>140</v>
      </c>
    </row>
    <row r="32" spans="1:23" x14ac:dyDescent="0.2">
      <c r="A32" s="11" t="s">
        <v>8219</v>
      </c>
      <c r="B32" s="10">
        <v>1</v>
      </c>
      <c r="C32" s="10">
        <v>1</v>
      </c>
      <c r="D32" s="10"/>
      <c r="E32" s="10">
        <v>3</v>
      </c>
      <c r="F32" s="10"/>
      <c r="G32" s="10">
        <v>6</v>
      </c>
      <c r="H32" s="10">
        <v>1</v>
      </c>
      <c r="I32" s="10">
        <v>2</v>
      </c>
      <c r="J32" s="10"/>
      <c r="K32" s="10">
        <v>19</v>
      </c>
      <c r="L32" s="10"/>
      <c r="M32" s="10">
        <v>1</v>
      </c>
      <c r="N32" s="10">
        <v>1</v>
      </c>
      <c r="O32" s="10"/>
      <c r="P32" s="10"/>
      <c r="Q32" s="10">
        <v>1</v>
      </c>
      <c r="R32" s="10"/>
      <c r="S32" s="10"/>
      <c r="T32" s="10">
        <v>1</v>
      </c>
      <c r="U32" s="10"/>
      <c r="V32" s="10">
        <v>103</v>
      </c>
      <c r="W32" s="10">
        <v>140</v>
      </c>
    </row>
    <row r="33" spans="1:23" x14ac:dyDescent="0.2">
      <c r="A33" s="9" t="s">
        <v>8335</v>
      </c>
      <c r="B33" s="10"/>
      <c r="C33" s="10">
        <v>4</v>
      </c>
      <c r="D33" s="10">
        <v>1</v>
      </c>
      <c r="E33" s="10">
        <v>8</v>
      </c>
      <c r="F33" s="10"/>
      <c r="G33" s="10">
        <v>1</v>
      </c>
      <c r="H33" s="10">
        <v>1</v>
      </c>
      <c r="I33" s="10"/>
      <c r="J33" s="10">
        <v>1</v>
      </c>
      <c r="K33" s="10">
        <v>6</v>
      </c>
      <c r="L33" s="10"/>
      <c r="M33" s="10"/>
      <c r="N33" s="10"/>
      <c r="O33" s="10"/>
      <c r="P33" s="10"/>
      <c r="Q33" s="10"/>
      <c r="R33" s="10">
        <v>1</v>
      </c>
      <c r="S33" s="10"/>
      <c r="T33" s="10">
        <v>1</v>
      </c>
      <c r="U33" s="10"/>
      <c r="V33" s="10">
        <v>116</v>
      </c>
      <c r="W33" s="10">
        <v>140</v>
      </c>
    </row>
    <row r="34" spans="1:23" x14ac:dyDescent="0.2">
      <c r="A34" s="11" t="s">
        <v>8220</v>
      </c>
      <c r="B34" s="10"/>
      <c r="C34" s="10">
        <v>1</v>
      </c>
      <c r="D34" s="10"/>
      <c r="E34" s="10">
        <v>2</v>
      </c>
      <c r="F34" s="10"/>
      <c r="G34" s="10">
        <v>1</v>
      </c>
      <c r="H34" s="10"/>
      <c r="I34" s="10"/>
      <c r="J34" s="10"/>
      <c r="K34" s="10">
        <v>1</v>
      </c>
      <c r="L34" s="10"/>
      <c r="M34" s="10"/>
      <c r="N34" s="10"/>
      <c r="O34" s="10"/>
      <c r="P34" s="10"/>
      <c r="Q34" s="10"/>
      <c r="R34" s="10"/>
      <c r="S34" s="10"/>
      <c r="T34" s="10"/>
      <c r="U34" s="10"/>
      <c r="V34" s="10">
        <v>15</v>
      </c>
      <c r="W34" s="10">
        <v>20</v>
      </c>
    </row>
    <row r="35" spans="1:23" x14ac:dyDescent="0.2">
      <c r="A35" s="11" t="s">
        <v>8221</v>
      </c>
      <c r="B35" s="10"/>
      <c r="C35" s="10">
        <v>3</v>
      </c>
      <c r="D35" s="10">
        <v>1</v>
      </c>
      <c r="E35" s="10">
        <v>6</v>
      </c>
      <c r="F35" s="10"/>
      <c r="G35" s="10"/>
      <c r="H35" s="10">
        <v>1</v>
      </c>
      <c r="I35" s="10"/>
      <c r="J35" s="10">
        <v>1</v>
      </c>
      <c r="K35" s="10">
        <v>5</v>
      </c>
      <c r="L35" s="10"/>
      <c r="M35" s="10"/>
      <c r="N35" s="10"/>
      <c r="O35" s="10"/>
      <c r="P35" s="10"/>
      <c r="Q35" s="10"/>
      <c r="R35" s="10">
        <v>1</v>
      </c>
      <c r="S35" s="10"/>
      <c r="T35" s="10">
        <v>1</v>
      </c>
      <c r="U35" s="10"/>
      <c r="V35" s="10">
        <v>101</v>
      </c>
      <c r="W35" s="10">
        <v>120</v>
      </c>
    </row>
    <row r="36" spans="1:23" x14ac:dyDescent="0.2">
      <c r="A36" s="9" t="s">
        <v>8343</v>
      </c>
      <c r="B36" s="10"/>
      <c r="C36" s="10">
        <v>4</v>
      </c>
      <c r="D36" s="10"/>
      <c r="E36" s="10">
        <v>8</v>
      </c>
      <c r="F36" s="10"/>
      <c r="G36" s="10">
        <v>1</v>
      </c>
      <c r="H36" s="10">
        <v>2</v>
      </c>
      <c r="I36" s="10"/>
      <c r="J36" s="10"/>
      <c r="K36" s="10">
        <v>26</v>
      </c>
      <c r="L36" s="10"/>
      <c r="M36" s="10"/>
      <c r="N36" s="10"/>
      <c r="O36" s="10"/>
      <c r="P36" s="10"/>
      <c r="Q36" s="10"/>
      <c r="R36" s="10">
        <v>1</v>
      </c>
      <c r="S36" s="10">
        <v>1</v>
      </c>
      <c r="T36" s="10">
        <v>1</v>
      </c>
      <c r="U36" s="10"/>
      <c r="V36" s="10">
        <v>96</v>
      </c>
      <c r="W36" s="10">
        <v>140</v>
      </c>
    </row>
    <row r="37" spans="1:23" x14ac:dyDescent="0.2">
      <c r="A37" s="11" t="s">
        <v>8220</v>
      </c>
      <c r="B37" s="10"/>
      <c r="C37" s="10">
        <v>2</v>
      </c>
      <c r="D37" s="10"/>
      <c r="E37" s="10"/>
      <c r="F37" s="10"/>
      <c r="G37" s="10"/>
      <c r="H37" s="10">
        <v>1</v>
      </c>
      <c r="I37" s="10"/>
      <c r="J37" s="10"/>
      <c r="K37" s="10">
        <v>5</v>
      </c>
      <c r="L37" s="10"/>
      <c r="M37" s="10"/>
      <c r="N37" s="10"/>
      <c r="O37" s="10"/>
      <c r="P37" s="10"/>
      <c r="Q37" s="10"/>
      <c r="R37" s="10"/>
      <c r="S37" s="10">
        <v>1</v>
      </c>
      <c r="T37" s="10"/>
      <c r="U37" s="10"/>
      <c r="V37" s="10">
        <v>11</v>
      </c>
      <c r="W37" s="10">
        <v>20</v>
      </c>
    </row>
    <row r="38" spans="1:23" x14ac:dyDescent="0.2">
      <c r="A38" s="11" t="s">
        <v>8221</v>
      </c>
      <c r="B38" s="10"/>
      <c r="C38" s="10">
        <v>1</v>
      </c>
      <c r="D38" s="10"/>
      <c r="E38" s="10">
        <v>4</v>
      </c>
      <c r="F38" s="10"/>
      <c r="G38" s="10">
        <v>1</v>
      </c>
      <c r="H38" s="10">
        <v>1</v>
      </c>
      <c r="I38" s="10"/>
      <c r="J38" s="10"/>
      <c r="K38" s="10">
        <v>11</v>
      </c>
      <c r="L38" s="10"/>
      <c r="M38" s="10"/>
      <c r="N38" s="10"/>
      <c r="O38" s="10"/>
      <c r="P38" s="10"/>
      <c r="Q38" s="10"/>
      <c r="R38" s="10">
        <v>1</v>
      </c>
      <c r="S38" s="10"/>
      <c r="T38" s="10">
        <v>1</v>
      </c>
      <c r="U38" s="10"/>
      <c r="V38" s="10">
        <v>40</v>
      </c>
      <c r="W38" s="10">
        <v>60</v>
      </c>
    </row>
    <row r="39" spans="1:23" x14ac:dyDescent="0.2">
      <c r="A39" s="11" t="s">
        <v>8219</v>
      </c>
      <c r="B39" s="10"/>
      <c r="C39" s="10">
        <v>1</v>
      </c>
      <c r="D39" s="10"/>
      <c r="E39" s="10">
        <v>4</v>
      </c>
      <c r="F39" s="10"/>
      <c r="G39" s="10"/>
      <c r="H39" s="10"/>
      <c r="I39" s="10"/>
      <c r="J39" s="10"/>
      <c r="K39" s="10">
        <v>10</v>
      </c>
      <c r="L39" s="10"/>
      <c r="M39" s="10"/>
      <c r="N39" s="10"/>
      <c r="O39" s="10"/>
      <c r="P39" s="10"/>
      <c r="Q39" s="10"/>
      <c r="R39" s="10"/>
      <c r="S39" s="10"/>
      <c r="T39" s="10"/>
      <c r="U39" s="10"/>
      <c r="V39" s="10">
        <v>45</v>
      </c>
      <c r="W39" s="10">
        <v>60</v>
      </c>
    </row>
    <row r="40" spans="1:23" x14ac:dyDescent="0.2">
      <c r="A40" s="9" t="s">
        <v>8362</v>
      </c>
      <c r="B40" s="10"/>
      <c r="C40" s="10">
        <v>3</v>
      </c>
      <c r="D40" s="10"/>
      <c r="E40" s="10">
        <v>5</v>
      </c>
      <c r="F40" s="10">
        <v>1</v>
      </c>
      <c r="G40" s="10">
        <v>4</v>
      </c>
      <c r="H40" s="10"/>
      <c r="I40" s="10"/>
      <c r="J40" s="10">
        <v>1</v>
      </c>
      <c r="K40" s="10">
        <v>10</v>
      </c>
      <c r="L40" s="10"/>
      <c r="M40" s="10"/>
      <c r="N40" s="10"/>
      <c r="O40" s="10"/>
      <c r="P40" s="10">
        <v>1</v>
      </c>
      <c r="Q40" s="10"/>
      <c r="R40" s="10">
        <v>2</v>
      </c>
      <c r="S40" s="10"/>
      <c r="T40" s="10"/>
      <c r="U40" s="10"/>
      <c r="V40" s="10">
        <v>73</v>
      </c>
      <c r="W40" s="10">
        <v>100</v>
      </c>
    </row>
    <row r="41" spans="1:23" x14ac:dyDescent="0.2">
      <c r="A41" s="11" t="s">
        <v>8221</v>
      </c>
      <c r="B41" s="10"/>
      <c r="C41" s="10">
        <v>3</v>
      </c>
      <c r="D41" s="10"/>
      <c r="E41" s="10">
        <v>5</v>
      </c>
      <c r="F41" s="10">
        <v>1</v>
      </c>
      <c r="G41" s="10">
        <v>4</v>
      </c>
      <c r="H41" s="10"/>
      <c r="I41" s="10"/>
      <c r="J41" s="10">
        <v>1</v>
      </c>
      <c r="K41" s="10">
        <v>10</v>
      </c>
      <c r="L41" s="10"/>
      <c r="M41" s="10"/>
      <c r="N41" s="10"/>
      <c r="O41" s="10"/>
      <c r="P41" s="10">
        <v>1</v>
      </c>
      <c r="Q41" s="10"/>
      <c r="R41" s="10">
        <v>2</v>
      </c>
      <c r="S41" s="10"/>
      <c r="T41" s="10"/>
      <c r="U41" s="10"/>
      <c r="V41" s="10">
        <v>73</v>
      </c>
      <c r="W41" s="10">
        <v>100</v>
      </c>
    </row>
    <row r="42" spans="1:23" x14ac:dyDescent="0.2">
      <c r="A42" s="9" t="s">
        <v>8325</v>
      </c>
      <c r="B42" s="10"/>
      <c r="C42" s="10">
        <v>1</v>
      </c>
      <c r="D42" s="10"/>
      <c r="E42" s="10">
        <v>5</v>
      </c>
      <c r="F42" s="10"/>
      <c r="G42" s="10">
        <v>1</v>
      </c>
      <c r="H42" s="10"/>
      <c r="I42" s="10"/>
      <c r="J42" s="10"/>
      <c r="K42" s="10">
        <v>14</v>
      </c>
      <c r="L42" s="10"/>
      <c r="M42" s="10"/>
      <c r="N42" s="10"/>
      <c r="O42" s="10"/>
      <c r="P42" s="10"/>
      <c r="Q42" s="10"/>
      <c r="R42" s="10"/>
      <c r="S42" s="10"/>
      <c r="T42" s="10">
        <v>1</v>
      </c>
      <c r="U42" s="10"/>
      <c r="V42" s="10">
        <v>78</v>
      </c>
      <c r="W42" s="10">
        <v>100</v>
      </c>
    </row>
    <row r="43" spans="1:23" x14ac:dyDescent="0.2">
      <c r="A43" s="11" t="s">
        <v>8221</v>
      </c>
      <c r="B43" s="10"/>
      <c r="C43" s="10">
        <v>1</v>
      </c>
      <c r="D43" s="10"/>
      <c r="E43" s="10">
        <v>5</v>
      </c>
      <c r="F43" s="10"/>
      <c r="G43" s="10">
        <v>1</v>
      </c>
      <c r="H43" s="10"/>
      <c r="I43" s="10"/>
      <c r="J43" s="10"/>
      <c r="K43" s="10">
        <v>14</v>
      </c>
      <c r="L43" s="10"/>
      <c r="M43" s="10"/>
      <c r="N43" s="10"/>
      <c r="O43" s="10"/>
      <c r="P43" s="10"/>
      <c r="Q43" s="10"/>
      <c r="R43" s="10"/>
      <c r="S43" s="10"/>
      <c r="T43" s="10">
        <v>1</v>
      </c>
      <c r="U43" s="10"/>
      <c r="V43" s="10">
        <v>78</v>
      </c>
      <c r="W43" s="10">
        <v>100</v>
      </c>
    </row>
    <row r="44" spans="1:23" x14ac:dyDescent="0.2">
      <c r="A44" s="9" t="s">
        <v>8331</v>
      </c>
      <c r="B44" s="10"/>
      <c r="C44" s="10">
        <v>5</v>
      </c>
      <c r="D44" s="10"/>
      <c r="E44" s="10">
        <v>2</v>
      </c>
      <c r="F44" s="10"/>
      <c r="G44" s="10">
        <v>1</v>
      </c>
      <c r="H44" s="10"/>
      <c r="I44" s="10">
        <v>1</v>
      </c>
      <c r="J44" s="10"/>
      <c r="K44" s="10">
        <v>16</v>
      </c>
      <c r="L44" s="10"/>
      <c r="M44" s="10"/>
      <c r="N44" s="10"/>
      <c r="O44" s="10"/>
      <c r="P44" s="10"/>
      <c r="Q44" s="10">
        <v>1</v>
      </c>
      <c r="R44" s="10">
        <v>1</v>
      </c>
      <c r="S44" s="10"/>
      <c r="T44" s="10">
        <v>1</v>
      </c>
      <c r="U44" s="10"/>
      <c r="V44" s="10">
        <v>52</v>
      </c>
      <c r="W44" s="10">
        <v>80</v>
      </c>
    </row>
    <row r="45" spans="1:23" x14ac:dyDescent="0.2">
      <c r="A45" s="11" t="s">
        <v>8221</v>
      </c>
      <c r="B45" s="10"/>
      <c r="C45" s="10">
        <v>5</v>
      </c>
      <c r="D45" s="10"/>
      <c r="E45" s="10">
        <v>2</v>
      </c>
      <c r="F45" s="10"/>
      <c r="G45" s="10">
        <v>1</v>
      </c>
      <c r="H45" s="10"/>
      <c r="I45" s="10">
        <v>1</v>
      </c>
      <c r="J45" s="10"/>
      <c r="K45" s="10">
        <v>16</v>
      </c>
      <c r="L45" s="10"/>
      <c r="M45" s="10"/>
      <c r="N45" s="10"/>
      <c r="O45" s="10"/>
      <c r="P45" s="10"/>
      <c r="Q45" s="10">
        <v>1</v>
      </c>
      <c r="R45" s="10">
        <v>1</v>
      </c>
      <c r="S45" s="10"/>
      <c r="T45" s="10">
        <v>1</v>
      </c>
      <c r="U45" s="10"/>
      <c r="V45" s="10">
        <v>52</v>
      </c>
      <c r="W45" s="10">
        <v>80</v>
      </c>
    </row>
    <row r="46" spans="1:23" x14ac:dyDescent="0.2">
      <c r="A46" s="9" t="s">
        <v>8359</v>
      </c>
      <c r="B46" s="10"/>
      <c r="C46" s="10">
        <v>2</v>
      </c>
      <c r="D46" s="10"/>
      <c r="E46" s="10">
        <v>4</v>
      </c>
      <c r="F46" s="10"/>
      <c r="G46" s="10">
        <v>2</v>
      </c>
      <c r="H46" s="10"/>
      <c r="I46" s="10">
        <v>1</v>
      </c>
      <c r="J46" s="10"/>
      <c r="K46" s="10">
        <v>16</v>
      </c>
      <c r="L46" s="10"/>
      <c r="M46" s="10">
        <v>1</v>
      </c>
      <c r="N46" s="10">
        <v>1</v>
      </c>
      <c r="O46" s="10"/>
      <c r="P46" s="10"/>
      <c r="Q46" s="10"/>
      <c r="R46" s="10"/>
      <c r="S46" s="10"/>
      <c r="T46" s="10">
        <v>1</v>
      </c>
      <c r="U46" s="10"/>
      <c r="V46" s="10">
        <v>52</v>
      </c>
      <c r="W46" s="10">
        <v>80</v>
      </c>
    </row>
    <row r="47" spans="1:23" x14ac:dyDescent="0.2">
      <c r="A47" s="11" t="s">
        <v>8219</v>
      </c>
      <c r="B47" s="10"/>
      <c r="C47" s="10">
        <v>2</v>
      </c>
      <c r="D47" s="10"/>
      <c r="E47" s="10">
        <v>4</v>
      </c>
      <c r="F47" s="10"/>
      <c r="G47" s="10">
        <v>2</v>
      </c>
      <c r="H47" s="10"/>
      <c r="I47" s="10">
        <v>1</v>
      </c>
      <c r="J47" s="10"/>
      <c r="K47" s="10">
        <v>16</v>
      </c>
      <c r="L47" s="10"/>
      <c r="M47" s="10">
        <v>1</v>
      </c>
      <c r="N47" s="10">
        <v>1</v>
      </c>
      <c r="O47" s="10"/>
      <c r="P47" s="10"/>
      <c r="Q47" s="10"/>
      <c r="R47" s="10"/>
      <c r="S47" s="10"/>
      <c r="T47" s="10">
        <v>1</v>
      </c>
      <c r="U47" s="10"/>
      <c r="V47" s="10">
        <v>52</v>
      </c>
      <c r="W47" s="10">
        <v>80</v>
      </c>
    </row>
    <row r="48" spans="1:23" x14ac:dyDescent="0.2">
      <c r="A48" s="9" t="s">
        <v>8333</v>
      </c>
      <c r="B48" s="10"/>
      <c r="C48" s="10"/>
      <c r="D48" s="10"/>
      <c r="E48" s="10">
        <v>1</v>
      </c>
      <c r="F48" s="10"/>
      <c r="G48" s="10">
        <v>2</v>
      </c>
      <c r="H48" s="10"/>
      <c r="I48" s="10"/>
      <c r="J48" s="10">
        <v>1</v>
      </c>
      <c r="K48" s="10">
        <v>2</v>
      </c>
      <c r="L48" s="10"/>
      <c r="M48" s="10"/>
      <c r="N48" s="10"/>
      <c r="O48" s="10"/>
      <c r="P48" s="10"/>
      <c r="Q48" s="10"/>
      <c r="R48" s="10"/>
      <c r="S48" s="10"/>
      <c r="T48" s="10"/>
      <c r="U48" s="10"/>
      <c r="V48" s="10">
        <v>54</v>
      </c>
      <c r="W48" s="10">
        <v>60</v>
      </c>
    </row>
    <row r="49" spans="1:23" x14ac:dyDescent="0.2">
      <c r="A49" s="11" t="s">
        <v>8221</v>
      </c>
      <c r="B49" s="10"/>
      <c r="C49" s="10"/>
      <c r="D49" s="10"/>
      <c r="E49" s="10"/>
      <c r="F49" s="10"/>
      <c r="G49" s="10">
        <v>2</v>
      </c>
      <c r="H49" s="10"/>
      <c r="I49" s="10"/>
      <c r="J49" s="10"/>
      <c r="K49" s="10">
        <v>1</v>
      </c>
      <c r="L49" s="10"/>
      <c r="M49" s="10"/>
      <c r="N49" s="10"/>
      <c r="O49" s="10"/>
      <c r="P49" s="10"/>
      <c r="Q49" s="10"/>
      <c r="R49" s="10"/>
      <c r="S49" s="10"/>
      <c r="T49" s="10"/>
      <c r="U49" s="10"/>
      <c r="V49" s="10">
        <v>37</v>
      </c>
      <c r="W49" s="10">
        <v>40</v>
      </c>
    </row>
    <row r="50" spans="1:23" x14ac:dyDescent="0.2">
      <c r="A50" s="11" t="s">
        <v>8222</v>
      </c>
      <c r="B50" s="10"/>
      <c r="C50" s="10"/>
      <c r="D50" s="10"/>
      <c r="E50" s="10">
        <v>1</v>
      </c>
      <c r="F50" s="10"/>
      <c r="G50" s="10"/>
      <c r="H50" s="10"/>
      <c r="I50" s="10"/>
      <c r="J50" s="10">
        <v>1</v>
      </c>
      <c r="K50" s="10">
        <v>1</v>
      </c>
      <c r="L50" s="10"/>
      <c r="M50" s="10"/>
      <c r="N50" s="10"/>
      <c r="O50" s="10"/>
      <c r="P50" s="10"/>
      <c r="Q50" s="10"/>
      <c r="R50" s="10"/>
      <c r="S50" s="10"/>
      <c r="T50" s="10"/>
      <c r="U50" s="10"/>
      <c r="V50" s="10">
        <v>17</v>
      </c>
      <c r="W50" s="10">
        <v>20</v>
      </c>
    </row>
    <row r="51" spans="1:23" x14ac:dyDescent="0.2">
      <c r="A51" s="9" t="s">
        <v>8339</v>
      </c>
      <c r="B51" s="10"/>
      <c r="C51" s="10"/>
      <c r="D51" s="10"/>
      <c r="E51" s="10">
        <v>1</v>
      </c>
      <c r="F51" s="10"/>
      <c r="G51" s="10"/>
      <c r="H51" s="10"/>
      <c r="I51" s="10"/>
      <c r="J51" s="10"/>
      <c r="K51" s="10">
        <v>6</v>
      </c>
      <c r="L51" s="10"/>
      <c r="M51" s="10"/>
      <c r="N51" s="10"/>
      <c r="O51" s="10"/>
      <c r="P51" s="10"/>
      <c r="Q51" s="10"/>
      <c r="R51" s="10"/>
      <c r="S51" s="10"/>
      <c r="T51" s="10"/>
      <c r="U51" s="10"/>
      <c r="V51" s="10">
        <v>53</v>
      </c>
      <c r="W51" s="10">
        <v>60</v>
      </c>
    </row>
    <row r="52" spans="1:23" x14ac:dyDescent="0.2">
      <c r="A52" s="11" t="s">
        <v>8221</v>
      </c>
      <c r="B52" s="10"/>
      <c r="C52" s="10"/>
      <c r="D52" s="10"/>
      <c r="E52" s="10">
        <v>1</v>
      </c>
      <c r="F52" s="10"/>
      <c r="G52" s="10"/>
      <c r="H52" s="10"/>
      <c r="I52" s="10"/>
      <c r="J52" s="10"/>
      <c r="K52" s="10">
        <v>6</v>
      </c>
      <c r="L52" s="10"/>
      <c r="M52" s="10"/>
      <c r="N52" s="10"/>
      <c r="O52" s="10"/>
      <c r="P52" s="10"/>
      <c r="Q52" s="10"/>
      <c r="R52" s="10"/>
      <c r="S52" s="10"/>
      <c r="T52" s="10"/>
      <c r="U52" s="10"/>
      <c r="V52" s="10">
        <v>53</v>
      </c>
      <c r="W52" s="10">
        <v>60</v>
      </c>
    </row>
    <row r="53" spans="1:23" x14ac:dyDescent="0.2">
      <c r="A53" s="9" t="s">
        <v>8357</v>
      </c>
      <c r="B53" s="10"/>
      <c r="C53" s="10">
        <v>4</v>
      </c>
      <c r="D53" s="10"/>
      <c r="E53" s="10">
        <v>2</v>
      </c>
      <c r="F53" s="10"/>
      <c r="G53" s="10">
        <v>3</v>
      </c>
      <c r="H53" s="10"/>
      <c r="I53" s="10"/>
      <c r="J53" s="10"/>
      <c r="K53" s="10">
        <v>3</v>
      </c>
      <c r="L53" s="10"/>
      <c r="M53" s="10"/>
      <c r="N53" s="10">
        <v>1</v>
      </c>
      <c r="O53" s="10"/>
      <c r="P53" s="10"/>
      <c r="Q53" s="10"/>
      <c r="R53" s="10"/>
      <c r="S53" s="10"/>
      <c r="T53" s="10"/>
      <c r="U53" s="10"/>
      <c r="V53" s="10">
        <v>47</v>
      </c>
      <c r="W53" s="10">
        <v>60</v>
      </c>
    </row>
    <row r="54" spans="1:23" x14ac:dyDescent="0.2">
      <c r="A54" s="11" t="s">
        <v>8220</v>
      </c>
      <c r="B54" s="10"/>
      <c r="C54" s="10">
        <v>2</v>
      </c>
      <c r="D54" s="10"/>
      <c r="E54" s="10">
        <v>1</v>
      </c>
      <c r="F54" s="10"/>
      <c r="G54" s="10"/>
      <c r="H54" s="10"/>
      <c r="I54" s="10"/>
      <c r="J54" s="10"/>
      <c r="K54" s="10"/>
      <c r="L54" s="10"/>
      <c r="M54" s="10"/>
      <c r="N54" s="10"/>
      <c r="O54" s="10"/>
      <c r="P54" s="10"/>
      <c r="Q54" s="10"/>
      <c r="R54" s="10"/>
      <c r="S54" s="10"/>
      <c r="T54" s="10"/>
      <c r="U54" s="10"/>
      <c r="V54" s="10">
        <v>15</v>
      </c>
      <c r="W54" s="10">
        <v>18</v>
      </c>
    </row>
    <row r="55" spans="1:23" x14ac:dyDescent="0.2">
      <c r="A55" s="11" t="s">
        <v>8221</v>
      </c>
      <c r="B55" s="10"/>
      <c r="C55" s="10"/>
      <c r="D55" s="10"/>
      <c r="E55" s="10"/>
      <c r="F55" s="10"/>
      <c r="G55" s="10">
        <v>1</v>
      </c>
      <c r="H55" s="10"/>
      <c r="I55" s="10"/>
      <c r="J55" s="10"/>
      <c r="K55" s="10"/>
      <c r="L55" s="10"/>
      <c r="M55" s="10"/>
      <c r="N55" s="10"/>
      <c r="O55" s="10"/>
      <c r="P55" s="10"/>
      <c r="Q55" s="10"/>
      <c r="R55" s="10"/>
      <c r="S55" s="10"/>
      <c r="T55" s="10"/>
      <c r="U55" s="10"/>
      <c r="V55" s="10">
        <v>1</v>
      </c>
      <c r="W55" s="10">
        <v>2</v>
      </c>
    </row>
    <row r="56" spans="1:23" x14ac:dyDescent="0.2">
      <c r="A56" s="11" t="s">
        <v>8219</v>
      </c>
      <c r="B56" s="10"/>
      <c r="C56" s="10">
        <v>2</v>
      </c>
      <c r="D56" s="10"/>
      <c r="E56" s="10">
        <v>1</v>
      </c>
      <c r="F56" s="10"/>
      <c r="G56" s="10">
        <v>2</v>
      </c>
      <c r="H56" s="10"/>
      <c r="I56" s="10"/>
      <c r="J56" s="10"/>
      <c r="K56" s="10">
        <v>3</v>
      </c>
      <c r="L56" s="10"/>
      <c r="M56" s="10"/>
      <c r="N56" s="10">
        <v>1</v>
      </c>
      <c r="O56" s="10"/>
      <c r="P56" s="10"/>
      <c r="Q56" s="10"/>
      <c r="R56" s="10"/>
      <c r="S56" s="10"/>
      <c r="T56" s="10"/>
      <c r="U56" s="10"/>
      <c r="V56" s="10">
        <v>31</v>
      </c>
      <c r="W56" s="10">
        <v>40</v>
      </c>
    </row>
    <row r="57" spans="1:23" x14ac:dyDescent="0.2">
      <c r="A57" s="9" t="s">
        <v>8355</v>
      </c>
      <c r="B57" s="10"/>
      <c r="C57" s="10">
        <v>1</v>
      </c>
      <c r="D57" s="10"/>
      <c r="E57" s="10">
        <v>2</v>
      </c>
      <c r="F57" s="10"/>
      <c r="G57" s="10"/>
      <c r="H57" s="10"/>
      <c r="I57" s="10"/>
      <c r="J57" s="10">
        <v>3</v>
      </c>
      <c r="K57" s="10">
        <v>6</v>
      </c>
      <c r="L57" s="10"/>
      <c r="M57" s="10"/>
      <c r="N57" s="10"/>
      <c r="O57" s="10"/>
      <c r="P57" s="10"/>
      <c r="Q57" s="10"/>
      <c r="R57" s="10"/>
      <c r="S57" s="10"/>
      <c r="T57" s="10"/>
      <c r="U57" s="10"/>
      <c r="V57" s="10">
        <v>48</v>
      </c>
      <c r="W57" s="10">
        <v>60</v>
      </c>
    </row>
    <row r="58" spans="1:23" x14ac:dyDescent="0.2">
      <c r="A58" s="11" t="s">
        <v>8219</v>
      </c>
      <c r="B58" s="10"/>
      <c r="C58" s="10">
        <v>1</v>
      </c>
      <c r="D58" s="10"/>
      <c r="E58" s="10">
        <v>2</v>
      </c>
      <c r="F58" s="10"/>
      <c r="G58" s="10"/>
      <c r="H58" s="10"/>
      <c r="I58" s="10"/>
      <c r="J58" s="10">
        <v>3</v>
      </c>
      <c r="K58" s="10">
        <v>6</v>
      </c>
      <c r="L58" s="10"/>
      <c r="M58" s="10"/>
      <c r="N58" s="10"/>
      <c r="O58" s="10"/>
      <c r="P58" s="10"/>
      <c r="Q58" s="10"/>
      <c r="R58" s="10"/>
      <c r="S58" s="10"/>
      <c r="T58" s="10"/>
      <c r="U58" s="10"/>
      <c r="V58" s="10">
        <v>48</v>
      </c>
      <c r="W58" s="10">
        <v>60</v>
      </c>
    </row>
    <row r="59" spans="1:23" x14ac:dyDescent="0.2">
      <c r="A59" s="9" t="s">
        <v>8360</v>
      </c>
      <c r="B59" s="10"/>
      <c r="C59" s="10">
        <v>2</v>
      </c>
      <c r="D59" s="10"/>
      <c r="E59" s="10"/>
      <c r="F59" s="10"/>
      <c r="G59" s="10"/>
      <c r="H59" s="10"/>
      <c r="I59" s="10">
        <v>1</v>
      </c>
      <c r="J59" s="10"/>
      <c r="K59" s="10">
        <v>7</v>
      </c>
      <c r="L59" s="10"/>
      <c r="M59" s="10"/>
      <c r="N59" s="10"/>
      <c r="O59" s="10"/>
      <c r="P59" s="10"/>
      <c r="Q59" s="10"/>
      <c r="R59" s="10"/>
      <c r="S59" s="10">
        <v>1</v>
      </c>
      <c r="T59" s="10"/>
      <c r="U59" s="10"/>
      <c r="V59" s="10">
        <v>49</v>
      </c>
      <c r="W59" s="10">
        <v>60</v>
      </c>
    </row>
    <row r="60" spans="1:23" x14ac:dyDescent="0.2">
      <c r="A60" s="11" t="s">
        <v>8219</v>
      </c>
      <c r="B60" s="10"/>
      <c r="C60" s="10">
        <v>2</v>
      </c>
      <c r="D60" s="10"/>
      <c r="E60" s="10"/>
      <c r="F60" s="10"/>
      <c r="G60" s="10"/>
      <c r="H60" s="10"/>
      <c r="I60" s="10">
        <v>1</v>
      </c>
      <c r="J60" s="10"/>
      <c r="K60" s="10">
        <v>7</v>
      </c>
      <c r="L60" s="10"/>
      <c r="M60" s="10"/>
      <c r="N60" s="10"/>
      <c r="O60" s="10"/>
      <c r="P60" s="10"/>
      <c r="Q60" s="10"/>
      <c r="R60" s="10"/>
      <c r="S60" s="10">
        <v>1</v>
      </c>
      <c r="T60" s="10"/>
      <c r="U60" s="10"/>
      <c r="V60" s="10">
        <v>49</v>
      </c>
      <c r="W60" s="10">
        <v>60</v>
      </c>
    </row>
    <row r="61" spans="1:23" x14ac:dyDescent="0.2">
      <c r="A61" s="9" t="s">
        <v>8345</v>
      </c>
      <c r="B61" s="10"/>
      <c r="C61" s="10">
        <v>1</v>
      </c>
      <c r="D61" s="10"/>
      <c r="E61" s="10">
        <v>3</v>
      </c>
      <c r="F61" s="10"/>
      <c r="G61" s="10"/>
      <c r="H61" s="10"/>
      <c r="I61" s="10"/>
      <c r="J61" s="10"/>
      <c r="K61" s="10">
        <v>6</v>
      </c>
      <c r="L61" s="10"/>
      <c r="M61" s="10"/>
      <c r="N61" s="10"/>
      <c r="O61" s="10"/>
      <c r="P61" s="10"/>
      <c r="Q61" s="10">
        <v>1</v>
      </c>
      <c r="R61" s="10"/>
      <c r="S61" s="10"/>
      <c r="T61" s="10"/>
      <c r="U61" s="10"/>
      <c r="V61" s="10">
        <v>49</v>
      </c>
      <c r="W61" s="10">
        <v>60</v>
      </c>
    </row>
    <row r="62" spans="1:23" x14ac:dyDescent="0.2">
      <c r="A62" s="11" t="s">
        <v>8219</v>
      </c>
      <c r="B62" s="10"/>
      <c r="C62" s="10">
        <v>1</v>
      </c>
      <c r="D62" s="10"/>
      <c r="E62" s="10">
        <v>3</v>
      </c>
      <c r="F62" s="10"/>
      <c r="G62" s="10"/>
      <c r="H62" s="10"/>
      <c r="I62" s="10"/>
      <c r="J62" s="10"/>
      <c r="K62" s="10">
        <v>6</v>
      </c>
      <c r="L62" s="10"/>
      <c r="M62" s="10"/>
      <c r="N62" s="10"/>
      <c r="O62" s="10"/>
      <c r="P62" s="10"/>
      <c r="Q62" s="10">
        <v>1</v>
      </c>
      <c r="R62" s="10"/>
      <c r="S62" s="10"/>
      <c r="T62" s="10"/>
      <c r="U62" s="10"/>
      <c r="V62" s="10">
        <v>49</v>
      </c>
      <c r="W62" s="10">
        <v>60</v>
      </c>
    </row>
    <row r="63" spans="1:23" x14ac:dyDescent="0.2">
      <c r="A63" s="9" t="s">
        <v>8361</v>
      </c>
      <c r="B63" s="10"/>
      <c r="C63" s="10">
        <v>2</v>
      </c>
      <c r="D63" s="10"/>
      <c r="E63" s="10">
        <v>1</v>
      </c>
      <c r="F63" s="10"/>
      <c r="G63" s="10">
        <v>5</v>
      </c>
      <c r="H63" s="10">
        <v>3</v>
      </c>
      <c r="I63" s="10">
        <v>3</v>
      </c>
      <c r="J63" s="10">
        <v>2</v>
      </c>
      <c r="K63" s="10">
        <v>4</v>
      </c>
      <c r="L63" s="10"/>
      <c r="M63" s="10"/>
      <c r="N63" s="10">
        <v>8</v>
      </c>
      <c r="O63" s="10"/>
      <c r="P63" s="10"/>
      <c r="Q63" s="10"/>
      <c r="R63" s="10"/>
      <c r="S63" s="10">
        <v>1</v>
      </c>
      <c r="T63" s="10">
        <v>1</v>
      </c>
      <c r="U63" s="10"/>
      <c r="V63" s="10">
        <v>27</v>
      </c>
      <c r="W63" s="10">
        <v>57</v>
      </c>
    </row>
    <row r="64" spans="1:23" x14ac:dyDescent="0.2">
      <c r="A64" s="11" t="s">
        <v>8220</v>
      </c>
      <c r="B64" s="10"/>
      <c r="C64" s="10"/>
      <c r="D64" s="10"/>
      <c r="E64" s="10"/>
      <c r="F64" s="10"/>
      <c r="G64" s="10"/>
      <c r="H64" s="10">
        <v>1</v>
      </c>
      <c r="I64" s="10">
        <v>1</v>
      </c>
      <c r="J64" s="10">
        <v>1</v>
      </c>
      <c r="K64" s="10"/>
      <c r="L64" s="10"/>
      <c r="M64" s="10"/>
      <c r="N64" s="10">
        <v>1</v>
      </c>
      <c r="O64" s="10"/>
      <c r="P64" s="10"/>
      <c r="Q64" s="10"/>
      <c r="R64" s="10"/>
      <c r="S64" s="10"/>
      <c r="T64" s="10"/>
      <c r="U64" s="10"/>
      <c r="V64" s="10">
        <v>6</v>
      </c>
      <c r="W64" s="10">
        <v>10</v>
      </c>
    </row>
    <row r="65" spans="1:23" x14ac:dyDescent="0.2">
      <c r="A65" s="11" t="s">
        <v>8221</v>
      </c>
      <c r="B65" s="10"/>
      <c r="C65" s="10">
        <v>2</v>
      </c>
      <c r="D65" s="10"/>
      <c r="E65" s="10">
        <v>1</v>
      </c>
      <c r="F65" s="10"/>
      <c r="G65" s="10">
        <v>5</v>
      </c>
      <c r="H65" s="10">
        <v>2</v>
      </c>
      <c r="I65" s="10">
        <v>2</v>
      </c>
      <c r="J65" s="10">
        <v>1</v>
      </c>
      <c r="K65" s="10">
        <v>4</v>
      </c>
      <c r="L65" s="10"/>
      <c r="M65" s="10"/>
      <c r="N65" s="10">
        <v>7</v>
      </c>
      <c r="O65" s="10"/>
      <c r="P65" s="10"/>
      <c r="Q65" s="10"/>
      <c r="R65" s="10"/>
      <c r="S65" s="10">
        <v>1</v>
      </c>
      <c r="T65" s="10">
        <v>1</v>
      </c>
      <c r="U65" s="10"/>
      <c r="V65" s="10">
        <v>21</v>
      </c>
      <c r="W65" s="10">
        <v>47</v>
      </c>
    </row>
    <row r="66" spans="1:23" x14ac:dyDescent="0.2">
      <c r="A66" s="9" t="s">
        <v>8332</v>
      </c>
      <c r="B66" s="10"/>
      <c r="C66" s="10"/>
      <c r="D66" s="10"/>
      <c r="E66" s="10">
        <v>2</v>
      </c>
      <c r="F66" s="10"/>
      <c r="G66" s="10"/>
      <c r="H66" s="10"/>
      <c r="I66" s="10"/>
      <c r="J66" s="10"/>
      <c r="K66" s="10">
        <v>6</v>
      </c>
      <c r="L66" s="10"/>
      <c r="M66" s="10"/>
      <c r="N66" s="10"/>
      <c r="O66" s="10"/>
      <c r="P66" s="10"/>
      <c r="Q66" s="10"/>
      <c r="R66" s="10"/>
      <c r="S66" s="10"/>
      <c r="T66" s="10">
        <v>2</v>
      </c>
      <c r="U66" s="10"/>
      <c r="V66" s="10">
        <v>30</v>
      </c>
      <c r="W66" s="10">
        <v>40</v>
      </c>
    </row>
    <row r="67" spans="1:23" x14ac:dyDescent="0.2">
      <c r="A67" s="11" t="s">
        <v>8219</v>
      </c>
      <c r="B67" s="10"/>
      <c r="C67" s="10"/>
      <c r="D67" s="10"/>
      <c r="E67" s="10">
        <v>2</v>
      </c>
      <c r="F67" s="10"/>
      <c r="G67" s="10"/>
      <c r="H67" s="10"/>
      <c r="I67" s="10"/>
      <c r="J67" s="10"/>
      <c r="K67" s="10">
        <v>6</v>
      </c>
      <c r="L67" s="10"/>
      <c r="M67" s="10"/>
      <c r="N67" s="10"/>
      <c r="O67" s="10"/>
      <c r="P67" s="10"/>
      <c r="Q67" s="10"/>
      <c r="R67" s="10"/>
      <c r="S67" s="10"/>
      <c r="T67" s="10">
        <v>2</v>
      </c>
      <c r="U67" s="10"/>
      <c r="V67" s="10">
        <v>30</v>
      </c>
      <c r="W67" s="10">
        <v>40</v>
      </c>
    </row>
    <row r="68" spans="1:23" x14ac:dyDescent="0.2">
      <c r="A68" s="9" t="s">
        <v>8334</v>
      </c>
      <c r="B68" s="10"/>
      <c r="C68" s="10">
        <v>1</v>
      </c>
      <c r="D68" s="10"/>
      <c r="E68" s="10">
        <v>2</v>
      </c>
      <c r="F68" s="10"/>
      <c r="G68" s="10"/>
      <c r="H68" s="10"/>
      <c r="I68" s="10"/>
      <c r="J68" s="10"/>
      <c r="K68" s="10">
        <v>2</v>
      </c>
      <c r="L68" s="10"/>
      <c r="M68" s="10"/>
      <c r="N68" s="10"/>
      <c r="O68" s="10"/>
      <c r="P68" s="10">
        <v>1</v>
      </c>
      <c r="Q68" s="10"/>
      <c r="R68" s="10"/>
      <c r="S68" s="10"/>
      <c r="T68" s="10"/>
      <c r="U68" s="10"/>
      <c r="V68" s="10">
        <v>34</v>
      </c>
      <c r="W68" s="10">
        <v>40</v>
      </c>
    </row>
    <row r="69" spans="1:23" x14ac:dyDescent="0.2">
      <c r="A69" s="11" t="s">
        <v>8221</v>
      </c>
      <c r="B69" s="10"/>
      <c r="C69" s="10">
        <v>1</v>
      </c>
      <c r="D69" s="10"/>
      <c r="E69" s="10">
        <v>2</v>
      </c>
      <c r="F69" s="10"/>
      <c r="G69" s="10"/>
      <c r="H69" s="10"/>
      <c r="I69" s="10"/>
      <c r="J69" s="10"/>
      <c r="K69" s="10">
        <v>2</v>
      </c>
      <c r="L69" s="10"/>
      <c r="M69" s="10"/>
      <c r="N69" s="10"/>
      <c r="O69" s="10"/>
      <c r="P69" s="10">
        <v>1</v>
      </c>
      <c r="Q69" s="10"/>
      <c r="R69" s="10"/>
      <c r="S69" s="10"/>
      <c r="T69" s="10"/>
      <c r="U69" s="10"/>
      <c r="V69" s="10">
        <v>34</v>
      </c>
      <c r="W69" s="10">
        <v>40</v>
      </c>
    </row>
    <row r="70" spans="1:23" x14ac:dyDescent="0.2">
      <c r="A70" s="9" t="s">
        <v>8329</v>
      </c>
      <c r="B70" s="10"/>
      <c r="C70" s="10">
        <v>1</v>
      </c>
      <c r="D70" s="10"/>
      <c r="E70" s="10"/>
      <c r="F70" s="10"/>
      <c r="G70" s="10"/>
      <c r="H70" s="10"/>
      <c r="I70" s="10"/>
      <c r="J70" s="10">
        <v>1</v>
      </c>
      <c r="K70" s="10">
        <v>5</v>
      </c>
      <c r="L70" s="10"/>
      <c r="M70" s="10"/>
      <c r="N70" s="10"/>
      <c r="O70" s="10"/>
      <c r="P70" s="10"/>
      <c r="Q70" s="10"/>
      <c r="R70" s="10"/>
      <c r="S70" s="10"/>
      <c r="T70" s="10"/>
      <c r="U70" s="10"/>
      <c r="V70" s="10">
        <v>33</v>
      </c>
      <c r="W70" s="10">
        <v>40</v>
      </c>
    </row>
    <row r="71" spans="1:23" x14ac:dyDescent="0.2">
      <c r="A71" s="11" t="s">
        <v>8219</v>
      </c>
      <c r="B71" s="10"/>
      <c r="C71" s="10">
        <v>1</v>
      </c>
      <c r="D71" s="10"/>
      <c r="E71" s="10"/>
      <c r="F71" s="10"/>
      <c r="G71" s="10"/>
      <c r="H71" s="10"/>
      <c r="I71" s="10"/>
      <c r="J71" s="10">
        <v>1</v>
      </c>
      <c r="K71" s="10">
        <v>5</v>
      </c>
      <c r="L71" s="10"/>
      <c r="M71" s="10"/>
      <c r="N71" s="10"/>
      <c r="O71" s="10"/>
      <c r="P71" s="10"/>
      <c r="Q71" s="10"/>
      <c r="R71" s="10"/>
      <c r="S71" s="10"/>
      <c r="T71" s="10"/>
      <c r="U71" s="10"/>
      <c r="V71" s="10">
        <v>33</v>
      </c>
      <c r="W71" s="10">
        <v>40</v>
      </c>
    </row>
    <row r="72" spans="1:23" x14ac:dyDescent="0.2">
      <c r="A72" s="9" t="s">
        <v>8342</v>
      </c>
      <c r="B72" s="10"/>
      <c r="C72" s="10">
        <v>4</v>
      </c>
      <c r="D72" s="10"/>
      <c r="E72" s="10">
        <v>2</v>
      </c>
      <c r="F72" s="10"/>
      <c r="G72" s="10">
        <v>2</v>
      </c>
      <c r="H72" s="10"/>
      <c r="I72" s="10">
        <v>1</v>
      </c>
      <c r="J72" s="10">
        <v>1</v>
      </c>
      <c r="K72" s="10">
        <v>7</v>
      </c>
      <c r="L72" s="10"/>
      <c r="M72" s="10"/>
      <c r="N72" s="10"/>
      <c r="O72" s="10"/>
      <c r="P72" s="10"/>
      <c r="Q72" s="10"/>
      <c r="R72" s="10"/>
      <c r="S72" s="10"/>
      <c r="T72" s="10"/>
      <c r="U72" s="10"/>
      <c r="V72" s="10">
        <v>23</v>
      </c>
      <c r="W72" s="10">
        <v>40</v>
      </c>
    </row>
    <row r="73" spans="1:23" x14ac:dyDescent="0.2">
      <c r="A73" s="11" t="s">
        <v>8221</v>
      </c>
      <c r="B73" s="10"/>
      <c r="C73" s="10">
        <v>4</v>
      </c>
      <c r="D73" s="10"/>
      <c r="E73" s="10">
        <v>2</v>
      </c>
      <c r="F73" s="10"/>
      <c r="G73" s="10">
        <v>2</v>
      </c>
      <c r="H73" s="10"/>
      <c r="I73" s="10">
        <v>1</v>
      </c>
      <c r="J73" s="10">
        <v>1</v>
      </c>
      <c r="K73" s="10">
        <v>7</v>
      </c>
      <c r="L73" s="10"/>
      <c r="M73" s="10"/>
      <c r="N73" s="10"/>
      <c r="O73" s="10"/>
      <c r="P73" s="10"/>
      <c r="Q73" s="10"/>
      <c r="R73" s="10"/>
      <c r="S73" s="10"/>
      <c r="T73" s="10"/>
      <c r="U73" s="10"/>
      <c r="V73" s="10">
        <v>23</v>
      </c>
      <c r="W73" s="10">
        <v>40</v>
      </c>
    </row>
    <row r="74" spans="1:23" x14ac:dyDescent="0.2">
      <c r="A74" s="9" t="s">
        <v>8350</v>
      </c>
      <c r="B74" s="10">
        <v>1</v>
      </c>
      <c r="C74" s="10"/>
      <c r="D74" s="10"/>
      <c r="E74" s="10"/>
      <c r="F74" s="10"/>
      <c r="G74" s="10"/>
      <c r="H74" s="10"/>
      <c r="I74" s="10">
        <v>1</v>
      </c>
      <c r="J74" s="10"/>
      <c r="K74" s="10">
        <v>2</v>
      </c>
      <c r="L74" s="10"/>
      <c r="M74" s="10"/>
      <c r="N74" s="10">
        <v>1</v>
      </c>
      <c r="O74" s="10"/>
      <c r="P74" s="10"/>
      <c r="Q74" s="10"/>
      <c r="R74" s="10"/>
      <c r="S74" s="10"/>
      <c r="T74" s="10"/>
      <c r="U74" s="10"/>
      <c r="V74" s="10">
        <v>35</v>
      </c>
      <c r="W74" s="10">
        <v>40</v>
      </c>
    </row>
    <row r="75" spans="1:23" x14ac:dyDescent="0.2">
      <c r="A75" s="11" t="s">
        <v>8219</v>
      </c>
      <c r="B75" s="10">
        <v>1</v>
      </c>
      <c r="C75" s="10"/>
      <c r="D75" s="10"/>
      <c r="E75" s="10"/>
      <c r="F75" s="10"/>
      <c r="G75" s="10"/>
      <c r="H75" s="10"/>
      <c r="I75" s="10">
        <v>1</v>
      </c>
      <c r="J75" s="10"/>
      <c r="K75" s="10">
        <v>2</v>
      </c>
      <c r="L75" s="10"/>
      <c r="M75" s="10"/>
      <c r="N75" s="10">
        <v>1</v>
      </c>
      <c r="O75" s="10"/>
      <c r="P75" s="10"/>
      <c r="Q75" s="10"/>
      <c r="R75" s="10"/>
      <c r="S75" s="10"/>
      <c r="T75" s="10"/>
      <c r="U75" s="10"/>
      <c r="V75" s="10">
        <v>35</v>
      </c>
      <c r="W75" s="10">
        <v>40</v>
      </c>
    </row>
    <row r="76" spans="1:23" x14ac:dyDescent="0.2">
      <c r="A76" s="9" t="s">
        <v>8328</v>
      </c>
      <c r="B76" s="10"/>
      <c r="C76" s="10">
        <v>2</v>
      </c>
      <c r="D76" s="10"/>
      <c r="E76" s="10">
        <v>2</v>
      </c>
      <c r="F76" s="10"/>
      <c r="G76" s="10"/>
      <c r="H76" s="10"/>
      <c r="I76" s="10"/>
      <c r="J76" s="10"/>
      <c r="K76" s="10">
        <v>2</v>
      </c>
      <c r="L76" s="10"/>
      <c r="M76" s="10">
        <v>1</v>
      </c>
      <c r="N76" s="10">
        <v>1</v>
      </c>
      <c r="O76" s="10"/>
      <c r="P76" s="10"/>
      <c r="Q76" s="10"/>
      <c r="R76" s="10"/>
      <c r="S76" s="10"/>
      <c r="T76" s="10"/>
      <c r="U76" s="10"/>
      <c r="V76" s="10">
        <v>32</v>
      </c>
      <c r="W76" s="10">
        <v>40</v>
      </c>
    </row>
    <row r="77" spans="1:23" x14ac:dyDescent="0.2">
      <c r="A77" s="11" t="s">
        <v>8221</v>
      </c>
      <c r="B77" s="10"/>
      <c r="C77" s="10">
        <v>2</v>
      </c>
      <c r="D77" s="10"/>
      <c r="E77" s="10">
        <v>2</v>
      </c>
      <c r="F77" s="10"/>
      <c r="G77" s="10"/>
      <c r="H77" s="10"/>
      <c r="I77" s="10"/>
      <c r="J77" s="10"/>
      <c r="K77" s="10">
        <v>2</v>
      </c>
      <c r="L77" s="10"/>
      <c r="M77" s="10">
        <v>1</v>
      </c>
      <c r="N77" s="10">
        <v>1</v>
      </c>
      <c r="O77" s="10"/>
      <c r="P77" s="10"/>
      <c r="Q77" s="10"/>
      <c r="R77" s="10"/>
      <c r="S77" s="10"/>
      <c r="T77" s="10"/>
      <c r="U77" s="10"/>
      <c r="V77" s="10">
        <v>32</v>
      </c>
      <c r="W77" s="10">
        <v>40</v>
      </c>
    </row>
    <row r="78" spans="1:23" x14ac:dyDescent="0.2">
      <c r="A78" s="9" t="s">
        <v>8354</v>
      </c>
      <c r="B78" s="10"/>
      <c r="C78" s="10">
        <v>2</v>
      </c>
      <c r="D78" s="10"/>
      <c r="E78" s="10">
        <v>3</v>
      </c>
      <c r="F78" s="10"/>
      <c r="G78" s="10"/>
      <c r="H78" s="10">
        <v>1</v>
      </c>
      <c r="I78" s="10"/>
      <c r="J78" s="10"/>
      <c r="K78" s="10">
        <v>2</v>
      </c>
      <c r="L78" s="10">
        <v>1</v>
      </c>
      <c r="M78" s="10"/>
      <c r="N78" s="10"/>
      <c r="O78" s="10"/>
      <c r="P78" s="10"/>
      <c r="Q78" s="10"/>
      <c r="R78" s="10"/>
      <c r="S78" s="10"/>
      <c r="T78" s="10"/>
      <c r="U78" s="10"/>
      <c r="V78" s="10">
        <v>31</v>
      </c>
      <c r="W78" s="10">
        <v>40</v>
      </c>
    </row>
    <row r="79" spans="1:23" x14ac:dyDescent="0.2">
      <c r="A79" s="11" t="s">
        <v>8220</v>
      </c>
      <c r="B79" s="10"/>
      <c r="C79" s="10">
        <v>2</v>
      </c>
      <c r="D79" s="10"/>
      <c r="E79" s="10">
        <v>3</v>
      </c>
      <c r="F79" s="10"/>
      <c r="G79" s="10"/>
      <c r="H79" s="10">
        <v>1</v>
      </c>
      <c r="I79" s="10"/>
      <c r="J79" s="10"/>
      <c r="K79" s="10">
        <v>2</v>
      </c>
      <c r="L79" s="10">
        <v>1</v>
      </c>
      <c r="M79" s="10"/>
      <c r="N79" s="10"/>
      <c r="O79" s="10"/>
      <c r="P79" s="10"/>
      <c r="Q79" s="10"/>
      <c r="R79" s="10"/>
      <c r="S79" s="10"/>
      <c r="T79" s="10"/>
      <c r="U79" s="10"/>
      <c r="V79" s="10">
        <v>31</v>
      </c>
      <c r="W79" s="10">
        <v>40</v>
      </c>
    </row>
    <row r="80" spans="1:23" x14ac:dyDescent="0.2">
      <c r="A80" s="9" t="s">
        <v>8356</v>
      </c>
      <c r="B80" s="10">
        <v>1</v>
      </c>
      <c r="C80" s="10"/>
      <c r="D80" s="10"/>
      <c r="E80" s="10"/>
      <c r="F80" s="10"/>
      <c r="G80" s="10"/>
      <c r="H80" s="10"/>
      <c r="I80" s="10"/>
      <c r="J80" s="10"/>
      <c r="K80" s="10">
        <v>1</v>
      </c>
      <c r="L80" s="10"/>
      <c r="M80" s="10"/>
      <c r="N80" s="10"/>
      <c r="O80" s="10"/>
      <c r="P80" s="10"/>
      <c r="Q80" s="10"/>
      <c r="R80" s="10"/>
      <c r="S80" s="10"/>
      <c r="T80" s="10"/>
      <c r="U80" s="10"/>
      <c r="V80" s="10">
        <v>38</v>
      </c>
      <c r="W80" s="10">
        <v>40</v>
      </c>
    </row>
    <row r="81" spans="1:23" x14ac:dyDescent="0.2">
      <c r="A81" s="11" t="s">
        <v>8222</v>
      </c>
      <c r="B81" s="10">
        <v>1</v>
      </c>
      <c r="C81" s="10"/>
      <c r="D81" s="10"/>
      <c r="E81" s="10"/>
      <c r="F81" s="10"/>
      <c r="G81" s="10"/>
      <c r="H81" s="10"/>
      <c r="I81" s="10"/>
      <c r="J81" s="10"/>
      <c r="K81" s="10">
        <v>1</v>
      </c>
      <c r="L81" s="10"/>
      <c r="M81" s="10"/>
      <c r="N81" s="10"/>
      <c r="O81" s="10"/>
      <c r="P81" s="10"/>
      <c r="Q81" s="10"/>
      <c r="R81" s="10"/>
      <c r="S81" s="10"/>
      <c r="T81" s="10"/>
      <c r="U81" s="10"/>
      <c r="V81" s="10">
        <v>4</v>
      </c>
      <c r="W81" s="10">
        <v>6</v>
      </c>
    </row>
    <row r="82" spans="1:23" x14ac:dyDescent="0.2">
      <c r="A82" s="11" t="s">
        <v>8219</v>
      </c>
      <c r="B82" s="10"/>
      <c r="C82" s="10"/>
      <c r="D82" s="10"/>
      <c r="E82" s="10"/>
      <c r="F82" s="10"/>
      <c r="G82" s="10"/>
      <c r="H82" s="10"/>
      <c r="I82" s="10"/>
      <c r="J82" s="10"/>
      <c r="K82" s="10"/>
      <c r="L82" s="10"/>
      <c r="M82" s="10"/>
      <c r="N82" s="10"/>
      <c r="O82" s="10"/>
      <c r="P82" s="10"/>
      <c r="Q82" s="10"/>
      <c r="R82" s="10"/>
      <c r="S82" s="10"/>
      <c r="T82" s="10"/>
      <c r="U82" s="10"/>
      <c r="V82" s="10">
        <v>34</v>
      </c>
      <c r="W82" s="10">
        <v>34</v>
      </c>
    </row>
    <row r="83" spans="1:23" x14ac:dyDescent="0.2">
      <c r="A83" s="9" t="s">
        <v>8327</v>
      </c>
      <c r="B83" s="10"/>
      <c r="C83" s="10"/>
      <c r="D83" s="10"/>
      <c r="E83" s="10"/>
      <c r="F83" s="10"/>
      <c r="G83" s="10">
        <v>1</v>
      </c>
      <c r="H83" s="10"/>
      <c r="I83" s="10"/>
      <c r="J83" s="10"/>
      <c r="K83" s="10"/>
      <c r="L83" s="10"/>
      <c r="M83" s="10"/>
      <c r="N83" s="10"/>
      <c r="O83" s="10"/>
      <c r="P83" s="10"/>
      <c r="Q83" s="10"/>
      <c r="R83" s="10"/>
      <c r="S83" s="10"/>
      <c r="T83" s="10"/>
      <c r="U83" s="10"/>
      <c r="V83" s="10">
        <v>23</v>
      </c>
      <c r="W83" s="10">
        <v>24</v>
      </c>
    </row>
    <row r="84" spans="1:23" x14ac:dyDescent="0.2">
      <c r="A84" s="11" t="s">
        <v>8220</v>
      </c>
      <c r="B84" s="10"/>
      <c r="C84" s="10"/>
      <c r="D84" s="10"/>
      <c r="E84" s="10"/>
      <c r="F84" s="10"/>
      <c r="G84" s="10">
        <v>1</v>
      </c>
      <c r="H84" s="10"/>
      <c r="I84" s="10"/>
      <c r="J84" s="10"/>
      <c r="K84" s="10"/>
      <c r="L84" s="10"/>
      <c r="M84" s="10"/>
      <c r="N84" s="10"/>
      <c r="O84" s="10"/>
      <c r="P84" s="10"/>
      <c r="Q84" s="10"/>
      <c r="R84" s="10"/>
      <c r="S84" s="10"/>
      <c r="T84" s="10"/>
      <c r="U84" s="10"/>
      <c r="V84" s="10">
        <v>23</v>
      </c>
      <c r="W84" s="10">
        <v>24</v>
      </c>
    </row>
    <row r="85" spans="1:23" x14ac:dyDescent="0.2">
      <c r="A85" s="9" t="s">
        <v>8344</v>
      </c>
      <c r="B85" s="10"/>
      <c r="C85" s="10">
        <v>1</v>
      </c>
      <c r="D85" s="10"/>
      <c r="E85" s="10">
        <v>2</v>
      </c>
      <c r="F85" s="10"/>
      <c r="G85" s="10"/>
      <c r="H85" s="10"/>
      <c r="I85" s="10"/>
      <c r="J85" s="10"/>
      <c r="K85" s="10">
        <v>3</v>
      </c>
      <c r="L85" s="10"/>
      <c r="M85" s="10"/>
      <c r="N85" s="10"/>
      <c r="O85" s="10"/>
      <c r="P85" s="10"/>
      <c r="Q85" s="10"/>
      <c r="R85" s="10"/>
      <c r="S85" s="10"/>
      <c r="T85" s="10"/>
      <c r="U85" s="10"/>
      <c r="V85" s="10">
        <v>14</v>
      </c>
      <c r="W85" s="10">
        <v>20</v>
      </c>
    </row>
    <row r="86" spans="1:23" x14ac:dyDescent="0.2">
      <c r="A86" s="11" t="s">
        <v>8221</v>
      </c>
      <c r="B86" s="10"/>
      <c r="C86" s="10">
        <v>1</v>
      </c>
      <c r="D86" s="10"/>
      <c r="E86" s="10">
        <v>2</v>
      </c>
      <c r="F86" s="10"/>
      <c r="G86" s="10"/>
      <c r="H86" s="10"/>
      <c r="I86" s="10"/>
      <c r="J86" s="10"/>
      <c r="K86" s="10">
        <v>3</v>
      </c>
      <c r="L86" s="10"/>
      <c r="M86" s="10"/>
      <c r="N86" s="10"/>
      <c r="O86" s="10"/>
      <c r="P86" s="10"/>
      <c r="Q86" s="10"/>
      <c r="R86" s="10"/>
      <c r="S86" s="10"/>
      <c r="T86" s="10"/>
      <c r="U86" s="10"/>
      <c r="V86" s="10">
        <v>14</v>
      </c>
      <c r="W86" s="10">
        <v>20</v>
      </c>
    </row>
    <row r="87" spans="1:23" x14ac:dyDescent="0.2">
      <c r="A87" s="9" t="s">
        <v>8326</v>
      </c>
      <c r="B87" s="10"/>
      <c r="C87" s="10"/>
      <c r="D87" s="10"/>
      <c r="E87" s="10">
        <v>1</v>
      </c>
      <c r="F87" s="10"/>
      <c r="G87" s="10"/>
      <c r="H87" s="10"/>
      <c r="I87" s="10"/>
      <c r="J87" s="10"/>
      <c r="K87" s="10">
        <v>3</v>
      </c>
      <c r="L87" s="10"/>
      <c r="M87" s="10"/>
      <c r="N87" s="10"/>
      <c r="O87" s="10"/>
      <c r="P87" s="10"/>
      <c r="Q87" s="10"/>
      <c r="R87" s="10"/>
      <c r="S87" s="10"/>
      <c r="T87" s="10"/>
      <c r="U87" s="10"/>
      <c r="V87" s="10">
        <v>16</v>
      </c>
      <c r="W87" s="10">
        <v>20</v>
      </c>
    </row>
    <row r="88" spans="1:23" x14ac:dyDescent="0.2">
      <c r="A88" s="11" t="s">
        <v>8220</v>
      </c>
      <c r="B88" s="10"/>
      <c r="C88" s="10"/>
      <c r="D88" s="10"/>
      <c r="E88" s="10">
        <v>1</v>
      </c>
      <c r="F88" s="10"/>
      <c r="G88" s="10"/>
      <c r="H88" s="10"/>
      <c r="I88" s="10"/>
      <c r="J88" s="10"/>
      <c r="K88" s="10">
        <v>3</v>
      </c>
      <c r="L88" s="10"/>
      <c r="M88" s="10"/>
      <c r="N88" s="10"/>
      <c r="O88" s="10"/>
      <c r="P88" s="10"/>
      <c r="Q88" s="10"/>
      <c r="R88" s="10"/>
      <c r="S88" s="10"/>
      <c r="T88" s="10"/>
      <c r="U88" s="10"/>
      <c r="V88" s="10">
        <v>16</v>
      </c>
      <c r="W88" s="10">
        <v>20</v>
      </c>
    </row>
    <row r="89" spans="1:23" x14ac:dyDescent="0.2">
      <c r="A89" s="9" t="s">
        <v>8365</v>
      </c>
      <c r="B89" s="10"/>
      <c r="C89" s="10"/>
      <c r="D89" s="10"/>
      <c r="E89" s="10"/>
      <c r="F89" s="10"/>
      <c r="G89" s="10"/>
      <c r="H89" s="10"/>
      <c r="I89" s="10"/>
      <c r="J89" s="10"/>
      <c r="K89" s="10">
        <v>1</v>
      </c>
      <c r="L89" s="10"/>
      <c r="M89" s="10"/>
      <c r="N89" s="10"/>
      <c r="O89" s="10"/>
      <c r="P89" s="10"/>
      <c r="Q89" s="10"/>
      <c r="R89" s="10"/>
      <c r="S89" s="10"/>
      <c r="T89" s="10"/>
      <c r="U89" s="10"/>
      <c r="V89" s="10">
        <v>19</v>
      </c>
      <c r="W89" s="10">
        <v>20</v>
      </c>
    </row>
    <row r="90" spans="1:23" x14ac:dyDescent="0.2">
      <c r="A90" s="11" t="s">
        <v>8220</v>
      </c>
      <c r="B90" s="10"/>
      <c r="C90" s="10"/>
      <c r="D90" s="10"/>
      <c r="E90" s="10"/>
      <c r="F90" s="10"/>
      <c r="G90" s="10"/>
      <c r="H90" s="10"/>
      <c r="I90" s="10"/>
      <c r="J90" s="10"/>
      <c r="K90" s="10">
        <v>1</v>
      </c>
      <c r="L90" s="10"/>
      <c r="M90" s="10"/>
      <c r="N90" s="10"/>
      <c r="O90" s="10"/>
      <c r="P90" s="10"/>
      <c r="Q90" s="10"/>
      <c r="R90" s="10"/>
      <c r="S90" s="10"/>
      <c r="T90" s="10"/>
      <c r="U90" s="10"/>
      <c r="V90" s="10">
        <v>19</v>
      </c>
      <c r="W90" s="10">
        <v>20</v>
      </c>
    </row>
    <row r="91" spans="1:23" x14ac:dyDescent="0.2">
      <c r="A91" s="9" t="s">
        <v>8351</v>
      </c>
      <c r="B91" s="10"/>
      <c r="C91" s="10"/>
      <c r="D91" s="10"/>
      <c r="E91" s="10"/>
      <c r="F91" s="10"/>
      <c r="G91" s="10"/>
      <c r="H91" s="10"/>
      <c r="I91" s="10"/>
      <c r="J91" s="10"/>
      <c r="K91" s="10"/>
      <c r="L91" s="10"/>
      <c r="M91" s="10"/>
      <c r="N91" s="10"/>
      <c r="O91" s="10"/>
      <c r="P91" s="10"/>
      <c r="Q91" s="10"/>
      <c r="R91" s="10"/>
      <c r="S91" s="10"/>
      <c r="T91" s="10"/>
      <c r="U91" s="10"/>
      <c r="V91" s="10">
        <v>20</v>
      </c>
      <c r="W91" s="10">
        <v>20</v>
      </c>
    </row>
    <row r="92" spans="1:23" x14ac:dyDescent="0.2">
      <c r="A92" s="11" t="s">
        <v>8219</v>
      </c>
      <c r="B92" s="10"/>
      <c r="C92" s="10"/>
      <c r="D92" s="10"/>
      <c r="E92" s="10"/>
      <c r="F92" s="10"/>
      <c r="G92" s="10"/>
      <c r="H92" s="10"/>
      <c r="I92" s="10"/>
      <c r="J92" s="10"/>
      <c r="K92" s="10"/>
      <c r="L92" s="10"/>
      <c r="M92" s="10"/>
      <c r="N92" s="10"/>
      <c r="O92" s="10"/>
      <c r="P92" s="10"/>
      <c r="Q92" s="10"/>
      <c r="R92" s="10"/>
      <c r="S92" s="10"/>
      <c r="T92" s="10"/>
      <c r="U92" s="10"/>
      <c r="V92" s="10">
        <v>20</v>
      </c>
      <c r="W92" s="10">
        <v>20</v>
      </c>
    </row>
    <row r="93" spans="1:23" x14ac:dyDescent="0.2">
      <c r="A93" s="9" t="s">
        <v>8336</v>
      </c>
      <c r="B93" s="10"/>
      <c r="C93" s="10"/>
      <c r="D93" s="10"/>
      <c r="E93" s="10"/>
      <c r="F93" s="10"/>
      <c r="G93" s="10"/>
      <c r="H93" s="10"/>
      <c r="I93" s="10"/>
      <c r="J93" s="10"/>
      <c r="K93" s="10">
        <v>3</v>
      </c>
      <c r="L93" s="10">
        <v>1</v>
      </c>
      <c r="M93" s="10"/>
      <c r="N93" s="10"/>
      <c r="O93" s="10"/>
      <c r="P93" s="10"/>
      <c r="Q93" s="10">
        <v>2</v>
      </c>
      <c r="R93" s="10"/>
      <c r="S93" s="10">
        <v>1</v>
      </c>
      <c r="T93" s="10"/>
      <c r="U93" s="10"/>
      <c r="V93" s="10">
        <v>13</v>
      </c>
      <c r="W93" s="10">
        <v>20</v>
      </c>
    </row>
    <row r="94" spans="1:23" x14ac:dyDescent="0.2">
      <c r="A94" s="11" t="s">
        <v>8221</v>
      </c>
      <c r="B94" s="10"/>
      <c r="C94" s="10"/>
      <c r="D94" s="10"/>
      <c r="E94" s="10"/>
      <c r="F94" s="10"/>
      <c r="G94" s="10"/>
      <c r="H94" s="10"/>
      <c r="I94" s="10"/>
      <c r="J94" s="10"/>
      <c r="K94" s="10">
        <v>3</v>
      </c>
      <c r="L94" s="10">
        <v>1</v>
      </c>
      <c r="M94" s="10"/>
      <c r="N94" s="10"/>
      <c r="O94" s="10"/>
      <c r="P94" s="10"/>
      <c r="Q94" s="10">
        <v>2</v>
      </c>
      <c r="R94" s="10"/>
      <c r="S94" s="10">
        <v>1</v>
      </c>
      <c r="T94" s="10"/>
      <c r="U94" s="10"/>
      <c r="V94" s="10">
        <v>13</v>
      </c>
      <c r="W94" s="10">
        <v>20</v>
      </c>
    </row>
    <row r="95" spans="1:23" x14ac:dyDescent="0.2">
      <c r="A95" s="9" t="s">
        <v>8340</v>
      </c>
      <c r="B95" s="10"/>
      <c r="C95" s="10">
        <v>1</v>
      </c>
      <c r="D95" s="10"/>
      <c r="E95" s="10">
        <v>3</v>
      </c>
      <c r="F95" s="10"/>
      <c r="G95" s="10"/>
      <c r="H95" s="10"/>
      <c r="I95" s="10">
        <v>2</v>
      </c>
      <c r="J95" s="10"/>
      <c r="K95" s="10"/>
      <c r="L95" s="10"/>
      <c r="M95" s="10"/>
      <c r="N95" s="10"/>
      <c r="O95" s="10"/>
      <c r="P95" s="10"/>
      <c r="Q95" s="10"/>
      <c r="R95" s="10"/>
      <c r="S95" s="10"/>
      <c r="T95" s="10"/>
      <c r="U95" s="10"/>
      <c r="V95" s="10">
        <v>14</v>
      </c>
      <c r="W95" s="10">
        <v>20</v>
      </c>
    </row>
    <row r="96" spans="1:23" x14ac:dyDescent="0.2">
      <c r="A96" s="11" t="s">
        <v>8221</v>
      </c>
      <c r="B96" s="10"/>
      <c r="C96" s="10">
        <v>1</v>
      </c>
      <c r="D96" s="10"/>
      <c r="E96" s="10">
        <v>1</v>
      </c>
      <c r="F96" s="10"/>
      <c r="G96" s="10"/>
      <c r="H96" s="10"/>
      <c r="I96" s="10">
        <v>2</v>
      </c>
      <c r="J96" s="10"/>
      <c r="K96" s="10"/>
      <c r="L96" s="10"/>
      <c r="M96" s="10"/>
      <c r="N96" s="10"/>
      <c r="O96" s="10"/>
      <c r="P96" s="10"/>
      <c r="Q96" s="10"/>
      <c r="R96" s="10"/>
      <c r="S96" s="10"/>
      <c r="T96" s="10"/>
      <c r="U96" s="10"/>
      <c r="V96" s="10">
        <v>7</v>
      </c>
      <c r="W96" s="10">
        <v>11</v>
      </c>
    </row>
    <row r="97" spans="1:26" x14ac:dyDescent="0.2">
      <c r="A97" s="11" t="s">
        <v>8219</v>
      </c>
      <c r="B97" s="10"/>
      <c r="C97" s="10"/>
      <c r="D97" s="10"/>
      <c r="E97" s="10">
        <v>2</v>
      </c>
      <c r="F97" s="10"/>
      <c r="G97" s="10"/>
      <c r="H97" s="10"/>
      <c r="I97" s="10"/>
      <c r="J97" s="10"/>
      <c r="K97" s="10"/>
      <c r="L97" s="10"/>
      <c r="M97" s="10"/>
      <c r="N97" s="10"/>
      <c r="O97" s="10"/>
      <c r="P97" s="10"/>
      <c r="Q97" s="10"/>
      <c r="R97" s="10"/>
      <c r="S97" s="10"/>
      <c r="T97" s="10"/>
      <c r="U97" s="10"/>
      <c r="V97" s="10">
        <v>7</v>
      </c>
      <c r="W97" s="10">
        <v>9</v>
      </c>
    </row>
    <row r="98" spans="1:26" x14ac:dyDescent="0.2">
      <c r="A98" s="9" t="s">
        <v>8346</v>
      </c>
      <c r="B98" s="10"/>
      <c r="C98" s="10"/>
      <c r="D98" s="10"/>
      <c r="E98" s="10">
        <v>3</v>
      </c>
      <c r="F98" s="10"/>
      <c r="G98" s="10"/>
      <c r="H98" s="10"/>
      <c r="I98" s="10"/>
      <c r="J98" s="10"/>
      <c r="K98" s="10">
        <v>5</v>
      </c>
      <c r="L98" s="10">
        <v>1</v>
      </c>
      <c r="M98" s="10"/>
      <c r="N98" s="10"/>
      <c r="O98" s="10"/>
      <c r="P98" s="10"/>
      <c r="Q98" s="10"/>
      <c r="R98" s="10"/>
      <c r="S98" s="10"/>
      <c r="T98" s="10"/>
      <c r="U98" s="10"/>
      <c r="V98" s="10">
        <v>11</v>
      </c>
      <c r="W98" s="10">
        <v>20</v>
      </c>
    </row>
    <row r="99" spans="1:26" x14ac:dyDescent="0.2">
      <c r="A99" s="11" t="s">
        <v>8221</v>
      </c>
      <c r="B99" s="10"/>
      <c r="C99" s="10"/>
      <c r="D99" s="10"/>
      <c r="E99" s="10">
        <v>3</v>
      </c>
      <c r="F99" s="10"/>
      <c r="G99" s="10"/>
      <c r="H99" s="10"/>
      <c r="I99" s="10"/>
      <c r="J99" s="10"/>
      <c r="K99" s="10">
        <v>5</v>
      </c>
      <c r="L99" s="10">
        <v>1</v>
      </c>
      <c r="M99" s="10"/>
      <c r="N99" s="10"/>
      <c r="O99" s="10"/>
      <c r="P99" s="10"/>
      <c r="Q99" s="10"/>
      <c r="R99" s="10"/>
      <c r="S99" s="10"/>
      <c r="T99" s="10"/>
      <c r="U99" s="10"/>
      <c r="V99" s="10">
        <v>11</v>
      </c>
      <c r="W99" s="10">
        <v>20</v>
      </c>
    </row>
    <row r="100" spans="1:26" x14ac:dyDescent="0.2">
      <c r="A100" s="9" t="s">
        <v>8341</v>
      </c>
      <c r="B100" s="10"/>
      <c r="C100" s="10"/>
      <c r="D100" s="10"/>
      <c r="E100" s="10">
        <v>1</v>
      </c>
      <c r="F100" s="10"/>
      <c r="G100" s="10">
        <v>1</v>
      </c>
      <c r="H100" s="10"/>
      <c r="I100" s="10">
        <v>1</v>
      </c>
      <c r="J100" s="10">
        <v>1</v>
      </c>
      <c r="K100" s="10">
        <v>2</v>
      </c>
      <c r="L100" s="10"/>
      <c r="M100" s="10"/>
      <c r="N100" s="10"/>
      <c r="O100" s="10"/>
      <c r="P100" s="10"/>
      <c r="Q100" s="10"/>
      <c r="R100" s="10"/>
      <c r="S100" s="10"/>
      <c r="T100" s="10"/>
      <c r="U100" s="10"/>
      <c r="V100" s="10">
        <v>14</v>
      </c>
      <c r="W100" s="10">
        <v>20</v>
      </c>
    </row>
    <row r="101" spans="1:26" x14ac:dyDescent="0.2">
      <c r="A101" s="11" t="s">
        <v>8219</v>
      </c>
      <c r="B101" s="10"/>
      <c r="C101" s="10"/>
      <c r="D101" s="10"/>
      <c r="E101" s="10">
        <v>1</v>
      </c>
      <c r="F101" s="10"/>
      <c r="G101" s="10">
        <v>1</v>
      </c>
      <c r="H101" s="10"/>
      <c r="I101" s="10">
        <v>1</v>
      </c>
      <c r="J101" s="10">
        <v>1</v>
      </c>
      <c r="K101" s="10">
        <v>2</v>
      </c>
      <c r="L101" s="10"/>
      <c r="M101" s="10"/>
      <c r="N101" s="10"/>
      <c r="O101" s="10"/>
      <c r="P101" s="10"/>
      <c r="Q101" s="10"/>
      <c r="R101" s="10"/>
      <c r="S101" s="10"/>
      <c r="T101" s="10"/>
      <c r="U101" s="10"/>
      <c r="V101" s="10">
        <v>14</v>
      </c>
      <c r="W101" s="10">
        <v>20</v>
      </c>
    </row>
    <row r="102" spans="1:26" x14ac:dyDescent="0.2">
      <c r="A102" s="9" t="s">
        <v>8348</v>
      </c>
      <c r="B102" s="10"/>
      <c r="C102" s="10"/>
      <c r="D102" s="10"/>
      <c r="E102" s="10">
        <v>1</v>
      </c>
      <c r="F102" s="10"/>
      <c r="G102" s="10"/>
      <c r="H102" s="10"/>
      <c r="I102" s="10"/>
      <c r="J102" s="10"/>
      <c r="K102" s="10">
        <v>5</v>
      </c>
      <c r="L102" s="10"/>
      <c r="M102" s="10"/>
      <c r="N102" s="10">
        <v>1</v>
      </c>
      <c r="O102" s="10"/>
      <c r="P102" s="10"/>
      <c r="Q102" s="10"/>
      <c r="R102" s="10"/>
      <c r="S102" s="10"/>
      <c r="T102" s="10"/>
      <c r="U102" s="10"/>
      <c r="V102" s="10">
        <v>13</v>
      </c>
      <c r="W102" s="10">
        <v>20</v>
      </c>
    </row>
    <row r="103" spans="1:26" x14ac:dyDescent="0.2">
      <c r="A103" s="11" t="s">
        <v>8221</v>
      </c>
      <c r="B103" s="10"/>
      <c r="C103" s="10"/>
      <c r="D103" s="10"/>
      <c r="E103" s="10">
        <v>1</v>
      </c>
      <c r="F103" s="10"/>
      <c r="G103" s="10"/>
      <c r="H103" s="10"/>
      <c r="I103" s="10"/>
      <c r="J103" s="10"/>
      <c r="K103" s="10">
        <v>5</v>
      </c>
      <c r="L103" s="10"/>
      <c r="M103" s="10"/>
      <c r="N103" s="10">
        <v>1</v>
      </c>
      <c r="O103" s="10"/>
      <c r="P103" s="10"/>
      <c r="Q103" s="10"/>
      <c r="R103" s="10"/>
      <c r="S103" s="10"/>
      <c r="T103" s="10"/>
      <c r="U103" s="10"/>
      <c r="V103" s="10">
        <v>13</v>
      </c>
      <c r="W103" s="10">
        <v>20</v>
      </c>
    </row>
    <row r="104" spans="1:26" x14ac:dyDescent="0.2">
      <c r="A104" s="9" t="s">
        <v>8352</v>
      </c>
      <c r="B104" s="10"/>
      <c r="C104" s="10"/>
      <c r="D104" s="10"/>
      <c r="E104" s="10">
        <v>2</v>
      </c>
      <c r="F104" s="10"/>
      <c r="G104" s="10">
        <v>1</v>
      </c>
      <c r="H104" s="10"/>
      <c r="I104" s="10"/>
      <c r="J104" s="10"/>
      <c r="K104" s="10">
        <v>3</v>
      </c>
      <c r="L104" s="10"/>
      <c r="M104" s="10"/>
      <c r="N104" s="10"/>
      <c r="O104" s="10"/>
      <c r="P104" s="10"/>
      <c r="Q104" s="10"/>
      <c r="R104" s="10"/>
      <c r="S104" s="10"/>
      <c r="T104" s="10"/>
      <c r="U104" s="10"/>
      <c r="V104" s="10">
        <v>14</v>
      </c>
      <c r="W104" s="10">
        <v>20</v>
      </c>
    </row>
    <row r="105" spans="1:26" x14ac:dyDescent="0.2">
      <c r="A105" s="11" t="s">
        <v>8221</v>
      </c>
      <c r="B105" s="10"/>
      <c r="C105" s="10"/>
      <c r="D105" s="10"/>
      <c r="E105" s="10">
        <v>2</v>
      </c>
      <c r="F105" s="10"/>
      <c r="G105" s="10">
        <v>1</v>
      </c>
      <c r="H105" s="10"/>
      <c r="I105" s="10"/>
      <c r="J105" s="10"/>
      <c r="K105" s="10">
        <v>3</v>
      </c>
      <c r="L105" s="10"/>
      <c r="M105" s="10"/>
      <c r="N105" s="10"/>
      <c r="O105" s="10"/>
      <c r="P105" s="10"/>
      <c r="Q105" s="10"/>
      <c r="R105" s="10"/>
      <c r="S105" s="10"/>
      <c r="T105" s="10"/>
      <c r="U105" s="10"/>
      <c r="V105" s="10">
        <v>14</v>
      </c>
      <c r="W105" s="10">
        <v>20</v>
      </c>
    </row>
    <row r="106" spans="1:26" x14ac:dyDescent="0.2">
      <c r="A106" s="9" t="s">
        <v>8311</v>
      </c>
      <c r="B106" s="10">
        <v>6</v>
      </c>
      <c r="C106" s="10">
        <v>74</v>
      </c>
      <c r="D106" s="10">
        <v>2</v>
      </c>
      <c r="E106" s="10">
        <v>146</v>
      </c>
      <c r="F106" s="10">
        <v>6</v>
      </c>
      <c r="G106" s="10">
        <v>53</v>
      </c>
      <c r="H106" s="10">
        <v>14</v>
      </c>
      <c r="I106" s="10">
        <v>21</v>
      </c>
      <c r="J106" s="10">
        <v>27</v>
      </c>
      <c r="K106" s="10">
        <v>604</v>
      </c>
      <c r="L106" s="10">
        <v>3</v>
      </c>
      <c r="M106" s="10">
        <v>15</v>
      </c>
      <c r="N106" s="10">
        <v>29</v>
      </c>
      <c r="O106" s="10">
        <v>2</v>
      </c>
      <c r="P106" s="10">
        <v>12</v>
      </c>
      <c r="Q106" s="10">
        <v>21</v>
      </c>
      <c r="R106" s="10">
        <v>7</v>
      </c>
      <c r="S106" s="10">
        <v>12</v>
      </c>
      <c r="T106" s="10">
        <v>21</v>
      </c>
      <c r="U106" s="10">
        <v>1</v>
      </c>
      <c r="V106" s="10">
        <v>3038</v>
      </c>
      <c r="W106" s="10">
        <v>4114</v>
      </c>
    </row>
    <row r="107" spans="1:26" x14ac:dyDescent="0.2">
      <c r="Z107">
        <f>GETPIVOTDATA("state",$A$3,"country","US")/GETPIVOTDATA("state",$A$3)</f>
        <v>0.73845405930967434</v>
      </c>
    </row>
  </sheetData>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7439E-77EB-8B4E-B377-DBDB2E3770D8}">
  <dimension ref="A2:G15"/>
  <sheetViews>
    <sheetView workbookViewId="0">
      <selection activeCell="F5" sqref="F5:F15"/>
      <pivotSelection pane="bottomRight" showHeader="1" extendable="1" start="4" max="5" activeRow="4" activeCol="5" click="1" r:id="rId1">
        <pivotArea dataOnly="0" grandCol="1" outline="0" fieldPosition="0"/>
      </pivotSelection>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2" spans="1:7" x14ac:dyDescent="0.2">
      <c r="A2" s="8" t="s">
        <v>8308</v>
      </c>
      <c r="B2" t="s">
        <v>8312</v>
      </c>
    </row>
    <row r="4" spans="1:7" x14ac:dyDescent="0.2">
      <c r="A4" s="8" t="s">
        <v>8322</v>
      </c>
      <c r="B4" s="8" t="s">
        <v>8324</v>
      </c>
    </row>
    <row r="5" spans="1:7" x14ac:dyDescent="0.2">
      <c r="A5" s="8" t="s">
        <v>8310</v>
      </c>
      <c r="B5" t="s">
        <v>8220</v>
      </c>
      <c r="C5" t="s">
        <v>8221</v>
      </c>
      <c r="D5" t="s">
        <v>8222</v>
      </c>
      <c r="E5" t="s">
        <v>8219</v>
      </c>
      <c r="F5" t="s">
        <v>8311</v>
      </c>
    </row>
    <row r="6" spans="1:7" x14ac:dyDescent="0.2">
      <c r="A6" s="9" t="s">
        <v>8368</v>
      </c>
      <c r="B6" s="20">
        <v>1</v>
      </c>
      <c r="C6" s="20">
        <v>4</v>
      </c>
      <c r="D6" s="20"/>
      <c r="E6" s="20">
        <v>9</v>
      </c>
      <c r="F6" s="20">
        <v>14</v>
      </c>
      <c r="G6">
        <f>GETPIVOTDATA("state",$A$4,"state","successful","Years",2009)/GETPIVOTDATA("state",$A$4,"Years",2009)</f>
        <v>0.6428571428571429</v>
      </c>
    </row>
    <row r="7" spans="1:7" x14ac:dyDescent="0.2">
      <c r="A7" s="9" t="s">
        <v>8369</v>
      </c>
      <c r="B7" s="20">
        <v>1</v>
      </c>
      <c r="C7" s="20">
        <v>15</v>
      </c>
      <c r="D7" s="20"/>
      <c r="E7" s="20">
        <v>49</v>
      </c>
      <c r="F7" s="20">
        <v>65</v>
      </c>
      <c r="G7">
        <f>GETPIVOTDATA("state",$A$4,"state","successful","Years",2010)/GETPIVOTDATA("state",$A$4,"Years",2010)</f>
        <v>0.75384615384615383</v>
      </c>
    </row>
    <row r="8" spans="1:7" x14ac:dyDescent="0.2">
      <c r="A8" s="9" t="s">
        <v>8370</v>
      </c>
      <c r="B8" s="20">
        <v>7</v>
      </c>
      <c r="C8" s="20">
        <v>28</v>
      </c>
      <c r="D8" s="20"/>
      <c r="E8" s="20">
        <v>136</v>
      </c>
      <c r="F8" s="20">
        <v>171</v>
      </c>
      <c r="G8">
        <f>GETPIVOTDATA("state",$A$4,"state","successful","Years",2011)/GETPIVOTDATA("state",$A$4,"Years",2011)</f>
        <v>0.79532163742690054</v>
      </c>
    </row>
    <row r="9" spans="1:7" x14ac:dyDescent="0.2">
      <c r="A9" s="9" t="s">
        <v>8371</v>
      </c>
      <c r="B9" s="20">
        <v>6</v>
      </c>
      <c r="C9" s="20">
        <v>60</v>
      </c>
      <c r="D9" s="20"/>
      <c r="E9" s="20">
        <v>216</v>
      </c>
      <c r="F9" s="20">
        <v>282</v>
      </c>
      <c r="G9">
        <f>GETPIVOTDATA("state",$A$4,"state","successful","Years",2012)/GETPIVOTDATA("state",$A$4,"Years",2012)</f>
        <v>0.76595744680851063</v>
      </c>
    </row>
    <row r="10" spans="1:7" x14ac:dyDescent="0.2">
      <c r="A10" s="9" t="s">
        <v>8372</v>
      </c>
      <c r="B10" s="20">
        <v>7</v>
      </c>
      <c r="C10" s="20">
        <v>67</v>
      </c>
      <c r="D10" s="20"/>
      <c r="E10" s="20">
        <v>200</v>
      </c>
      <c r="F10" s="20">
        <v>274</v>
      </c>
      <c r="G10">
        <f>GETPIVOTDATA("state",$A$4,"state","successful","Years",2013)/GETPIVOTDATA("state",$A$4,"Years",2013)</f>
        <v>0.72992700729927007</v>
      </c>
    </row>
    <row r="11" spans="1:7" x14ac:dyDescent="0.2">
      <c r="A11" s="9" t="s">
        <v>8373</v>
      </c>
      <c r="B11" s="20">
        <v>80</v>
      </c>
      <c r="C11" s="20">
        <v>422</v>
      </c>
      <c r="D11" s="20"/>
      <c r="E11" s="20">
        <v>474</v>
      </c>
      <c r="F11" s="20">
        <v>976</v>
      </c>
      <c r="G11">
        <f>GETPIVOTDATA("state",$A$4,"state","successful","Years",2014)/GETPIVOTDATA("state",$A$4,"Years",2014)</f>
        <v>0.48565573770491804</v>
      </c>
    </row>
    <row r="12" spans="1:7" x14ac:dyDescent="0.2">
      <c r="A12" s="9" t="s">
        <v>8374</v>
      </c>
      <c r="B12" s="20">
        <v>131</v>
      </c>
      <c r="C12" s="20">
        <v>527</v>
      </c>
      <c r="D12" s="20"/>
      <c r="E12" s="20">
        <v>567</v>
      </c>
      <c r="F12" s="20">
        <v>1225</v>
      </c>
      <c r="G12">
        <f>GETPIVOTDATA("state",$A$4,"state","successful","Years",2015)/GETPIVOTDATA("state",$A$4,"Years",2015)</f>
        <v>0.46285714285714286</v>
      </c>
    </row>
    <row r="13" spans="1:7" x14ac:dyDescent="0.2">
      <c r="A13" s="9" t="s">
        <v>8375</v>
      </c>
      <c r="B13" s="20">
        <v>99</v>
      </c>
      <c r="C13" s="20">
        <v>376</v>
      </c>
      <c r="D13" s="20"/>
      <c r="E13" s="20">
        <v>475</v>
      </c>
      <c r="F13" s="20">
        <v>950</v>
      </c>
      <c r="G13">
        <f>GETPIVOTDATA("state",$A$4,"state","successful","Years",2016)/GETPIVOTDATA("state",$A$4,"Years",2016)</f>
        <v>0.5</v>
      </c>
    </row>
    <row r="14" spans="1:7" x14ac:dyDescent="0.2">
      <c r="A14" s="9" t="s">
        <v>8376</v>
      </c>
      <c r="B14" s="20">
        <v>17</v>
      </c>
      <c r="C14" s="20">
        <v>31</v>
      </c>
      <c r="D14" s="20">
        <v>50</v>
      </c>
      <c r="E14" s="20">
        <v>59</v>
      </c>
      <c r="F14" s="20">
        <v>157</v>
      </c>
    </row>
    <row r="15" spans="1:7" x14ac:dyDescent="0.2">
      <c r="A15" s="9" t="s">
        <v>8311</v>
      </c>
      <c r="B15" s="20">
        <v>349</v>
      </c>
      <c r="C15" s="20">
        <v>1530</v>
      </c>
      <c r="D15" s="20">
        <v>50</v>
      </c>
      <c r="E15" s="20">
        <v>2185</v>
      </c>
      <c r="F15" s="2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116"/>
  <sheetViews>
    <sheetView tabSelected="1" zoomScale="80" zoomScaleNormal="80" zoomScalePageLayoutView="80" workbookViewId="0">
      <selection activeCell="X1" sqref="X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6640625" customWidth="1"/>
    <col min="16" max="16" width="19.83203125" customWidth="1"/>
    <col min="17" max="17" width="17" customWidth="1"/>
    <col min="18" max="18" width="20.33203125" customWidth="1"/>
    <col min="19" max="19" width="22.5" style="14" customWidth="1"/>
    <col min="20" max="20" width="23.6640625" style="17" customWidth="1"/>
    <col min="21" max="21" width="23" customWidth="1"/>
    <col min="22" max="22" width="23.5" customWidth="1"/>
    <col min="23" max="23" width="18.5" customWidth="1"/>
    <col min="24" max="24" width="23" customWidth="1"/>
  </cols>
  <sheetData>
    <row r="1" spans="1:24" ht="16" x14ac:dyDescent="0.2">
      <c r="A1" s="1" t="s">
        <v>0</v>
      </c>
      <c r="B1" s="2" t="s">
        <v>1</v>
      </c>
      <c r="C1" s="2" t="s">
        <v>4110</v>
      </c>
      <c r="D1" s="1" t="s">
        <v>8216</v>
      </c>
      <c r="E1" s="1" t="s">
        <v>8217</v>
      </c>
      <c r="F1" s="1" t="s">
        <v>8218</v>
      </c>
      <c r="G1" s="1" t="s">
        <v>8223</v>
      </c>
      <c r="H1" s="1" t="s">
        <v>8245</v>
      </c>
      <c r="I1" s="18" t="s">
        <v>8259</v>
      </c>
      <c r="J1" s="19" t="s">
        <v>8260</v>
      </c>
      <c r="K1" s="1" t="s">
        <v>8261</v>
      </c>
      <c r="L1" s="1" t="s">
        <v>8262</v>
      </c>
      <c r="M1" s="1" t="s">
        <v>8263</v>
      </c>
      <c r="N1" s="1" t="s">
        <v>8264</v>
      </c>
      <c r="O1" s="1" t="s">
        <v>8306</v>
      </c>
      <c r="P1" s="1" t="s">
        <v>8307</v>
      </c>
      <c r="Q1" s="1" t="s">
        <v>8308</v>
      </c>
      <c r="R1" s="1" t="s">
        <v>8309</v>
      </c>
      <c r="S1" s="12" t="s">
        <v>8367</v>
      </c>
      <c r="T1" s="15" t="s">
        <v>8366</v>
      </c>
      <c r="U1" s="1" t="s">
        <v>8409</v>
      </c>
      <c r="V1" s="1" t="s">
        <v>8410</v>
      </c>
      <c r="W1" s="1" t="s">
        <v>8408</v>
      </c>
      <c r="X1" t="str">
        <f t="shared" ref="X1" si="0">IF(V1="",W1,V1)</f>
        <v>Backers_Failed</v>
      </c>
    </row>
    <row r="2" spans="1:24"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LEFT(N2,SEARCH("/",N2)-1)</f>
        <v>film &amp; video</v>
      </c>
      <c r="R2" s="7" t="str">
        <f>RIGHT(N2,LEN(N2)-SEARCH("/",N2))</f>
        <v>television</v>
      </c>
      <c r="S2" s="13">
        <f>(((I2/60)/60)/24)+DATE(1970,1,1)</f>
        <v>42208.125</v>
      </c>
      <c r="T2" s="16">
        <f>(((J2/60)/60)/24)+DATE(1970,1,1)</f>
        <v>42177.007071759261</v>
      </c>
      <c r="U2">
        <f>IF(F2="Successful",$L2,"")</f>
        <v>182</v>
      </c>
      <c r="V2" t="str">
        <f>IF($F2="Failed",$L2,"")</f>
        <v/>
      </c>
      <c r="W2" t="str">
        <f>IF($F2="Canceled",$L2,"")</f>
        <v/>
      </c>
      <c r="X2" t="str">
        <f>IF(V2="",W2,V2)</f>
        <v/>
      </c>
    </row>
    <row r="3" spans="1:24" ht="32" x14ac:dyDescent="0.2">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6">
        <f>E3/L3</f>
        <v>185.48101265822785</v>
      </c>
      <c r="Q3" t="str">
        <f t="shared" ref="Q3:Q66" si="1">LEFT(N3,SEARCH("/",N3)-1)</f>
        <v>film &amp; video</v>
      </c>
      <c r="R3" s="7" t="str">
        <f t="shared" ref="R3:R66" si="2">RIGHT(N3,LEN(N3)-SEARCH("/",N3))</f>
        <v>television</v>
      </c>
      <c r="S3" s="13">
        <f>(((I3/60)/60)/24)+DATE(1970,1,1)</f>
        <v>42796.600497685184</v>
      </c>
      <c r="T3" s="16">
        <f>(((J3/60)/60)/24)+DATE(1970,1,1)</f>
        <v>42766.600497685184</v>
      </c>
      <c r="U3">
        <f t="shared" ref="U3:U66" si="3">IF(F3="Successful",L3,"")</f>
        <v>79</v>
      </c>
      <c r="V3" t="str">
        <f t="shared" ref="V3:V66" si="4">IF($F3="Failed",$L3,"")</f>
        <v/>
      </c>
      <c r="W3" t="str">
        <f t="shared" ref="W3:W66" si="5">IF($F3="Canceled",$L3,"")</f>
        <v/>
      </c>
      <c r="X3" t="str">
        <f t="shared" ref="X3:X66" si="6">IF(V3="",W3,V3)</f>
        <v/>
      </c>
    </row>
    <row r="4" spans="1:24" ht="48" x14ac:dyDescent="0.2">
      <c r="A4">
        <v>2</v>
      </c>
      <c r="B4" s="3" t="s">
        <v>4</v>
      </c>
      <c r="C4" s="3" t="s">
        <v>4113</v>
      </c>
      <c r="D4">
        <v>500</v>
      </c>
      <c r="E4">
        <v>525</v>
      </c>
      <c r="F4" t="s">
        <v>8219</v>
      </c>
      <c r="G4" t="s">
        <v>8225</v>
      </c>
      <c r="H4" t="s">
        <v>8247</v>
      </c>
      <c r="I4">
        <v>1455555083</v>
      </c>
      <c r="J4">
        <v>1454691083</v>
      </c>
      <c r="K4" t="b">
        <v>0</v>
      </c>
      <c r="L4">
        <v>35</v>
      </c>
      <c r="M4" t="b">
        <v>1</v>
      </c>
      <c r="N4" t="s">
        <v>8265</v>
      </c>
      <c r="O4" s="5">
        <f>E4/D4</f>
        <v>1.05</v>
      </c>
      <c r="P4" s="6">
        <f>E4/L4</f>
        <v>15</v>
      </c>
      <c r="Q4" t="str">
        <f t="shared" si="1"/>
        <v>film &amp; video</v>
      </c>
      <c r="R4" s="7" t="str">
        <f t="shared" si="2"/>
        <v>television</v>
      </c>
      <c r="S4" s="13">
        <f>(((I4/60)/60)/24)+DATE(1970,1,1)</f>
        <v>42415.702349537038</v>
      </c>
      <c r="T4" s="16">
        <f>(((J4/60)/60)/24)+DATE(1970,1,1)</f>
        <v>42405.702349537038</v>
      </c>
      <c r="U4">
        <f t="shared" si="3"/>
        <v>35</v>
      </c>
      <c r="V4" t="str">
        <f t="shared" si="4"/>
        <v/>
      </c>
      <c r="W4" t="str">
        <f t="shared" si="5"/>
        <v/>
      </c>
      <c r="X4" t="str">
        <f t="shared" si="6"/>
        <v/>
      </c>
    </row>
    <row r="5" spans="1:24" ht="32" x14ac:dyDescent="0.2">
      <c r="A5">
        <v>3</v>
      </c>
      <c r="B5" s="3" t="s">
        <v>5</v>
      </c>
      <c r="C5" s="3" t="s">
        <v>4114</v>
      </c>
      <c r="D5">
        <v>10000</v>
      </c>
      <c r="E5">
        <v>10390</v>
      </c>
      <c r="F5" t="s">
        <v>8219</v>
      </c>
      <c r="G5" t="s">
        <v>8224</v>
      </c>
      <c r="H5" t="s">
        <v>8246</v>
      </c>
      <c r="I5">
        <v>1407414107</v>
      </c>
      <c r="J5">
        <v>1404822107</v>
      </c>
      <c r="K5" t="b">
        <v>0</v>
      </c>
      <c r="L5">
        <v>150</v>
      </c>
      <c r="M5" t="b">
        <v>1</v>
      </c>
      <c r="N5" t="s">
        <v>8265</v>
      </c>
      <c r="O5" s="5">
        <f>E5/D5</f>
        <v>1.0389999999999999</v>
      </c>
      <c r="P5" s="6">
        <f>E5/L5</f>
        <v>69.266666666666666</v>
      </c>
      <c r="Q5" t="str">
        <f t="shared" si="1"/>
        <v>film &amp; video</v>
      </c>
      <c r="R5" s="7" t="str">
        <f t="shared" si="2"/>
        <v>television</v>
      </c>
      <c r="S5" s="13">
        <f>(((I5/60)/60)/24)+DATE(1970,1,1)</f>
        <v>41858.515127314815</v>
      </c>
      <c r="T5" s="16">
        <f>(((J5/60)/60)/24)+DATE(1970,1,1)</f>
        <v>41828.515127314815</v>
      </c>
      <c r="U5">
        <f t="shared" si="3"/>
        <v>150</v>
      </c>
      <c r="V5" t="str">
        <f t="shared" si="4"/>
        <v/>
      </c>
      <c r="W5" t="str">
        <f t="shared" si="5"/>
        <v/>
      </c>
      <c r="X5" t="str">
        <f t="shared" si="6"/>
        <v/>
      </c>
    </row>
    <row r="6" spans="1:24" ht="64" x14ac:dyDescent="0.2">
      <c r="A6">
        <v>4</v>
      </c>
      <c r="B6" s="3" t="s">
        <v>6</v>
      </c>
      <c r="C6" s="3" t="s">
        <v>4115</v>
      </c>
      <c r="D6">
        <v>44000</v>
      </c>
      <c r="E6">
        <v>54116.28</v>
      </c>
      <c r="F6" t="s">
        <v>8219</v>
      </c>
      <c r="G6" t="s">
        <v>8224</v>
      </c>
      <c r="H6" t="s">
        <v>8246</v>
      </c>
      <c r="I6">
        <v>1450555279</v>
      </c>
      <c r="J6">
        <v>1447963279</v>
      </c>
      <c r="K6" t="b">
        <v>0</v>
      </c>
      <c r="L6">
        <v>284</v>
      </c>
      <c r="M6" t="b">
        <v>1</v>
      </c>
      <c r="N6" t="s">
        <v>8265</v>
      </c>
      <c r="O6" s="5">
        <f>E6/D6</f>
        <v>1.2299154545454545</v>
      </c>
      <c r="P6" s="6">
        <f>E6/L6</f>
        <v>190.55028169014085</v>
      </c>
      <c r="Q6" t="str">
        <f t="shared" si="1"/>
        <v>film &amp; video</v>
      </c>
      <c r="R6" s="7" t="str">
        <f t="shared" si="2"/>
        <v>television</v>
      </c>
      <c r="S6" s="13">
        <f>(((I6/60)/60)/24)+DATE(1970,1,1)</f>
        <v>42357.834247685183</v>
      </c>
      <c r="T6" s="16">
        <f>(((J6/60)/60)/24)+DATE(1970,1,1)</f>
        <v>42327.834247685183</v>
      </c>
      <c r="U6">
        <f t="shared" si="3"/>
        <v>284</v>
      </c>
      <c r="V6" t="str">
        <f t="shared" si="4"/>
        <v/>
      </c>
      <c r="W6" t="str">
        <f t="shared" si="5"/>
        <v/>
      </c>
      <c r="X6" t="str">
        <f t="shared" si="6"/>
        <v/>
      </c>
    </row>
    <row r="7" spans="1:24" ht="48" x14ac:dyDescent="0.2">
      <c r="A7">
        <v>5</v>
      </c>
      <c r="B7" s="3" t="s">
        <v>7</v>
      </c>
      <c r="C7" s="3" t="s">
        <v>4116</v>
      </c>
      <c r="D7">
        <v>3999</v>
      </c>
      <c r="E7">
        <v>4390</v>
      </c>
      <c r="F7" t="s">
        <v>8219</v>
      </c>
      <c r="G7" t="s">
        <v>8224</v>
      </c>
      <c r="H7" t="s">
        <v>8246</v>
      </c>
      <c r="I7">
        <v>1469770500</v>
      </c>
      <c r="J7">
        <v>1468362207</v>
      </c>
      <c r="K7" t="b">
        <v>0</v>
      </c>
      <c r="L7">
        <v>47</v>
      </c>
      <c r="M7" t="b">
        <v>1</v>
      </c>
      <c r="N7" t="s">
        <v>8265</v>
      </c>
      <c r="O7" s="5">
        <f>E7/D7</f>
        <v>1.0977744436109027</v>
      </c>
      <c r="P7" s="6">
        <f>E7/L7</f>
        <v>93.40425531914893</v>
      </c>
      <c r="Q7" t="str">
        <f t="shared" si="1"/>
        <v>film &amp; video</v>
      </c>
      <c r="R7" s="7" t="str">
        <f t="shared" si="2"/>
        <v>television</v>
      </c>
      <c r="S7" s="13">
        <f>(((I7/60)/60)/24)+DATE(1970,1,1)</f>
        <v>42580.232638888891</v>
      </c>
      <c r="T7" s="16">
        <f>(((J7/60)/60)/24)+DATE(1970,1,1)</f>
        <v>42563.932951388888</v>
      </c>
      <c r="U7">
        <f t="shared" si="3"/>
        <v>47</v>
      </c>
      <c r="V7" t="str">
        <f t="shared" si="4"/>
        <v/>
      </c>
      <c r="W7" t="str">
        <f t="shared" si="5"/>
        <v/>
      </c>
      <c r="X7" t="str">
        <f t="shared" si="6"/>
        <v/>
      </c>
    </row>
    <row r="8" spans="1:24" ht="48" x14ac:dyDescent="0.2">
      <c r="A8">
        <v>6</v>
      </c>
      <c r="B8" s="3" t="s">
        <v>8</v>
      </c>
      <c r="C8" s="3" t="s">
        <v>4117</v>
      </c>
      <c r="D8">
        <v>8000</v>
      </c>
      <c r="E8">
        <v>8519</v>
      </c>
      <c r="F8" t="s">
        <v>8219</v>
      </c>
      <c r="G8" t="s">
        <v>8224</v>
      </c>
      <c r="H8" t="s">
        <v>8246</v>
      </c>
      <c r="I8">
        <v>1402710250</v>
      </c>
      <c r="J8">
        <v>1401846250</v>
      </c>
      <c r="K8" t="b">
        <v>0</v>
      </c>
      <c r="L8">
        <v>58</v>
      </c>
      <c r="M8" t="b">
        <v>1</v>
      </c>
      <c r="N8" t="s">
        <v>8265</v>
      </c>
      <c r="O8" s="5">
        <f>E8/D8</f>
        <v>1.064875</v>
      </c>
      <c r="P8" s="6">
        <f>E8/L8</f>
        <v>146.87931034482759</v>
      </c>
      <c r="Q8" t="str">
        <f t="shared" si="1"/>
        <v>film &amp; video</v>
      </c>
      <c r="R8" s="7" t="str">
        <f t="shared" si="2"/>
        <v>television</v>
      </c>
      <c r="S8" s="13">
        <f>(((I8/60)/60)/24)+DATE(1970,1,1)</f>
        <v>41804.072337962964</v>
      </c>
      <c r="T8" s="16">
        <f>(((J8/60)/60)/24)+DATE(1970,1,1)</f>
        <v>41794.072337962964</v>
      </c>
      <c r="U8">
        <f t="shared" si="3"/>
        <v>58</v>
      </c>
      <c r="V8" t="str">
        <f t="shared" si="4"/>
        <v/>
      </c>
      <c r="W8" t="str">
        <f t="shared" si="5"/>
        <v/>
      </c>
      <c r="X8" t="str">
        <f t="shared" si="6"/>
        <v/>
      </c>
    </row>
    <row r="9" spans="1:24" ht="48" x14ac:dyDescent="0.2">
      <c r="A9">
        <v>7</v>
      </c>
      <c r="B9" s="3" t="s">
        <v>9</v>
      </c>
      <c r="C9" s="3" t="s">
        <v>4118</v>
      </c>
      <c r="D9">
        <v>9000</v>
      </c>
      <c r="E9">
        <v>9110</v>
      </c>
      <c r="F9" t="s">
        <v>8219</v>
      </c>
      <c r="G9" t="s">
        <v>8224</v>
      </c>
      <c r="H9" t="s">
        <v>8246</v>
      </c>
      <c r="I9">
        <v>1467680867</v>
      </c>
      <c r="J9">
        <v>1464224867</v>
      </c>
      <c r="K9" t="b">
        <v>0</v>
      </c>
      <c r="L9">
        <v>57</v>
      </c>
      <c r="M9" t="b">
        <v>1</v>
      </c>
      <c r="N9" t="s">
        <v>8265</v>
      </c>
      <c r="O9" s="5">
        <f>E9/D9</f>
        <v>1.0122222222222221</v>
      </c>
      <c r="P9" s="6">
        <f>E9/L9</f>
        <v>159.82456140350877</v>
      </c>
      <c r="Q9" t="str">
        <f t="shared" si="1"/>
        <v>film &amp; video</v>
      </c>
      <c r="R9" s="7" t="str">
        <f t="shared" si="2"/>
        <v>television</v>
      </c>
      <c r="S9" s="13">
        <f>(((I9/60)/60)/24)+DATE(1970,1,1)</f>
        <v>42556.047071759262</v>
      </c>
      <c r="T9" s="16">
        <f>(((J9/60)/60)/24)+DATE(1970,1,1)</f>
        <v>42516.047071759262</v>
      </c>
      <c r="U9">
        <f t="shared" si="3"/>
        <v>57</v>
      </c>
      <c r="V9" t="str">
        <f t="shared" si="4"/>
        <v/>
      </c>
      <c r="W9" t="str">
        <f t="shared" si="5"/>
        <v/>
      </c>
      <c r="X9" t="str">
        <f t="shared" si="6"/>
        <v/>
      </c>
    </row>
    <row r="10" spans="1:24"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E10/D10</f>
        <v>1.0004342857142856</v>
      </c>
      <c r="P10" s="6">
        <f>E10/L10</f>
        <v>291.79333333333335</v>
      </c>
      <c r="Q10" t="str">
        <f t="shared" si="1"/>
        <v>film &amp; video</v>
      </c>
      <c r="R10" s="7" t="str">
        <f t="shared" si="2"/>
        <v>television</v>
      </c>
      <c r="S10" s="13">
        <f>(((I10/60)/60)/24)+DATE(1970,1,1)</f>
        <v>42475.875</v>
      </c>
      <c r="T10" s="16">
        <f>(((J10/60)/60)/24)+DATE(1970,1,1)</f>
        <v>42468.94458333333</v>
      </c>
      <c r="U10">
        <f t="shared" si="3"/>
        <v>12</v>
      </c>
      <c r="V10" t="str">
        <f t="shared" si="4"/>
        <v/>
      </c>
      <c r="W10" t="str">
        <f t="shared" si="5"/>
        <v/>
      </c>
      <c r="X10" t="str">
        <f t="shared" si="6"/>
        <v/>
      </c>
    </row>
    <row r="11" spans="1:24"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E11/D11</f>
        <v>1.2599800000000001</v>
      </c>
      <c r="P11" s="6">
        <f>E11/L11</f>
        <v>31.499500000000001</v>
      </c>
      <c r="Q11" t="str">
        <f t="shared" si="1"/>
        <v>film &amp; video</v>
      </c>
      <c r="R11" s="7" t="str">
        <f t="shared" si="2"/>
        <v>television</v>
      </c>
      <c r="S11" s="13">
        <f>(((I11/60)/60)/24)+DATE(1970,1,1)</f>
        <v>42477.103518518517</v>
      </c>
      <c r="T11" s="16">
        <f>(((J11/60)/60)/24)+DATE(1970,1,1)</f>
        <v>42447.103518518517</v>
      </c>
      <c r="U11">
        <f t="shared" si="3"/>
        <v>20</v>
      </c>
      <c r="V11" t="str">
        <f t="shared" si="4"/>
        <v/>
      </c>
      <c r="W11" t="str">
        <f t="shared" si="5"/>
        <v/>
      </c>
      <c r="X11" t="str">
        <f t="shared" si="6"/>
        <v/>
      </c>
    </row>
    <row r="12" spans="1:24"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E12/D12</f>
        <v>1.0049999999999999</v>
      </c>
      <c r="P12" s="6">
        <f>E12/L12</f>
        <v>158.68421052631578</v>
      </c>
      <c r="Q12" t="str">
        <f t="shared" si="1"/>
        <v>film &amp; video</v>
      </c>
      <c r="R12" s="7" t="str">
        <f t="shared" si="2"/>
        <v>television</v>
      </c>
      <c r="S12" s="13">
        <f>(((I12/60)/60)/24)+DATE(1970,1,1)</f>
        <v>41815.068043981482</v>
      </c>
      <c r="T12" s="16">
        <f>(((J12/60)/60)/24)+DATE(1970,1,1)</f>
        <v>41780.068043981482</v>
      </c>
      <c r="U12">
        <f t="shared" si="3"/>
        <v>19</v>
      </c>
      <c r="V12" t="str">
        <f t="shared" si="4"/>
        <v/>
      </c>
      <c r="W12" t="str">
        <f t="shared" si="5"/>
        <v/>
      </c>
      <c r="X12" t="str">
        <f t="shared" si="6"/>
        <v/>
      </c>
    </row>
    <row r="13" spans="1:24"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E13/D13</f>
        <v>1.2050000000000001</v>
      </c>
      <c r="P13" s="6">
        <f>E13/L13</f>
        <v>80.333333333333329</v>
      </c>
      <c r="Q13" t="str">
        <f t="shared" si="1"/>
        <v>film &amp; video</v>
      </c>
      <c r="R13" s="7" t="str">
        <f t="shared" si="2"/>
        <v>television</v>
      </c>
      <c r="S13" s="13">
        <f>(((I13/60)/60)/24)+DATE(1970,1,1)</f>
        <v>42604.125</v>
      </c>
      <c r="T13" s="16">
        <f>(((J13/60)/60)/24)+DATE(1970,1,1)</f>
        <v>42572.778495370367</v>
      </c>
      <c r="U13">
        <f t="shared" si="3"/>
        <v>75</v>
      </c>
      <c r="V13" t="str">
        <f t="shared" si="4"/>
        <v/>
      </c>
      <c r="W13" t="str">
        <f t="shared" si="5"/>
        <v/>
      </c>
      <c r="X13" t="str">
        <f t="shared" si="6"/>
        <v/>
      </c>
    </row>
    <row r="14" spans="1:24"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E14/D14</f>
        <v>1.6529333333333334</v>
      </c>
      <c r="P14" s="6">
        <f>E14/L14</f>
        <v>59.961305925030231</v>
      </c>
      <c r="Q14" t="str">
        <f t="shared" si="1"/>
        <v>film &amp; video</v>
      </c>
      <c r="R14" s="7" t="str">
        <f t="shared" si="2"/>
        <v>television</v>
      </c>
      <c r="S14" s="13">
        <f>(((I14/60)/60)/24)+DATE(1970,1,1)</f>
        <v>41836.125</v>
      </c>
      <c r="T14" s="16">
        <f>(((J14/60)/60)/24)+DATE(1970,1,1)</f>
        <v>41791.713252314818</v>
      </c>
      <c r="U14">
        <f t="shared" si="3"/>
        <v>827</v>
      </c>
      <c r="V14" t="str">
        <f t="shared" si="4"/>
        <v/>
      </c>
      <c r="W14" t="str">
        <f t="shared" si="5"/>
        <v/>
      </c>
      <c r="X14" t="str">
        <f t="shared" si="6"/>
        <v/>
      </c>
    </row>
    <row r="15" spans="1:24"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E15/D15</f>
        <v>1.5997142857142856</v>
      </c>
      <c r="P15" s="6">
        <f>E15/L15</f>
        <v>109.78431372549019</v>
      </c>
      <c r="Q15" t="str">
        <f t="shared" si="1"/>
        <v>film &amp; video</v>
      </c>
      <c r="R15" s="7" t="str">
        <f t="shared" si="2"/>
        <v>television</v>
      </c>
      <c r="S15" s="13">
        <f>(((I15/60)/60)/24)+DATE(1970,1,1)</f>
        <v>42544.852083333331</v>
      </c>
      <c r="T15" s="16">
        <f>(((J15/60)/60)/24)+DATE(1970,1,1)</f>
        <v>42508.677187499998</v>
      </c>
      <c r="U15">
        <f t="shared" si="3"/>
        <v>51</v>
      </c>
      <c r="V15" t="str">
        <f t="shared" si="4"/>
        <v/>
      </c>
      <c r="W15" t="str">
        <f t="shared" si="5"/>
        <v/>
      </c>
      <c r="X15" t="str">
        <f t="shared" si="6"/>
        <v/>
      </c>
    </row>
    <row r="16" spans="1:24"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E16/D16</f>
        <v>1.0093333333333334</v>
      </c>
      <c r="P16" s="6">
        <f>E16/L16</f>
        <v>147.70731707317074</v>
      </c>
      <c r="Q16" t="str">
        <f t="shared" si="1"/>
        <v>film &amp; video</v>
      </c>
      <c r="R16" s="7" t="str">
        <f t="shared" si="2"/>
        <v>television</v>
      </c>
      <c r="S16" s="13">
        <f>(((I16/60)/60)/24)+DATE(1970,1,1)</f>
        <v>41833.582638888889</v>
      </c>
      <c r="T16" s="16">
        <f>(((J16/60)/60)/24)+DATE(1970,1,1)</f>
        <v>41808.02648148148</v>
      </c>
      <c r="U16">
        <f t="shared" si="3"/>
        <v>41</v>
      </c>
      <c r="V16" t="str">
        <f t="shared" si="4"/>
        <v/>
      </c>
      <c r="W16" t="str">
        <f t="shared" si="5"/>
        <v/>
      </c>
      <c r="X16" t="str">
        <f t="shared" si="6"/>
        <v/>
      </c>
    </row>
    <row r="17" spans="1:24"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E17/D17</f>
        <v>1.0660000000000001</v>
      </c>
      <c r="P17" s="6">
        <f>E17/L17</f>
        <v>21.755102040816325</v>
      </c>
      <c r="Q17" t="str">
        <f t="shared" si="1"/>
        <v>film &amp; video</v>
      </c>
      <c r="R17" s="7" t="str">
        <f t="shared" si="2"/>
        <v>television</v>
      </c>
      <c r="S17" s="13">
        <f>(((I17/60)/60)/24)+DATE(1970,1,1)</f>
        <v>42274.843055555553</v>
      </c>
      <c r="T17" s="16">
        <f>(((J17/60)/60)/24)+DATE(1970,1,1)</f>
        <v>42256.391875000001</v>
      </c>
      <c r="U17">
        <f t="shared" si="3"/>
        <v>98</v>
      </c>
      <c r="V17" t="str">
        <f t="shared" si="4"/>
        <v/>
      </c>
      <c r="W17" t="str">
        <f t="shared" si="5"/>
        <v/>
      </c>
      <c r="X17" t="str">
        <f t="shared" si="6"/>
        <v/>
      </c>
    </row>
    <row r="18" spans="1:24"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E18/D18</f>
        <v>1.0024166666666667</v>
      </c>
      <c r="P18" s="6">
        <f>E18/L18</f>
        <v>171.84285714285716</v>
      </c>
      <c r="Q18" t="str">
        <f t="shared" si="1"/>
        <v>film &amp; video</v>
      </c>
      <c r="R18" s="7" t="str">
        <f t="shared" si="2"/>
        <v>television</v>
      </c>
      <c r="S18" s="13">
        <f>(((I18/60)/60)/24)+DATE(1970,1,1)</f>
        <v>41806.229166666664</v>
      </c>
      <c r="T18" s="16">
        <f>(((J18/60)/60)/24)+DATE(1970,1,1)</f>
        <v>41760.796423611115</v>
      </c>
      <c r="U18">
        <f t="shared" si="3"/>
        <v>70</v>
      </c>
      <c r="V18" t="str">
        <f t="shared" si="4"/>
        <v/>
      </c>
      <c r="W18" t="str">
        <f t="shared" si="5"/>
        <v/>
      </c>
      <c r="X18" t="str">
        <f t="shared" si="6"/>
        <v/>
      </c>
    </row>
    <row r="19" spans="1:24"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E19/D19</f>
        <v>1.0066666666666666</v>
      </c>
      <c r="P19" s="6">
        <f>E19/L19</f>
        <v>41.944444444444443</v>
      </c>
      <c r="Q19" t="str">
        <f t="shared" si="1"/>
        <v>film &amp; video</v>
      </c>
      <c r="R19" s="7" t="str">
        <f t="shared" si="2"/>
        <v>television</v>
      </c>
      <c r="S19" s="13">
        <f>(((I19/60)/60)/24)+DATE(1970,1,1)</f>
        <v>41947.773402777777</v>
      </c>
      <c r="T19" s="16">
        <f>(((J19/60)/60)/24)+DATE(1970,1,1)</f>
        <v>41917.731736111113</v>
      </c>
      <c r="U19">
        <f t="shared" si="3"/>
        <v>36</v>
      </c>
      <c r="V19" t="str">
        <f t="shared" si="4"/>
        <v/>
      </c>
      <c r="W19" t="str">
        <f t="shared" si="5"/>
        <v/>
      </c>
      <c r="X19" t="str">
        <f t="shared" si="6"/>
        <v/>
      </c>
    </row>
    <row r="20" spans="1:24"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E20/D20</f>
        <v>1.0632110000000001</v>
      </c>
      <c r="P20" s="6">
        <f>E20/L20</f>
        <v>93.264122807017543</v>
      </c>
      <c r="Q20" t="str">
        <f t="shared" si="1"/>
        <v>film &amp; video</v>
      </c>
      <c r="R20" s="7" t="str">
        <f t="shared" si="2"/>
        <v>television</v>
      </c>
      <c r="S20" s="13">
        <f>(((I20/60)/60)/24)+DATE(1970,1,1)</f>
        <v>41899.542314814818</v>
      </c>
      <c r="T20" s="16">
        <f>(((J20/60)/60)/24)+DATE(1970,1,1)</f>
        <v>41869.542314814818</v>
      </c>
      <c r="U20">
        <f t="shared" si="3"/>
        <v>342</v>
      </c>
      <c r="V20" t="str">
        <f t="shared" si="4"/>
        <v/>
      </c>
      <c r="W20" t="str">
        <f t="shared" si="5"/>
        <v/>
      </c>
      <c r="X20" t="str">
        <f t="shared" si="6"/>
        <v/>
      </c>
    </row>
    <row r="21" spans="1:24"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E21/D21</f>
        <v>1.4529411764705882</v>
      </c>
      <c r="P21" s="6">
        <f>E21/L21</f>
        <v>56.136363636363633</v>
      </c>
      <c r="Q21" t="str">
        <f t="shared" si="1"/>
        <v>film &amp; video</v>
      </c>
      <c r="R21" s="7" t="str">
        <f t="shared" si="2"/>
        <v>television</v>
      </c>
      <c r="S21" s="13">
        <f>(((I21/60)/60)/24)+DATE(1970,1,1)</f>
        <v>42205.816365740742</v>
      </c>
      <c r="T21" s="16">
        <f>(((J21/60)/60)/24)+DATE(1970,1,1)</f>
        <v>42175.816365740742</v>
      </c>
      <c r="U21">
        <f t="shared" si="3"/>
        <v>22</v>
      </c>
      <c r="V21" t="str">
        <f t="shared" si="4"/>
        <v/>
      </c>
      <c r="W21" t="str">
        <f t="shared" si="5"/>
        <v/>
      </c>
      <c r="X21" t="str">
        <f t="shared" si="6"/>
        <v/>
      </c>
    </row>
    <row r="22" spans="1:24"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E22/D22</f>
        <v>1.002</v>
      </c>
      <c r="P22" s="6">
        <f>E22/L22</f>
        <v>80.16</v>
      </c>
      <c r="Q22" t="str">
        <f t="shared" si="1"/>
        <v>film &amp; video</v>
      </c>
      <c r="R22" s="7" t="str">
        <f t="shared" si="2"/>
        <v>television</v>
      </c>
      <c r="S22" s="13">
        <f>(((I22/60)/60)/24)+DATE(1970,1,1)</f>
        <v>42260.758240740746</v>
      </c>
      <c r="T22" s="16">
        <f>(((J22/60)/60)/24)+DATE(1970,1,1)</f>
        <v>42200.758240740746</v>
      </c>
      <c r="U22">
        <f t="shared" si="3"/>
        <v>25</v>
      </c>
      <c r="V22" t="str">
        <f t="shared" si="4"/>
        <v/>
      </c>
      <c r="W22" t="str">
        <f t="shared" si="5"/>
        <v/>
      </c>
      <c r="X22" t="str">
        <f t="shared" si="6"/>
        <v/>
      </c>
    </row>
    <row r="23" spans="1:24"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E23/D23</f>
        <v>1.0913513513513513</v>
      </c>
      <c r="P23" s="6">
        <f>E23/L23</f>
        <v>199.9009900990099</v>
      </c>
      <c r="Q23" t="str">
        <f t="shared" si="1"/>
        <v>film &amp; video</v>
      </c>
      <c r="R23" s="7" t="str">
        <f t="shared" si="2"/>
        <v>television</v>
      </c>
      <c r="S23" s="13">
        <f>(((I23/60)/60)/24)+DATE(1970,1,1)</f>
        <v>41908.627187500002</v>
      </c>
      <c r="T23" s="16">
        <f>(((J23/60)/60)/24)+DATE(1970,1,1)</f>
        <v>41878.627187500002</v>
      </c>
      <c r="U23">
        <f t="shared" si="3"/>
        <v>101</v>
      </c>
      <c r="V23" t="str">
        <f t="shared" si="4"/>
        <v/>
      </c>
      <c r="W23" t="str">
        <f t="shared" si="5"/>
        <v/>
      </c>
      <c r="X23" t="str">
        <f t="shared" si="6"/>
        <v/>
      </c>
    </row>
    <row r="24" spans="1:24"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E24/D24</f>
        <v>1.1714285714285715</v>
      </c>
      <c r="P24" s="6">
        <f>E24/L24</f>
        <v>51.25</v>
      </c>
      <c r="Q24" t="str">
        <f t="shared" si="1"/>
        <v>film &amp; video</v>
      </c>
      <c r="R24" s="7" t="str">
        <f t="shared" si="2"/>
        <v>television</v>
      </c>
      <c r="S24" s="13">
        <f>(((I24/60)/60)/24)+DATE(1970,1,1)</f>
        <v>42005.332638888889</v>
      </c>
      <c r="T24" s="16">
        <f>(((J24/60)/60)/24)+DATE(1970,1,1)</f>
        <v>41989.91134259259</v>
      </c>
      <c r="U24">
        <f t="shared" si="3"/>
        <v>8</v>
      </c>
      <c r="V24" t="str">
        <f t="shared" si="4"/>
        <v/>
      </c>
      <c r="W24" t="str">
        <f t="shared" si="5"/>
        <v/>
      </c>
      <c r="X24" t="str">
        <f t="shared" si="6"/>
        <v/>
      </c>
    </row>
    <row r="25" spans="1:24"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E25/D25</f>
        <v>1.1850000000000001</v>
      </c>
      <c r="P25" s="6">
        <f>E25/L25</f>
        <v>103.04347826086956</v>
      </c>
      <c r="Q25" t="str">
        <f t="shared" si="1"/>
        <v>film &amp; video</v>
      </c>
      <c r="R25" s="7" t="str">
        <f t="shared" si="2"/>
        <v>television</v>
      </c>
      <c r="S25" s="13">
        <f>(((I25/60)/60)/24)+DATE(1970,1,1)</f>
        <v>42124.638888888891</v>
      </c>
      <c r="T25" s="16">
        <f>(((J25/60)/60)/24)+DATE(1970,1,1)</f>
        <v>42097.778946759259</v>
      </c>
      <c r="U25">
        <f t="shared" si="3"/>
        <v>23</v>
      </c>
      <c r="V25" t="str">
        <f t="shared" si="4"/>
        <v/>
      </c>
      <c r="W25" t="str">
        <f t="shared" si="5"/>
        <v/>
      </c>
      <c r="X25" t="str">
        <f t="shared" si="6"/>
        <v/>
      </c>
    </row>
    <row r="26" spans="1:24"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E26/D26</f>
        <v>1.0880768571428572</v>
      </c>
      <c r="P26" s="6">
        <f>E26/L26</f>
        <v>66.346149825783982</v>
      </c>
      <c r="Q26" t="str">
        <f t="shared" si="1"/>
        <v>film &amp; video</v>
      </c>
      <c r="R26" s="7" t="str">
        <f t="shared" si="2"/>
        <v>television</v>
      </c>
      <c r="S26" s="13">
        <f>(((I26/60)/60)/24)+DATE(1970,1,1)</f>
        <v>42262.818750000006</v>
      </c>
      <c r="T26" s="16">
        <f>(((J26/60)/60)/24)+DATE(1970,1,1)</f>
        <v>42229.820173611108</v>
      </c>
      <c r="U26">
        <f t="shared" si="3"/>
        <v>574</v>
      </c>
      <c r="V26" t="str">
        <f t="shared" si="4"/>
        <v/>
      </c>
      <c r="W26" t="str">
        <f t="shared" si="5"/>
        <v/>
      </c>
      <c r="X26" t="str">
        <f t="shared" si="6"/>
        <v/>
      </c>
    </row>
    <row r="27" spans="1:24"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E27/D27</f>
        <v>1.3333333333333333</v>
      </c>
      <c r="P27" s="6">
        <f>E27/L27</f>
        <v>57.142857142857146</v>
      </c>
      <c r="Q27" t="str">
        <f t="shared" si="1"/>
        <v>film &amp; video</v>
      </c>
      <c r="R27" s="7" t="str">
        <f t="shared" si="2"/>
        <v>television</v>
      </c>
      <c r="S27" s="13">
        <f>(((I27/60)/60)/24)+DATE(1970,1,1)</f>
        <v>42378.025011574078</v>
      </c>
      <c r="T27" s="16">
        <f>(((J27/60)/60)/24)+DATE(1970,1,1)</f>
        <v>42318.025011574078</v>
      </c>
      <c r="U27">
        <f t="shared" si="3"/>
        <v>14</v>
      </c>
      <c r="V27" t="str">
        <f t="shared" si="4"/>
        <v/>
      </c>
      <c r="W27" t="str">
        <f t="shared" si="5"/>
        <v/>
      </c>
      <c r="X27" t="str">
        <f t="shared" si="6"/>
        <v/>
      </c>
    </row>
    <row r="28" spans="1:24"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E28/D28</f>
        <v>1.552</v>
      </c>
      <c r="P28" s="6">
        <f>E28/L28</f>
        <v>102.10526315789474</v>
      </c>
      <c r="Q28" t="str">
        <f t="shared" si="1"/>
        <v>film &amp; video</v>
      </c>
      <c r="R28" s="7" t="str">
        <f t="shared" si="2"/>
        <v>television</v>
      </c>
      <c r="S28" s="13">
        <f>(((I28/60)/60)/24)+DATE(1970,1,1)</f>
        <v>41868.515555555554</v>
      </c>
      <c r="T28" s="16">
        <f>(((J28/60)/60)/24)+DATE(1970,1,1)</f>
        <v>41828.515555555554</v>
      </c>
      <c r="U28">
        <f t="shared" si="3"/>
        <v>19</v>
      </c>
      <c r="V28" t="str">
        <f t="shared" si="4"/>
        <v/>
      </c>
      <c r="W28" t="str">
        <f t="shared" si="5"/>
        <v/>
      </c>
      <c r="X28" t="str">
        <f t="shared" si="6"/>
        <v/>
      </c>
    </row>
    <row r="29" spans="1:24"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E29/D29</f>
        <v>1.1172500000000001</v>
      </c>
      <c r="P29" s="6">
        <f>E29/L29</f>
        <v>148.96666666666667</v>
      </c>
      <c r="Q29" t="str">
        <f t="shared" si="1"/>
        <v>film &amp; video</v>
      </c>
      <c r="R29" s="7" t="str">
        <f t="shared" si="2"/>
        <v>television</v>
      </c>
      <c r="S29" s="13">
        <f>(((I29/60)/60)/24)+DATE(1970,1,1)</f>
        <v>41959.206400462965</v>
      </c>
      <c r="T29" s="16">
        <f>(((J29/60)/60)/24)+DATE(1970,1,1)</f>
        <v>41929.164733796293</v>
      </c>
      <c r="U29">
        <f t="shared" si="3"/>
        <v>150</v>
      </c>
      <c r="V29" t="str">
        <f t="shared" si="4"/>
        <v/>
      </c>
      <c r="W29" t="str">
        <f t="shared" si="5"/>
        <v/>
      </c>
      <c r="X29" t="str">
        <f t="shared" si="6"/>
        <v/>
      </c>
    </row>
    <row r="30" spans="1:24"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E30/D30</f>
        <v>1.0035000000000001</v>
      </c>
      <c r="P30" s="6">
        <f>E30/L30</f>
        <v>169.6056338028169</v>
      </c>
      <c r="Q30" t="str">
        <f t="shared" si="1"/>
        <v>film &amp; video</v>
      </c>
      <c r="R30" s="7" t="str">
        <f t="shared" si="2"/>
        <v>television</v>
      </c>
      <c r="S30" s="13">
        <f>(((I30/60)/60)/24)+DATE(1970,1,1)</f>
        <v>42354.96393518518</v>
      </c>
      <c r="T30" s="16">
        <f>(((J30/60)/60)/24)+DATE(1970,1,1)</f>
        <v>42324.96393518518</v>
      </c>
      <c r="U30">
        <f t="shared" si="3"/>
        <v>71</v>
      </c>
      <c r="V30" t="str">
        <f t="shared" si="4"/>
        <v/>
      </c>
      <c r="W30" t="str">
        <f t="shared" si="5"/>
        <v/>
      </c>
      <c r="X30" t="str">
        <f t="shared" si="6"/>
        <v/>
      </c>
    </row>
    <row r="31" spans="1:24"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E31/D31</f>
        <v>1.2333333333333334</v>
      </c>
      <c r="P31" s="6">
        <f>E31/L31</f>
        <v>31.623931623931625</v>
      </c>
      <c r="Q31" t="str">
        <f t="shared" si="1"/>
        <v>film &amp; video</v>
      </c>
      <c r="R31" s="7" t="str">
        <f t="shared" si="2"/>
        <v>television</v>
      </c>
      <c r="S31" s="13">
        <f>(((I31/60)/60)/24)+DATE(1970,1,1)</f>
        <v>41842.67324074074</v>
      </c>
      <c r="T31" s="16">
        <f>(((J31/60)/60)/24)+DATE(1970,1,1)</f>
        <v>41812.67324074074</v>
      </c>
      <c r="U31">
        <f t="shared" si="3"/>
        <v>117</v>
      </c>
      <c r="V31" t="str">
        <f t="shared" si="4"/>
        <v/>
      </c>
      <c r="W31" t="str">
        <f t="shared" si="5"/>
        <v/>
      </c>
      <c r="X31" t="str">
        <f t="shared" si="6"/>
        <v/>
      </c>
    </row>
    <row r="32" spans="1:24"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E32/D32</f>
        <v>1.0129975</v>
      </c>
      <c r="P32" s="6">
        <f>E32/L32</f>
        <v>76.45264150943396</v>
      </c>
      <c r="Q32" t="str">
        <f t="shared" si="1"/>
        <v>film &amp; video</v>
      </c>
      <c r="R32" s="7" t="str">
        <f t="shared" si="2"/>
        <v>television</v>
      </c>
      <c r="S32" s="13">
        <f>(((I32/60)/60)/24)+DATE(1970,1,1)</f>
        <v>41872.292997685188</v>
      </c>
      <c r="T32" s="16">
        <f>(((J32/60)/60)/24)+DATE(1970,1,1)</f>
        <v>41842.292997685188</v>
      </c>
      <c r="U32">
        <f t="shared" si="3"/>
        <v>53</v>
      </c>
      <c r="V32" t="str">
        <f t="shared" si="4"/>
        <v/>
      </c>
      <c r="W32" t="str">
        <f t="shared" si="5"/>
        <v/>
      </c>
      <c r="X32" t="str">
        <f t="shared" si="6"/>
        <v/>
      </c>
    </row>
    <row r="33" spans="1:24"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E33/D33</f>
        <v>1</v>
      </c>
      <c r="P33" s="6">
        <f>E33/L33</f>
        <v>13</v>
      </c>
      <c r="Q33" t="str">
        <f t="shared" si="1"/>
        <v>film &amp; video</v>
      </c>
      <c r="R33" s="7" t="str">
        <f t="shared" si="2"/>
        <v>television</v>
      </c>
      <c r="S33" s="13">
        <f>(((I33/60)/60)/24)+DATE(1970,1,1)</f>
        <v>42394.79206018518</v>
      </c>
      <c r="T33" s="16">
        <f>(((J33/60)/60)/24)+DATE(1970,1,1)</f>
        <v>42376.79206018518</v>
      </c>
      <c r="U33">
        <f t="shared" si="3"/>
        <v>1</v>
      </c>
      <c r="V33" t="str">
        <f t="shared" si="4"/>
        <v/>
      </c>
      <c r="W33" t="str">
        <f t="shared" si="5"/>
        <v/>
      </c>
      <c r="X33" t="str">
        <f t="shared" si="6"/>
        <v/>
      </c>
    </row>
    <row r="34" spans="1:24"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E34/D34</f>
        <v>1.0024604569420035</v>
      </c>
      <c r="P34" s="6">
        <f>E34/L34</f>
        <v>320.44943820224717</v>
      </c>
      <c r="Q34" t="str">
        <f t="shared" si="1"/>
        <v>film &amp; video</v>
      </c>
      <c r="R34" s="7" t="str">
        <f t="shared" si="2"/>
        <v>television</v>
      </c>
      <c r="S34" s="13">
        <f>(((I34/60)/60)/24)+DATE(1970,1,1)</f>
        <v>42503.165972222225</v>
      </c>
      <c r="T34" s="16">
        <f>(((J34/60)/60)/24)+DATE(1970,1,1)</f>
        <v>42461.627511574072</v>
      </c>
      <c r="U34">
        <f t="shared" si="3"/>
        <v>89</v>
      </c>
      <c r="V34" t="str">
        <f t="shared" si="4"/>
        <v/>
      </c>
      <c r="W34" t="str">
        <f t="shared" si="5"/>
        <v/>
      </c>
      <c r="X34" t="str">
        <f t="shared" si="6"/>
        <v/>
      </c>
    </row>
    <row r="35" spans="1:24"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E35/D35</f>
        <v>1.0209523809523811</v>
      </c>
      <c r="P35" s="6">
        <f>E35/L35</f>
        <v>83.75</v>
      </c>
      <c r="Q35" t="str">
        <f t="shared" si="1"/>
        <v>film &amp; video</v>
      </c>
      <c r="R35" s="7" t="str">
        <f t="shared" si="2"/>
        <v>television</v>
      </c>
      <c r="S35" s="13">
        <f>(((I35/60)/60)/24)+DATE(1970,1,1)</f>
        <v>42316.702557870376</v>
      </c>
      <c r="T35" s="16">
        <f>(((J35/60)/60)/24)+DATE(1970,1,1)</f>
        <v>42286.660891203705</v>
      </c>
      <c r="U35">
        <f t="shared" si="3"/>
        <v>64</v>
      </c>
      <c r="V35" t="str">
        <f t="shared" si="4"/>
        <v/>
      </c>
      <c r="W35" t="str">
        <f t="shared" si="5"/>
        <v/>
      </c>
      <c r="X35" t="str">
        <f t="shared" si="6"/>
        <v/>
      </c>
    </row>
    <row r="36" spans="1:24"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E36/D36</f>
        <v>1.3046153846153845</v>
      </c>
      <c r="P36" s="6">
        <f>E36/L36</f>
        <v>49.882352941176471</v>
      </c>
      <c r="Q36" t="str">
        <f t="shared" si="1"/>
        <v>film &amp; video</v>
      </c>
      <c r="R36" s="7" t="str">
        <f t="shared" si="2"/>
        <v>television</v>
      </c>
      <c r="S36" s="13">
        <f>(((I36/60)/60)/24)+DATE(1970,1,1)</f>
        <v>41856.321770833332</v>
      </c>
      <c r="T36" s="16">
        <f>(((J36/60)/60)/24)+DATE(1970,1,1)</f>
        <v>41841.321770833332</v>
      </c>
      <c r="U36">
        <f t="shared" si="3"/>
        <v>68</v>
      </c>
      <c r="V36" t="str">
        <f t="shared" si="4"/>
        <v/>
      </c>
      <c r="W36" t="str">
        <f t="shared" si="5"/>
        <v/>
      </c>
      <c r="X36" t="str">
        <f t="shared" si="6"/>
        <v/>
      </c>
    </row>
    <row r="37" spans="1:24"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E37/D37</f>
        <v>1.665</v>
      </c>
      <c r="P37" s="6">
        <f>E37/L37</f>
        <v>59.464285714285715</v>
      </c>
      <c r="Q37" t="str">
        <f t="shared" si="1"/>
        <v>film &amp; video</v>
      </c>
      <c r="R37" s="7" t="str">
        <f t="shared" si="2"/>
        <v>television</v>
      </c>
      <c r="S37" s="13">
        <f>(((I37/60)/60)/24)+DATE(1970,1,1)</f>
        <v>42122</v>
      </c>
      <c r="T37" s="16">
        <f>(((J37/60)/60)/24)+DATE(1970,1,1)</f>
        <v>42098.291828703703</v>
      </c>
      <c r="U37">
        <f t="shared" si="3"/>
        <v>28</v>
      </c>
      <c r="V37" t="str">
        <f t="shared" si="4"/>
        <v/>
      </c>
      <c r="W37" t="str">
        <f t="shared" si="5"/>
        <v/>
      </c>
      <c r="X37" t="str">
        <f t="shared" si="6"/>
        <v/>
      </c>
    </row>
    <row r="38" spans="1:24"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E38/D38</f>
        <v>1.4215</v>
      </c>
      <c r="P38" s="6">
        <f>E38/L38</f>
        <v>193.84090909090909</v>
      </c>
      <c r="Q38" t="str">
        <f t="shared" si="1"/>
        <v>film &amp; video</v>
      </c>
      <c r="R38" s="7" t="str">
        <f t="shared" si="2"/>
        <v>television</v>
      </c>
      <c r="S38" s="13">
        <f>(((I38/60)/60)/24)+DATE(1970,1,1)</f>
        <v>42098.265335648146</v>
      </c>
      <c r="T38" s="16">
        <f>(((J38/60)/60)/24)+DATE(1970,1,1)</f>
        <v>42068.307002314818</v>
      </c>
      <c r="U38">
        <f t="shared" si="3"/>
        <v>44</v>
      </c>
      <c r="V38" t="str">
        <f t="shared" si="4"/>
        <v/>
      </c>
      <c r="W38" t="str">
        <f t="shared" si="5"/>
        <v/>
      </c>
      <c r="X38" t="str">
        <f t="shared" si="6"/>
        <v/>
      </c>
    </row>
    <row r="39" spans="1:24"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E39/D39</f>
        <v>1.8344090909090909</v>
      </c>
      <c r="P39" s="6">
        <f>E39/L39</f>
        <v>159.51383399209487</v>
      </c>
      <c r="Q39" t="str">
        <f t="shared" si="1"/>
        <v>film &amp; video</v>
      </c>
      <c r="R39" s="7" t="str">
        <f t="shared" si="2"/>
        <v>television</v>
      </c>
      <c r="S39" s="13">
        <f>(((I39/60)/60)/24)+DATE(1970,1,1)</f>
        <v>42062.693043981482</v>
      </c>
      <c r="T39" s="16">
        <f>(((J39/60)/60)/24)+DATE(1970,1,1)</f>
        <v>42032.693043981482</v>
      </c>
      <c r="U39">
        <f t="shared" si="3"/>
        <v>253</v>
      </c>
      <c r="V39" t="str">
        <f t="shared" si="4"/>
        <v/>
      </c>
      <c r="W39" t="str">
        <f t="shared" si="5"/>
        <v/>
      </c>
      <c r="X39" t="str">
        <f t="shared" si="6"/>
        <v/>
      </c>
    </row>
    <row r="40" spans="1:24"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E40/D40</f>
        <v>1.1004</v>
      </c>
      <c r="P40" s="6">
        <f>E40/L40</f>
        <v>41.68181818181818</v>
      </c>
      <c r="Q40" t="str">
        <f t="shared" si="1"/>
        <v>film &amp; video</v>
      </c>
      <c r="R40" s="7" t="str">
        <f t="shared" si="2"/>
        <v>television</v>
      </c>
      <c r="S40" s="13">
        <f>(((I40/60)/60)/24)+DATE(1970,1,1)</f>
        <v>41405.057222222218</v>
      </c>
      <c r="T40" s="16">
        <f>(((J40/60)/60)/24)+DATE(1970,1,1)</f>
        <v>41375.057222222218</v>
      </c>
      <c r="U40">
        <f t="shared" si="3"/>
        <v>66</v>
      </c>
      <c r="V40" t="str">
        <f t="shared" si="4"/>
        <v/>
      </c>
      <c r="W40" t="str">
        <f t="shared" si="5"/>
        <v/>
      </c>
      <c r="X40" t="str">
        <f t="shared" si="6"/>
        <v/>
      </c>
    </row>
    <row r="41" spans="1:24"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E41/D41</f>
        <v>1.3098000000000001</v>
      </c>
      <c r="P41" s="6">
        <f>E41/L41</f>
        <v>150.89861751152074</v>
      </c>
      <c r="Q41" t="str">
        <f t="shared" si="1"/>
        <v>film &amp; video</v>
      </c>
      <c r="R41" s="7" t="str">
        <f t="shared" si="2"/>
        <v>television</v>
      </c>
      <c r="S41" s="13">
        <f>(((I41/60)/60)/24)+DATE(1970,1,1)</f>
        <v>41784.957638888889</v>
      </c>
      <c r="T41" s="16">
        <f>(((J41/60)/60)/24)+DATE(1970,1,1)</f>
        <v>41754.047083333331</v>
      </c>
      <c r="U41">
        <f t="shared" si="3"/>
        <v>217</v>
      </c>
      <c r="V41" t="str">
        <f t="shared" si="4"/>
        <v/>
      </c>
      <c r="W41" t="str">
        <f t="shared" si="5"/>
        <v/>
      </c>
      <c r="X41" t="str">
        <f t="shared" si="6"/>
        <v/>
      </c>
    </row>
    <row r="42" spans="1:24"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E42/D42</f>
        <v>1.0135000000000001</v>
      </c>
      <c r="P42" s="6">
        <f>E42/L42</f>
        <v>126.6875</v>
      </c>
      <c r="Q42" t="str">
        <f t="shared" si="1"/>
        <v>film &amp; video</v>
      </c>
      <c r="R42" s="7" t="str">
        <f t="shared" si="2"/>
        <v>television</v>
      </c>
      <c r="S42" s="13">
        <f>(((I42/60)/60)/24)+DATE(1970,1,1)</f>
        <v>41809.166666666664</v>
      </c>
      <c r="T42" s="16">
        <f>(((J42/60)/60)/24)+DATE(1970,1,1)</f>
        <v>41789.21398148148</v>
      </c>
      <c r="U42">
        <f t="shared" si="3"/>
        <v>16</v>
      </c>
      <c r="V42" t="str">
        <f t="shared" si="4"/>
        <v/>
      </c>
      <c r="W42" t="str">
        <f t="shared" si="5"/>
        <v/>
      </c>
      <c r="X42" t="str">
        <f t="shared" si="6"/>
        <v/>
      </c>
    </row>
    <row r="43" spans="1:24"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E43/D43</f>
        <v>1</v>
      </c>
      <c r="P43" s="6">
        <f>E43/L43</f>
        <v>105.26315789473684</v>
      </c>
      <c r="Q43" t="str">
        <f t="shared" si="1"/>
        <v>film &amp; video</v>
      </c>
      <c r="R43" s="7" t="str">
        <f t="shared" si="2"/>
        <v>television</v>
      </c>
      <c r="S43" s="13">
        <f>(((I43/60)/60)/24)+DATE(1970,1,1)</f>
        <v>41917.568912037037</v>
      </c>
      <c r="T43" s="16">
        <f>(((J43/60)/60)/24)+DATE(1970,1,1)</f>
        <v>41887.568912037037</v>
      </c>
      <c r="U43">
        <f t="shared" si="3"/>
        <v>19</v>
      </c>
      <c r="V43" t="str">
        <f t="shared" si="4"/>
        <v/>
      </c>
      <c r="W43" t="str">
        <f t="shared" si="5"/>
        <v/>
      </c>
      <c r="X43" t="str">
        <f t="shared" si="6"/>
        <v/>
      </c>
    </row>
    <row r="44" spans="1:24"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E44/D44</f>
        <v>1.4185714285714286</v>
      </c>
      <c r="P44" s="6">
        <f>E44/L44</f>
        <v>117.51479289940828</v>
      </c>
      <c r="Q44" t="str">
        <f t="shared" si="1"/>
        <v>film &amp; video</v>
      </c>
      <c r="R44" s="7" t="str">
        <f t="shared" si="2"/>
        <v>television</v>
      </c>
      <c r="S44" s="13">
        <f>(((I44/60)/60)/24)+DATE(1970,1,1)</f>
        <v>42001.639189814814</v>
      </c>
      <c r="T44" s="16">
        <f>(((J44/60)/60)/24)+DATE(1970,1,1)</f>
        <v>41971.639189814814</v>
      </c>
      <c r="U44">
        <f t="shared" si="3"/>
        <v>169</v>
      </c>
      <c r="V44" t="str">
        <f t="shared" si="4"/>
        <v/>
      </c>
      <c r="W44" t="str">
        <f t="shared" si="5"/>
        <v/>
      </c>
      <c r="X44" t="str">
        <f t="shared" si="6"/>
        <v/>
      </c>
    </row>
    <row r="45" spans="1:24"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E45/D45</f>
        <v>3.0865999999999998</v>
      </c>
      <c r="P45" s="6">
        <f>E45/L45</f>
        <v>117.36121673003802</v>
      </c>
      <c r="Q45" t="str">
        <f t="shared" si="1"/>
        <v>film &amp; video</v>
      </c>
      <c r="R45" s="7" t="str">
        <f t="shared" si="2"/>
        <v>television</v>
      </c>
      <c r="S45" s="13">
        <f>(((I45/60)/60)/24)+DATE(1970,1,1)</f>
        <v>41833</v>
      </c>
      <c r="T45" s="16">
        <f>(((J45/60)/60)/24)+DATE(1970,1,1)</f>
        <v>41802.790347222224</v>
      </c>
      <c r="U45">
        <f t="shared" si="3"/>
        <v>263</v>
      </c>
      <c r="V45" t="str">
        <f t="shared" si="4"/>
        <v/>
      </c>
      <c r="W45" t="str">
        <f t="shared" si="5"/>
        <v/>
      </c>
      <c r="X45" t="str">
        <f t="shared" si="6"/>
        <v/>
      </c>
    </row>
    <row r="46" spans="1:24"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E46/D46</f>
        <v>1</v>
      </c>
      <c r="P46" s="6">
        <f>E46/L46</f>
        <v>133.33333333333334</v>
      </c>
      <c r="Q46" t="str">
        <f t="shared" si="1"/>
        <v>film &amp; video</v>
      </c>
      <c r="R46" s="7" t="str">
        <f t="shared" si="2"/>
        <v>television</v>
      </c>
      <c r="S46" s="13">
        <f>(((I46/60)/60)/24)+DATE(1970,1,1)</f>
        <v>41919.098807870374</v>
      </c>
      <c r="T46" s="16">
        <f>(((J46/60)/60)/24)+DATE(1970,1,1)</f>
        <v>41874.098807870374</v>
      </c>
      <c r="U46">
        <f t="shared" si="3"/>
        <v>15</v>
      </c>
      <c r="V46" t="str">
        <f t="shared" si="4"/>
        <v/>
      </c>
      <c r="W46" t="str">
        <f t="shared" si="5"/>
        <v/>
      </c>
      <c r="X46" t="str">
        <f t="shared" si="6"/>
        <v/>
      </c>
    </row>
    <row r="47" spans="1:24"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E47/D47</f>
        <v>1.2</v>
      </c>
      <c r="P47" s="6">
        <f>E47/L47</f>
        <v>98.360655737704917</v>
      </c>
      <c r="Q47" t="str">
        <f t="shared" si="1"/>
        <v>film &amp; video</v>
      </c>
      <c r="R47" s="7" t="str">
        <f t="shared" si="2"/>
        <v>television</v>
      </c>
      <c r="S47" s="13">
        <f>(((I47/60)/60)/24)+DATE(1970,1,1)</f>
        <v>42487.623923611114</v>
      </c>
      <c r="T47" s="16">
        <f>(((J47/60)/60)/24)+DATE(1970,1,1)</f>
        <v>42457.623923611114</v>
      </c>
      <c r="U47">
        <f t="shared" si="3"/>
        <v>61</v>
      </c>
      <c r="V47" t="str">
        <f t="shared" si="4"/>
        <v/>
      </c>
      <c r="W47" t="str">
        <f t="shared" si="5"/>
        <v/>
      </c>
      <c r="X47" t="str">
        <f t="shared" si="6"/>
        <v/>
      </c>
    </row>
    <row r="48" spans="1:24"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E48/D48</f>
        <v>1.0416666666666667</v>
      </c>
      <c r="P48" s="6">
        <f>E48/L48</f>
        <v>194.44444444444446</v>
      </c>
      <c r="Q48" t="str">
        <f t="shared" si="1"/>
        <v>film &amp; video</v>
      </c>
      <c r="R48" s="7" t="str">
        <f t="shared" si="2"/>
        <v>television</v>
      </c>
      <c r="S48" s="13">
        <f>(((I48/60)/60)/24)+DATE(1970,1,1)</f>
        <v>42353.964976851858</v>
      </c>
      <c r="T48" s="16">
        <f>(((J48/60)/60)/24)+DATE(1970,1,1)</f>
        <v>42323.964976851858</v>
      </c>
      <c r="U48">
        <f t="shared" si="3"/>
        <v>45</v>
      </c>
      <c r="V48" t="str">
        <f t="shared" si="4"/>
        <v/>
      </c>
      <c r="W48" t="str">
        <f t="shared" si="5"/>
        <v/>
      </c>
      <c r="X48" t="str">
        <f t="shared" si="6"/>
        <v/>
      </c>
    </row>
    <row r="49" spans="1:24"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E49/D49</f>
        <v>1.0761100000000001</v>
      </c>
      <c r="P49" s="6">
        <f>E49/L49</f>
        <v>76.865000000000009</v>
      </c>
      <c r="Q49" t="str">
        <f t="shared" si="1"/>
        <v>film &amp; video</v>
      </c>
      <c r="R49" s="7" t="str">
        <f t="shared" si="2"/>
        <v>television</v>
      </c>
      <c r="S49" s="13">
        <f>(((I49/60)/60)/24)+DATE(1970,1,1)</f>
        <v>41992.861192129625</v>
      </c>
      <c r="T49" s="16">
        <f>(((J49/60)/60)/24)+DATE(1970,1,1)</f>
        <v>41932.819525462961</v>
      </c>
      <c r="U49">
        <f t="shared" si="3"/>
        <v>70</v>
      </c>
      <c r="V49" t="str">
        <f t="shared" si="4"/>
        <v/>
      </c>
      <c r="W49" t="str">
        <f t="shared" si="5"/>
        <v/>
      </c>
      <c r="X49" t="str">
        <f t="shared" si="6"/>
        <v/>
      </c>
    </row>
    <row r="50" spans="1:24"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E50/D50</f>
        <v>1.0794999999999999</v>
      </c>
      <c r="P50" s="6">
        <f>E50/L50</f>
        <v>56.815789473684212</v>
      </c>
      <c r="Q50" t="str">
        <f t="shared" si="1"/>
        <v>film &amp; video</v>
      </c>
      <c r="R50" s="7" t="str">
        <f t="shared" si="2"/>
        <v>television</v>
      </c>
      <c r="S50" s="13">
        <f>(((I50/60)/60)/24)+DATE(1970,1,1)</f>
        <v>42064.5</v>
      </c>
      <c r="T50" s="16">
        <f>(((J50/60)/60)/24)+DATE(1970,1,1)</f>
        <v>42033.516898148147</v>
      </c>
      <c r="U50">
        <f t="shared" si="3"/>
        <v>38</v>
      </c>
      <c r="V50" t="str">
        <f t="shared" si="4"/>
        <v/>
      </c>
      <c r="W50" t="str">
        <f t="shared" si="5"/>
        <v/>
      </c>
      <c r="X50" t="str">
        <f t="shared" si="6"/>
        <v/>
      </c>
    </row>
    <row r="51" spans="1:24"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E51/D51</f>
        <v>1</v>
      </c>
      <c r="P51" s="6">
        <f>E51/L51</f>
        <v>137.93103448275863</v>
      </c>
      <c r="Q51" t="str">
        <f t="shared" si="1"/>
        <v>film &amp; video</v>
      </c>
      <c r="R51" s="7" t="str">
        <f t="shared" si="2"/>
        <v>television</v>
      </c>
      <c r="S51" s="13">
        <f>(((I51/60)/60)/24)+DATE(1970,1,1)</f>
        <v>42301.176446759258</v>
      </c>
      <c r="T51" s="16">
        <f>(((J51/60)/60)/24)+DATE(1970,1,1)</f>
        <v>42271.176446759258</v>
      </c>
      <c r="U51">
        <f t="shared" si="3"/>
        <v>87</v>
      </c>
      <c r="V51" t="str">
        <f t="shared" si="4"/>
        <v/>
      </c>
      <c r="W51" t="str">
        <f t="shared" si="5"/>
        <v/>
      </c>
      <c r="X51" t="str">
        <f t="shared" si="6"/>
        <v/>
      </c>
    </row>
    <row r="52" spans="1:24"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E52/D52</f>
        <v>1</v>
      </c>
      <c r="P52" s="6">
        <f>E52/L52</f>
        <v>27.272727272727273</v>
      </c>
      <c r="Q52" t="str">
        <f t="shared" si="1"/>
        <v>film &amp; video</v>
      </c>
      <c r="R52" s="7" t="str">
        <f t="shared" si="2"/>
        <v>television</v>
      </c>
      <c r="S52" s="13">
        <f>(((I52/60)/60)/24)+DATE(1970,1,1)</f>
        <v>42034.708333333328</v>
      </c>
      <c r="T52" s="16">
        <f>(((J52/60)/60)/24)+DATE(1970,1,1)</f>
        <v>41995.752986111111</v>
      </c>
      <c r="U52">
        <f t="shared" si="3"/>
        <v>22</v>
      </c>
      <c r="V52" t="str">
        <f t="shared" si="4"/>
        <v/>
      </c>
      <c r="W52" t="str">
        <f t="shared" si="5"/>
        <v/>
      </c>
      <c r="X52" t="str">
        <f t="shared" si="6"/>
        <v/>
      </c>
    </row>
    <row r="53" spans="1:24"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E53/D53</f>
        <v>1.2801818181818181</v>
      </c>
      <c r="P53" s="6">
        <f>E53/L53</f>
        <v>118.33613445378151</v>
      </c>
      <c r="Q53" t="str">
        <f t="shared" si="1"/>
        <v>film &amp; video</v>
      </c>
      <c r="R53" s="7" t="str">
        <f t="shared" si="2"/>
        <v>television</v>
      </c>
      <c r="S53" s="13">
        <f>(((I53/60)/60)/24)+DATE(1970,1,1)</f>
        <v>42226.928668981483</v>
      </c>
      <c r="T53" s="16">
        <f>(((J53/60)/60)/24)+DATE(1970,1,1)</f>
        <v>42196.928668981483</v>
      </c>
      <c r="U53">
        <f t="shared" si="3"/>
        <v>119</v>
      </c>
      <c r="V53" t="str">
        <f t="shared" si="4"/>
        <v/>
      </c>
      <c r="W53" t="str">
        <f t="shared" si="5"/>
        <v/>
      </c>
      <c r="X53" t="str">
        <f t="shared" si="6"/>
        <v/>
      </c>
    </row>
    <row r="54" spans="1:24"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E54/D54</f>
        <v>1.1620999999999999</v>
      </c>
      <c r="P54" s="6">
        <f>E54/L54</f>
        <v>223.48076923076923</v>
      </c>
      <c r="Q54" t="str">
        <f t="shared" si="1"/>
        <v>film &amp; video</v>
      </c>
      <c r="R54" s="7" t="str">
        <f t="shared" si="2"/>
        <v>television</v>
      </c>
      <c r="S54" s="13">
        <f>(((I54/60)/60)/24)+DATE(1970,1,1)</f>
        <v>41837.701921296299</v>
      </c>
      <c r="T54" s="16">
        <f>(((J54/60)/60)/24)+DATE(1970,1,1)</f>
        <v>41807.701921296299</v>
      </c>
      <c r="U54">
        <f t="shared" si="3"/>
        <v>52</v>
      </c>
      <c r="V54" t="str">
        <f t="shared" si="4"/>
        <v/>
      </c>
      <c r="W54" t="str">
        <f t="shared" si="5"/>
        <v/>
      </c>
      <c r="X54" t="str">
        <f t="shared" si="6"/>
        <v/>
      </c>
    </row>
    <row r="55" spans="1:24"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E55/D55</f>
        <v>1.0963333333333334</v>
      </c>
      <c r="P55" s="6">
        <f>E55/L55</f>
        <v>28.111111111111111</v>
      </c>
      <c r="Q55" t="str">
        <f t="shared" si="1"/>
        <v>film &amp; video</v>
      </c>
      <c r="R55" s="7" t="str">
        <f t="shared" si="2"/>
        <v>television</v>
      </c>
      <c r="S55" s="13">
        <f>(((I55/60)/60)/24)+DATE(1970,1,1)</f>
        <v>41733.916666666664</v>
      </c>
      <c r="T55" s="16">
        <f>(((J55/60)/60)/24)+DATE(1970,1,1)</f>
        <v>41719.549131944441</v>
      </c>
      <c r="U55">
        <f t="shared" si="3"/>
        <v>117</v>
      </c>
      <c r="V55" t="str">
        <f t="shared" si="4"/>
        <v/>
      </c>
      <c r="W55" t="str">
        <f t="shared" si="5"/>
        <v/>
      </c>
      <c r="X55" t="str">
        <f t="shared" si="6"/>
        <v/>
      </c>
    </row>
    <row r="56" spans="1:24"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E56/D56</f>
        <v>1.01</v>
      </c>
      <c r="P56" s="6">
        <f>E56/L56</f>
        <v>194.23076923076923</v>
      </c>
      <c r="Q56" t="str">
        <f t="shared" si="1"/>
        <v>film &amp; video</v>
      </c>
      <c r="R56" s="7" t="str">
        <f t="shared" si="2"/>
        <v>television</v>
      </c>
      <c r="S56" s="13">
        <f>(((I56/60)/60)/24)+DATE(1970,1,1)</f>
        <v>42363.713206018518</v>
      </c>
      <c r="T56" s="16">
        <f>(((J56/60)/60)/24)+DATE(1970,1,1)</f>
        <v>42333.713206018518</v>
      </c>
      <c r="U56">
        <f t="shared" si="3"/>
        <v>52</v>
      </c>
      <c r="V56" t="str">
        <f t="shared" si="4"/>
        <v/>
      </c>
      <c r="W56" t="str">
        <f t="shared" si="5"/>
        <v/>
      </c>
      <c r="X56" t="str">
        <f t="shared" si="6"/>
        <v/>
      </c>
    </row>
    <row r="57" spans="1:24"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E57/D57</f>
        <v>1.2895348837209302</v>
      </c>
      <c r="P57" s="6">
        <f>E57/L57</f>
        <v>128.95348837209303</v>
      </c>
      <c r="Q57" t="str">
        <f t="shared" si="1"/>
        <v>film &amp; video</v>
      </c>
      <c r="R57" s="7" t="str">
        <f t="shared" si="2"/>
        <v>television</v>
      </c>
      <c r="S57" s="13">
        <f>(((I57/60)/60)/24)+DATE(1970,1,1)</f>
        <v>42517.968935185185</v>
      </c>
      <c r="T57" s="16">
        <f>(((J57/60)/60)/24)+DATE(1970,1,1)</f>
        <v>42496.968935185185</v>
      </c>
      <c r="U57">
        <f t="shared" si="3"/>
        <v>86</v>
      </c>
      <c r="V57" t="str">
        <f t="shared" si="4"/>
        <v/>
      </c>
      <c r="W57" t="str">
        <f t="shared" si="5"/>
        <v/>
      </c>
      <c r="X57" t="str">
        <f t="shared" si="6"/>
        <v/>
      </c>
    </row>
    <row r="58" spans="1:24"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E58/D58</f>
        <v>1.0726249999999999</v>
      </c>
      <c r="P58" s="6">
        <f>E58/L58</f>
        <v>49.316091954022987</v>
      </c>
      <c r="Q58" t="str">
        <f t="shared" si="1"/>
        <v>film &amp; video</v>
      </c>
      <c r="R58" s="7" t="str">
        <f t="shared" si="2"/>
        <v>television</v>
      </c>
      <c r="S58" s="13">
        <f>(((I58/60)/60)/24)+DATE(1970,1,1)</f>
        <v>42163.666666666672</v>
      </c>
      <c r="T58" s="16">
        <f>(((J58/60)/60)/24)+DATE(1970,1,1)</f>
        <v>42149.548888888887</v>
      </c>
      <c r="U58">
        <f t="shared" si="3"/>
        <v>174</v>
      </c>
      <c r="V58" t="str">
        <f t="shared" si="4"/>
        <v/>
      </c>
      <c r="W58" t="str">
        <f t="shared" si="5"/>
        <v/>
      </c>
      <c r="X58" t="str">
        <f t="shared" si="6"/>
        <v/>
      </c>
    </row>
    <row r="59" spans="1:24"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E59/D59</f>
        <v>1.0189999999999999</v>
      </c>
      <c r="P59" s="6">
        <f>E59/L59</f>
        <v>221.52173913043478</v>
      </c>
      <c r="Q59" t="str">
        <f t="shared" si="1"/>
        <v>film &amp; video</v>
      </c>
      <c r="R59" s="7" t="str">
        <f t="shared" si="2"/>
        <v>television</v>
      </c>
      <c r="S59" s="13">
        <f>(((I59/60)/60)/24)+DATE(1970,1,1)</f>
        <v>42119.83289351852</v>
      </c>
      <c r="T59" s="16">
        <f>(((J59/60)/60)/24)+DATE(1970,1,1)</f>
        <v>42089.83289351852</v>
      </c>
      <c r="U59">
        <f t="shared" si="3"/>
        <v>69</v>
      </c>
      <c r="V59" t="str">
        <f t="shared" si="4"/>
        <v/>
      </c>
      <c r="W59" t="str">
        <f t="shared" si="5"/>
        <v/>
      </c>
      <c r="X59" t="str">
        <f t="shared" si="6"/>
        <v/>
      </c>
    </row>
    <row r="60" spans="1:24"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E60/D60</f>
        <v>1.0290999999999999</v>
      </c>
      <c r="P60" s="6">
        <f>E60/L60</f>
        <v>137.21333333333334</v>
      </c>
      <c r="Q60" t="str">
        <f t="shared" si="1"/>
        <v>film &amp; video</v>
      </c>
      <c r="R60" s="7" t="str">
        <f t="shared" si="2"/>
        <v>television</v>
      </c>
      <c r="S60" s="13">
        <f>(((I60/60)/60)/24)+DATE(1970,1,1)</f>
        <v>41962.786712962959</v>
      </c>
      <c r="T60" s="16">
        <f>(((J60/60)/60)/24)+DATE(1970,1,1)</f>
        <v>41932.745046296295</v>
      </c>
      <c r="U60">
        <f t="shared" si="3"/>
        <v>75</v>
      </c>
      <c r="V60" t="str">
        <f t="shared" si="4"/>
        <v/>
      </c>
      <c r="W60" t="str">
        <f t="shared" si="5"/>
        <v/>
      </c>
      <c r="X60" t="str">
        <f t="shared" si="6"/>
        <v/>
      </c>
    </row>
    <row r="61" spans="1:24"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E61/D61</f>
        <v>1.0012570000000001</v>
      </c>
      <c r="P61" s="6">
        <f>E61/L61</f>
        <v>606.82242424242418</v>
      </c>
      <c r="Q61" t="str">
        <f t="shared" si="1"/>
        <v>film &amp; video</v>
      </c>
      <c r="R61" s="7" t="str">
        <f t="shared" si="2"/>
        <v>television</v>
      </c>
      <c r="S61" s="13">
        <f>(((I61/60)/60)/24)+DATE(1970,1,1)</f>
        <v>42261.875</v>
      </c>
      <c r="T61" s="16">
        <f>(((J61/60)/60)/24)+DATE(1970,1,1)</f>
        <v>42230.23583333334</v>
      </c>
      <c r="U61">
        <f t="shared" si="3"/>
        <v>33</v>
      </c>
      <c r="V61" t="str">
        <f t="shared" si="4"/>
        <v/>
      </c>
      <c r="W61" t="str">
        <f t="shared" si="5"/>
        <v/>
      </c>
      <c r="X61" t="str">
        <f t="shared" si="6"/>
        <v/>
      </c>
    </row>
    <row r="62" spans="1:24"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E62/D62</f>
        <v>1.0329622222222221</v>
      </c>
      <c r="P62" s="6">
        <f>E62/L62</f>
        <v>43.040092592592593</v>
      </c>
      <c r="Q62" t="str">
        <f t="shared" si="1"/>
        <v>film &amp; video</v>
      </c>
      <c r="R62" s="7" t="str">
        <f t="shared" si="2"/>
        <v>shorts</v>
      </c>
      <c r="S62" s="13">
        <f>(((I62/60)/60)/24)+DATE(1970,1,1)</f>
        <v>41721</v>
      </c>
      <c r="T62" s="16">
        <f>(((J62/60)/60)/24)+DATE(1970,1,1)</f>
        <v>41701.901817129627</v>
      </c>
      <c r="U62">
        <f t="shared" si="3"/>
        <v>108</v>
      </c>
      <c r="V62" t="str">
        <f t="shared" si="4"/>
        <v/>
      </c>
      <c r="W62" t="str">
        <f t="shared" si="5"/>
        <v/>
      </c>
      <c r="X62" t="str">
        <f t="shared" si="6"/>
        <v/>
      </c>
    </row>
    <row r="63" spans="1:24"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E63/D63</f>
        <v>1.4830000000000001</v>
      </c>
      <c r="P63" s="6">
        <f>E63/L63</f>
        <v>322.39130434782606</v>
      </c>
      <c r="Q63" t="str">
        <f t="shared" si="1"/>
        <v>film &amp; video</v>
      </c>
      <c r="R63" s="7" t="str">
        <f t="shared" si="2"/>
        <v>shorts</v>
      </c>
      <c r="S63" s="13">
        <f>(((I63/60)/60)/24)+DATE(1970,1,1)</f>
        <v>41431.814317129632</v>
      </c>
      <c r="T63" s="16">
        <f>(((J63/60)/60)/24)+DATE(1970,1,1)</f>
        <v>41409.814317129632</v>
      </c>
      <c r="U63">
        <f t="shared" si="3"/>
        <v>23</v>
      </c>
      <c r="V63" t="str">
        <f t="shared" si="4"/>
        <v/>
      </c>
      <c r="W63" t="str">
        <f t="shared" si="5"/>
        <v/>
      </c>
      <c r="X63" t="str">
        <f t="shared" si="6"/>
        <v/>
      </c>
    </row>
    <row r="64" spans="1:24"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E64/D64</f>
        <v>1.5473333333333332</v>
      </c>
      <c r="P64" s="6">
        <f>E64/L64</f>
        <v>96.708333333333329</v>
      </c>
      <c r="Q64" t="str">
        <f t="shared" si="1"/>
        <v>film &amp; video</v>
      </c>
      <c r="R64" s="7" t="str">
        <f t="shared" si="2"/>
        <v>shorts</v>
      </c>
      <c r="S64" s="13">
        <f>(((I64/60)/60)/24)+DATE(1970,1,1)</f>
        <v>41336.799513888887</v>
      </c>
      <c r="T64" s="16">
        <f>(((J64/60)/60)/24)+DATE(1970,1,1)</f>
        <v>41311.799513888887</v>
      </c>
      <c r="U64">
        <f t="shared" si="3"/>
        <v>48</v>
      </c>
      <c r="V64" t="str">
        <f t="shared" si="4"/>
        <v/>
      </c>
      <c r="W64" t="str">
        <f t="shared" si="5"/>
        <v/>
      </c>
      <c r="X64" t="str">
        <f t="shared" si="6"/>
        <v/>
      </c>
    </row>
    <row r="65" spans="1:24"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E65/D65</f>
        <v>1.1351849999999999</v>
      </c>
      <c r="P65" s="6">
        <f>E65/L65</f>
        <v>35.474531249999998</v>
      </c>
      <c r="Q65" t="str">
        <f t="shared" si="1"/>
        <v>film &amp; video</v>
      </c>
      <c r="R65" s="7" t="str">
        <f t="shared" si="2"/>
        <v>shorts</v>
      </c>
      <c r="S65" s="13">
        <f>(((I65/60)/60)/24)+DATE(1970,1,1)</f>
        <v>41636.207638888889</v>
      </c>
      <c r="T65" s="16">
        <f>(((J65/60)/60)/24)+DATE(1970,1,1)</f>
        <v>41612.912187499998</v>
      </c>
      <c r="U65">
        <f t="shared" si="3"/>
        <v>64</v>
      </c>
      <c r="V65" t="str">
        <f t="shared" si="4"/>
        <v/>
      </c>
      <c r="W65" t="str">
        <f t="shared" si="5"/>
        <v/>
      </c>
      <c r="X65" t="str">
        <f t="shared" si="6"/>
        <v/>
      </c>
    </row>
    <row r="66" spans="1:24"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E66/D66</f>
        <v>1.7333333333333334</v>
      </c>
      <c r="P66" s="6">
        <f>E66/L66</f>
        <v>86.666666666666671</v>
      </c>
      <c r="Q66" t="str">
        <f t="shared" si="1"/>
        <v>film &amp; video</v>
      </c>
      <c r="R66" s="7" t="str">
        <f t="shared" si="2"/>
        <v>shorts</v>
      </c>
      <c r="S66" s="13">
        <f>(((I66/60)/60)/24)+DATE(1970,1,1)</f>
        <v>41463.01829861111</v>
      </c>
      <c r="T66" s="16">
        <f>(((J66/60)/60)/24)+DATE(1970,1,1)</f>
        <v>41433.01829861111</v>
      </c>
      <c r="U66">
        <f t="shared" si="3"/>
        <v>24</v>
      </c>
      <c r="V66" t="str">
        <f t="shared" si="4"/>
        <v/>
      </c>
      <c r="W66" t="str">
        <f t="shared" si="5"/>
        <v/>
      </c>
      <c r="X66" t="str">
        <f t="shared" si="6"/>
        <v/>
      </c>
    </row>
    <row r="67" spans="1:24"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E67/D67</f>
        <v>1.0752857142857142</v>
      </c>
      <c r="P67" s="6">
        <f>E67/L67</f>
        <v>132.05263157894737</v>
      </c>
      <c r="Q67" t="str">
        <f t="shared" ref="Q67:Q130" si="7">LEFT(N67,SEARCH("/",N67)-1)</f>
        <v>film &amp; video</v>
      </c>
      <c r="R67" s="7" t="str">
        <f t="shared" ref="R67:R130" si="8">RIGHT(N67,LEN(N67)-SEARCH("/",N67))</f>
        <v>shorts</v>
      </c>
      <c r="S67" s="13">
        <f>(((I67/60)/60)/24)+DATE(1970,1,1)</f>
        <v>41862.249305555553</v>
      </c>
      <c r="T67" s="16">
        <f>(((J67/60)/60)/24)+DATE(1970,1,1)</f>
        <v>41835.821226851855</v>
      </c>
      <c r="U67">
        <f t="shared" ref="U67:U130" si="9">IF(F67="Successful",L67,"")</f>
        <v>57</v>
      </c>
      <c r="V67" t="str">
        <f t="shared" ref="V67:V130" si="10">IF($F67="Failed",$L67,"")</f>
        <v/>
      </c>
      <c r="W67" t="str">
        <f t="shared" ref="W67:W130" si="11">IF($F67="Canceled",$L67,"")</f>
        <v/>
      </c>
      <c r="X67" t="str">
        <f t="shared" ref="X67:X130" si="12">IF(V67="",W67,V67)</f>
        <v/>
      </c>
    </row>
    <row r="68" spans="1:24"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E68/D68</f>
        <v>1.1859999999999999</v>
      </c>
      <c r="P68" s="6">
        <f>E68/L68</f>
        <v>91.230769230769226</v>
      </c>
      <c r="Q68" t="str">
        <f t="shared" si="7"/>
        <v>film &amp; video</v>
      </c>
      <c r="R68" s="7" t="str">
        <f t="shared" si="8"/>
        <v>shorts</v>
      </c>
      <c r="S68" s="13">
        <f>(((I68/60)/60)/24)+DATE(1970,1,1)</f>
        <v>42569.849768518514</v>
      </c>
      <c r="T68" s="16">
        <f>(((J68/60)/60)/24)+DATE(1970,1,1)</f>
        <v>42539.849768518514</v>
      </c>
      <c r="U68">
        <f t="shared" si="9"/>
        <v>26</v>
      </c>
      <c r="V68" t="str">
        <f t="shared" si="10"/>
        <v/>
      </c>
      <c r="W68" t="str">
        <f t="shared" si="11"/>
        <v/>
      </c>
      <c r="X68" t="str">
        <f t="shared" si="12"/>
        <v/>
      </c>
    </row>
    <row r="69" spans="1:24"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E69/D69</f>
        <v>1.1625000000000001</v>
      </c>
      <c r="P69" s="6">
        <f>E69/L69</f>
        <v>116.25</v>
      </c>
      <c r="Q69" t="str">
        <f t="shared" si="7"/>
        <v>film &amp; video</v>
      </c>
      <c r="R69" s="7" t="str">
        <f t="shared" si="8"/>
        <v>shorts</v>
      </c>
      <c r="S69" s="13">
        <f>(((I69/60)/60)/24)+DATE(1970,1,1)</f>
        <v>41105.583379629628</v>
      </c>
      <c r="T69" s="16">
        <f>(((J69/60)/60)/24)+DATE(1970,1,1)</f>
        <v>41075.583379629628</v>
      </c>
      <c r="U69">
        <f t="shared" si="9"/>
        <v>20</v>
      </c>
      <c r="V69" t="str">
        <f t="shared" si="10"/>
        <v/>
      </c>
      <c r="W69" t="str">
        <f t="shared" si="11"/>
        <v/>
      </c>
      <c r="X69" t="str">
        <f t="shared" si="12"/>
        <v/>
      </c>
    </row>
    <row r="70" spans="1:24"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E70/D70</f>
        <v>1.2716666666666667</v>
      </c>
      <c r="P70" s="6">
        <f>E70/L70</f>
        <v>21.194444444444443</v>
      </c>
      <c r="Q70" t="str">
        <f t="shared" si="7"/>
        <v>film &amp; video</v>
      </c>
      <c r="R70" s="7" t="str">
        <f t="shared" si="8"/>
        <v>shorts</v>
      </c>
      <c r="S70" s="13">
        <f>(((I70/60)/60)/24)+DATE(1970,1,1)</f>
        <v>41693.569340277776</v>
      </c>
      <c r="T70" s="16">
        <f>(((J70/60)/60)/24)+DATE(1970,1,1)</f>
        <v>41663.569340277776</v>
      </c>
      <c r="U70">
        <f t="shared" si="9"/>
        <v>36</v>
      </c>
      <c r="V70" t="str">
        <f t="shared" si="10"/>
        <v/>
      </c>
      <c r="W70" t="str">
        <f t="shared" si="11"/>
        <v/>
      </c>
      <c r="X70" t="str">
        <f t="shared" si="12"/>
        <v/>
      </c>
    </row>
    <row r="71" spans="1:24"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E71/D71</f>
        <v>1.109423</v>
      </c>
      <c r="P71" s="6">
        <f>E71/L71</f>
        <v>62.327134831460668</v>
      </c>
      <c r="Q71" t="str">
        <f t="shared" si="7"/>
        <v>film &amp; video</v>
      </c>
      <c r="R71" s="7" t="str">
        <f t="shared" si="8"/>
        <v>shorts</v>
      </c>
      <c r="S71" s="13">
        <f>(((I71/60)/60)/24)+DATE(1970,1,1)</f>
        <v>40818.290972222225</v>
      </c>
      <c r="T71" s="16">
        <f>(((J71/60)/60)/24)+DATE(1970,1,1)</f>
        <v>40786.187789351854</v>
      </c>
      <c r="U71">
        <f t="shared" si="9"/>
        <v>178</v>
      </c>
      <c r="V71" t="str">
        <f t="shared" si="10"/>
        <v/>
      </c>
      <c r="W71" t="str">
        <f t="shared" si="11"/>
        <v/>
      </c>
      <c r="X71" t="str">
        <f t="shared" si="12"/>
        <v/>
      </c>
    </row>
    <row r="72" spans="1:24"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E72/D72</f>
        <v>1.272</v>
      </c>
      <c r="P72" s="6">
        <f>E72/L72</f>
        <v>37.411764705882355</v>
      </c>
      <c r="Q72" t="str">
        <f t="shared" si="7"/>
        <v>film &amp; video</v>
      </c>
      <c r="R72" s="7" t="str">
        <f t="shared" si="8"/>
        <v>shorts</v>
      </c>
      <c r="S72" s="13">
        <f>(((I72/60)/60)/24)+DATE(1970,1,1)</f>
        <v>40790.896354166667</v>
      </c>
      <c r="T72" s="16">
        <f>(((J72/60)/60)/24)+DATE(1970,1,1)</f>
        <v>40730.896354166667</v>
      </c>
      <c r="U72">
        <f t="shared" si="9"/>
        <v>17</v>
      </c>
      <c r="V72" t="str">
        <f t="shared" si="10"/>
        <v/>
      </c>
      <c r="W72" t="str">
        <f t="shared" si="11"/>
        <v/>
      </c>
      <c r="X72" t="str">
        <f t="shared" si="12"/>
        <v/>
      </c>
    </row>
    <row r="73" spans="1:24"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E73/D73</f>
        <v>1.2394444444444443</v>
      </c>
      <c r="P73" s="6">
        <f>E73/L73</f>
        <v>69.71875</v>
      </c>
      <c r="Q73" t="str">
        <f t="shared" si="7"/>
        <v>film &amp; video</v>
      </c>
      <c r="R73" s="7" t="str">
        <f t="shared" si="8"/>
        <v>shorts</v>
      </c>
      <c r="S73" s="13">
        <f>(((I73/60)/60)/24)+DATE(1970,1,1)</f>
        <v>41057.271493055552</v>
      </c>
      <c r="T73" s="16">
        <f>(((J73/60)/60)/24)+DATE(1970,1,1)</f>
        <v>40997.271493055552</v>
      </c>
      <c r="U73">
        <f t="shared" si="9"/>
        <v>32</v>
      </c>
      <c r="V73" t="str">
        <f t="shared" si="10"/>
        <v/>
      </c>
      <c r="W73" t="str">
        <f t="shared" si="11"/>
        <v/>
      </c>
      <c r="X73" t="str">
        <f t="shared" si="12"/>
        <v/>
      </c>
    </row>
    <row r="74" spans="1:24"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E74/D74</f>
        <v>1.084090909090909</v>
      </c>
      <c r="P74" s="6">
        <f>E74/L74</f>
        <v>58.170731707317074</v>
      </c>
      <c r="Q74" t="str">
        <f t="shared" si="7"/>
        <v>film &amp; video</v>
      </c>
      <c r="R74" s="7" t="str">
        <f t="shared" si="8"/>
        <v>shorts</v>
      </c>
      <c r="S74" s="13">
        <f>(((I74/60)/60)/24)+DATE(1970,1,1)</f>
        <v>41228</v>
      </c>
      <c r="T74" s="16">
        <f>(((J74/60)/60)/24)+DATE(1970,1,1)</f>
        <v>41208.010196759256</v>
      </c>
      <c r="U74">
        <f t="shared" si="9"/>
        <v>41</v>
      </c>
      <c r="V74" t="str">
        <f t="shared" si="10"/>
        <v/>
      </c>
      <c r="W74" t="str">
        <f t="shared" si="11"/>
        <v/>
      </c>
      <c r="X74" t="str">
        <f t="shared" si="12"/>
        <v/>
      </c>
    </row>
    <row r="75" spans="1:24"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E75/D75</f>
        <v>1</v>
      </c>
      <c r="P75" s="6">
        <f>E75/L75</f>
        <v>50</v>
      </c>
      <c r="Q75" t="str">
        <f t="shared" si="7"/>
        <v>film &amp; video</v>
      </c>
      <c r="R75" s="7" t="str">
        <f t="shared" si="8"/>
        <v>shorts</v>
      </c>
      <c r="S75" s="13">
        <f>(((I75/60)/60)/24)+DATE(1970,1,1)</f>
        <v>40666.165972222225</v>
      </c>
      <c r="T75" s="16">
        <f>(((J75/60)/60)/24)+DATE(1970,1,1)</f>
        <v>40587.75675925926</v>
      </c>
      <c r="U75">
        <f t="shared" si="9"/>
        <v>18</v>
      </c>
      <c r="V75" t="str">
        <f t="shared" si="10"/>
        <v/>
      </c>
      <c r="W75" t="str">
        <f t="shared" si="11"/>
        <v/>
      </c>
      <c r="X75" t="str">
        <f t="shared" si="12"/>
        <v/>
      </c>
    </row>
    <row r="76" spans="1:24"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E76/D76</f>
        <v>1.1293199999999999</v>
      </c>
      <c r="P76" s="6">
        <f>E76/L76</f>
        <v>19.471034482758618</v>
      </c>
      <c r="Q76" t="str">
        <f t="shared" si="7"/>
        <v>film &amp; video</v>
      </c>
      <c r="R76" s="7" t="str">
        <f t="shared" si="8"/>
        <v>shorts</v>
      </c>
      <c r="S76" s="13">
        <f>(((I76/60)/60)/24)+DATE(1970,1,1)</f>
        <v>42390.487210648149</v>
      </c>
      <c r="T76" s="16">
        <f>(((J76/60)/60)/24)+DATE(1970,1,1)</f>
        <v>42360.487210648149</v>
      </c>
      <c r="U76">
        <f t="shared" si="9"/>
        <v>29</v>
      </c>
      <c r="V76" t="str">
        <f t="shared" si="10"/>
        <v/>
      </c>
      <c r="W76" t="str">
        <f t="shared" si="11"/>
        <v/>
      </c>
      <c r="X76" t="str">
        <f t="shared" si="12"/>
        <v/>
      </c>
    </row>
    <row r="77" spans="1:24"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E77/D77</f>
        <v>1.1542857142857144</v>
      </c>
      <c r="P77" s="6">
        <f>E77/L77</f>
        <v>85.957446808510639</v>
      </c>
      <c r="Q77" t="str">
        <f t="shared" si="7"/>
        <v>film &amp; video</v>
      </c>
      <c r="R77" s="7" t="str">
        <f t="shared" si="8"/>
        <v>shorts</v>
      </c>
      <c r="S77" s="13">
        <f>(((I77/60)/60)/24)+DATE(1970,1,1)</f>
        <v>41387.209166666667</v>
      </c>
      <c r="T77" s="16">
        <f>(((J77/60)/60)/24)+DATE(1970,1,1)</f>
        <v>41357.209166666667</v>
      </c>
      <c r="U77">
        <f t="shared" si="9"/>
        <v>47</v>
      </c>
      <c r="V77" t="str">
        <f t="shared" si="10"/>
        <v/>
      </c>
      <c r="W77" t="str">
        <f t="shared" si="11"/>
        <v/>
      </c>
      <c r="X77" t="str">
        <f t="shared" si="12"/>
        <v/>
      </c>
    </row>
    <row r="78" spans="1:24"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E78/D78</f>
        <v>1.5333333333333334</v>
      </c>
      <c r="P78" s="6">
        <f>E78/L78</f>
        <v>30.666666666666668</v>
      </c>
      <c r="Q78" t="str">
        <f t="shared" si="7"/>
        <v>film &amp; video</v>
      </c>
      <c r="R78" s="7" t="str">
        <f t="shared" si="8"/>
        <v>shorts</v>
      </c>
      <c r="S78" s="13">
        <f>(((I78/60)/60)/24)+DATE(1970,1,1)</f>
        <v>40904.733310185184</v>
      </c>
      <c r="T78" s="16">
        <f>(((J78/60)/60)/24)+DATE(1970,1,1)</f>
        <v>40844.691643518519</v>
      </c>
      <c r="U78">
        <f t="shared" si="9"/>
        <v>15</v>
      </c>
      <c r="V78" t="str">
        <f t="shared" si="10"/>
        <v/>
      </c>
      <c r="W78" t="str">
        <f t="shared" si="11"/>
        <v/>
      </c>
      <c r="X78" t="str">
        <f t="shared" si="12"/>
        <v/>
      </c>
    </row>
    <row r="79" spans="1:24"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E79/D79</f>
        <v>3.9249999999999998</v>
      </c>
      <c r="P79" s="6">
        <f>E79/L79</f>
        <v>60.384615384615387</v>
      </c>
      <c r="Q79" t="str">
        <f t="shared" si="7"/>
        <v>film &amp; video</v>
      </c>
      <c r="R79" s="7" t="str">
        <f t="shared" si="8"/>
        <v>shorts</v>
      </c>
      <c r="S79" s="13">
        <f>(((I79/60)/60)/24)+DATE(1970,1,1)</f>
        <v>41050.124305555553</v>
      </c>
      <c r="T79" s="16">
        <f>(((J79/60)/60)/24)+DATE(1970,1,1)</f>
        <v>40997.144872685189</v>
      </c>
      <c r="U79">
        <f t="shared" si="9"/>
        <v>26</v>
      </c>
      <c r="V79" t="str">
        <f t="shared" si="10"/>
        <v/>
      </c>
      <c r="W79" t="str">
        <f t="shared" si="11"/>
        <v/>
      </c>
      <c r="X79" t="str">
        <f t="shared" si="12"/>
        <v/>
      </c>
    </row>
    <row r="80" spans="1:24"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E80/D80</f>
        <v>27.02</v>
      </c>
      <c r="P80" s="6">
        <f>E80/L80</f>
        <v>38.6</v>
      </c>
      <c r="Q80" t="str">
        <f t="shared" si="7"/>
        <v>film &amp; video</v>
      </c>
      <c r="R80" s="7" t="str">
        <f t="shared" si="8"/>
        <v>shorts</v>
      </c>
      <c r="S80" s="13">
        <f>(((I80/60)/60)/24)+DATE(1970,1,1)</f>
        <v>42614.730567129634</v>
      </c>
      <c r="T80" s="16">
        <f>(((J80/60)/60)/24)+DATE(1970,1,1)</f>
        <v>42604.730567129634</v>
      </c>
      <c r="U80">
        <f t="shared" si="9"/>
        <v>35</v>
      </c>
      <c r="V80" t="str">
        <f t="shared" si="10"/>
        <v/>
      </c>
      <c r="W80" t="str">
        <f t="shared" si="11"/>
        <v/>
      </c>
      <c r="X80" t="str">
        <f t="shared" si="12"/>
        <v/>
      </c>
    </row>
    <row r="81" spans="1:24"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E81/D81</f>
        <v>1.27</v>
      </c>
      <c r="P81" s="6">
        <f>E81/L81</f>
        <v>40.268292682926827</v>
      </c>
      <c r="Q81" t="str">
        <f t="shared" si="7"/>
        <v>film &amp; video</v>
      </c>
      <c r="R81" s="7" t="str">
        <f t="shared" si="8"/>
        <v>shorts</v>
      </c>
      <c r="S81" s="13">
        <f>(((I81/60)/60)/24)+DATE(1970,1,1)</f>
        <v>41754.776539351849</v>
      </c>
      <c r="T81" s="16">
        <f>(((J81/60)/60)/24)+DATE(1970,1,1)</f>
        <v>41724.776539351849</v>
      </c>
      <c r="U81">
        <f t="shared" si="9"/>
        <v>41</v>
      </c>
      <c r="V81" t="str">
        <f t="shared" si="10"/>
        <v/>
      </c>
      <c r="W81" t="str">
        <f t="shared" si="11"/>
        <v/>
      </c>
      <c r="X81" t="str">
        <f t="shared" si="12"/>
        <v/>
      </c>
    </row>
    <row r="82" spans="1:24"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E82/D82</f>
        <v>1.0725</v>
      </c>
      <c r="P82" s="6">
        <f>E82/L82</f>
        <v>273.82978723404256</v>
      </c>
      <c r="Q82" t="str">
        <f t="shared" si="7"/>
        <v>film &amp; video</v>
      </c>
      <c r="R82" s="7" t="str">
        <f t="shared" si="8"/>
        <v>shorts</v>
      </c>
      <c r="S82" s="13">
        <f>(((I82/60)/60)/24)+DATE(1970,1,1)</f>
        <v>41618.083981481483</v>
      </c>
      <c r="T82" s="16">
        <f>(((J82/60)/60)/24)+DATE(1970,1,1)</f>
        <v>41583.083981481483</v>
      </c>
      <c r="U82">
        <f t="shared" si="9"/>
        <v>47</v>
      </c>
      <c r="V82" t="str">
        <f t="shared" si="10"/>
        <v/>
      </c>
      <c r="W82" t="str">
        <f t="shared" si="11"/>
        <v/>
      </c>
      <c r="X82" t="str">
        <f t="shared" si="12"/>
        <v/>
      </c>
    </row>
    <row r="83" spans="1:24"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E83/D83</f>
        <v>1.98</v>
      </c>
      <c r="P83" s="6">
        <f>E83/L83</f>
        <v>53.035714285714285</v>
      </c>
      <c r="Q83" t="str">
        <f t="shared" si="7"/>
        <v>film &amp; video</v>
      </c>
      <c r="R83" s="7" t="str">
        <f t="shared" si="8"/>
        <v>shorts</v>
      </c>
      <c r="S83" s="13">
        <f>(((I83/60)/60)/24)+DATE(1970,1,1)</f>
        <v>41104.126388888886</v>
      </c>
      <c r="T83" s="16">
        <f>(((J83/60)/60)/24)+DATE(1970,1,1)</f>
        <v>41100.158877314818</v>
      </c>
      <c r="U83">
        <f t="shared" si="9"/>
        <v>28</v>
      </c>
      <c r="V83" t="str">
        <f t="shared" si="10"/>
        <v/>
      </c>
      <c r="W83" t="str">
        <f t="shared" si="11"/>
        <v/>
      </c>
      <c r="X83" t="str">
        <f t="shared" si="12"/>
        <v/>
      </c>
    </row>
    <row r="84" spans="1:24"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E84/D84</f>
        <v>1.0001249999999999</v>
      </c>
      <c r="P84" s="6">
        <f>E84/L84</f>
        <v>40.005000000000003</v>
      </c>
      <c r="Q84" t="str">
        <f t="shared" si="7"/>
        <v>film &amp; video</v>
      </c>
      <c r="R84" s="7" t="str">
        <f t="shared" si="8"/>
        <v>shorts</v>
      </c>
      <c r="S84" s="13">
        <f>(((I84/60)/60)/24)+DATE(1970,1,1)</f>
        <v>40825.820150462961</v>
      </c>
      <c r="T84" s="16">
        <f>(((J84/60)/60)/24)+DATE(1970,1,1)</f>
        <v>40795.820150462961</v>
      </c>
      <c r="U84">
        <f t="shared" si="9"/>
        <v>100</v>
      </c>
      <c r="V84" t="str">
        <f t="shared" si="10"/>
        <v/>
      </c>
      <c r="W84" t="str">
        <f t="shared" si="11"/>
        <v/>
      </c>
      <c r="X84" t="str">
        <f t="shared" si="12"/>
        <v/>
      </c>
    </row>
    <row r="85" spans="1:24"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E85/D85</f>
        <v>1.0249999999999999</v>
      </c>
      <c r="P85" s="6">
        <f>E85/L85</f>
        <v>15.76923076923077</v>
      </c>
      <c r="Q85" t="str">
        <f t="shared" si="7"/>
        <v>film &amp; video</v>
      </c>
      <c r="R85" s="7" t="str">
        <f t="shared" si="8"/>
        <v>shorts</v>
      </c>
      <c r="S85" s="13">
        <f>(((I85/60)/60)/24)+DATE(1970,1,1)</f>
        <v>42057.479166666672</v>
      </c>
      <c r="T85" s="16">
        <f>(((J85/60)/60)/24)+DATE(1970,1,1)</f>
        <v>42042.615613425922</v>
      </c>
      <c r="U85">
        <f t="shared" si="9"/>
        <v>13</v>
      </c>
      <c r="V85" t="str">
        <f t="shared" si="10"/>
        <v/>
      </c>
      <c r="W85" t="str">
        <f t="shared" si="11"/>
        <v/>
      </c>
      <c r="X85" t="str">
        <f t="shared" si="12"/>
        <v/>
      </c>
    </row>
    <row r="86" spans="1:24"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E86/D86</f>
        <v>1</v>
      </c>
      <c r="P86" s="6">
        <f>E86/L86</f>
        <v>71.428571428571431</v>
      </c>
      <c r="Q86" t="str">
        <f t="shared" si="7"/>
        <v>film &amp; video</v>
      </c>
      <c r="R86" s="7" t="str">
        <f t="shared" si="8"/>
        <v>shorts</v>
      </c>
      <c r="S86" s="13">
        <f>(((I86/60)/60)/24)+DATE(1970,1,1)</f>
        <v>40678.757939814815</v>
      </c>
      <c r="T86" s="16">
        <f>(((J86/60)/60)/24)+DATE(1970,1,1)</f>
        <v>40648.757939814815</v>
      </c>
      <c r="U86">
        <f t="shared" si="9"/>
        <v>7</v>
      </c>
      <c r="V86" t="str">
        <f t="shared" si="10"/>
        <v/>
      </c>
      <c r="W86" t="str">
        <f t="shared" si="11"/>
        <v/>
      </c>
      <c r="X86" t="str">
        <f t="shared" si="12"/>
        <v/>
      </c>
    </row>
    <row r="87" spans="1:24"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E87/D87</f>
        <v>1.2549999999999999</v>
      </c>
      <c r="P87" s="6">
        <f>E87/L87</f>
        <v>71.714285714285708</v>
      </c>
      <c r="Q87" t="str">
        <f t="shared" si="7"/>
        <v>film &amp; video</v>
      </c>
      <c r="R87" s="7" t="str">
        <f t="shared" si="8"/>
        <v>shorts</v>
      </c>
      <c r="S87" s="13">
        <f>(((I87/60)/60)/24)+DATE(1970,1,1)</f>
        <v>40809.125428240739</v>
      </c>
      <c r="T87" s="16">
        <f>(((J87/60)/60)/24)+DATE(1970,1,1)</f>
        <v>40779.125428240739</v>
      </c>
      <c r="U87">
        <f t="shared" si="9"/>
        <v>21</v>
      </c>
      <c r="V87" t="str">
        <f t="shared" si="10"/>
        <v/>
      </c>
      <c r="W87" t="str">
        <f t="shared" si="11"/>
        <v/>
      </c>
      <c r="X87" t="str">
        <f t="shared" si="12"/>
        <v/>
      </c>
    </row>
    <row r="88" spans="1:24"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E88/D88</f>
        <v>1.0646666666666667</v>
      </c>
      <c r="P88" s="6">
        <f>E88/L88</f>
        <v>375.76470588235293</v>
      </c>
      <c r="Q88" t="str">
        <f t="shared" si="7"/>
        <v>film &amp; video</v>
      </c>
      <c r="R88" s="7" t="str">
        <f t="shared" si="8"/>
        <v>shorts</v>
      </c>
      <c r="S88" s="13">
        <f>(((I88/60)/60)/24)+DATE(1970,1,1)</f>
        <v>42365.59774305555</v>
      </c>
      <c r="T88" s="16">
        <f>(((J88/60)/60)/24)+DATE(1970,1,1)</f>
        <v>42291.556076388893</v>
      </c>
      <c r="U88">
        <f t="shared" si="9"/>
        <v>17</v>
      </c>
      <c r="V88" t="str">
        <f t="shared" si="10"/>
        <v/>
      </c>
      <c r="W88" t="str">
        <f t="shared" si="11"/>
        <v/>
      </c>
      <c r="X88" t="str">
        <f t="shared" si="12"/>
        <v/>
      </c>
    </row>
    <row r="89" spans="1:24"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E89/D89</f>
        <v>1.046</v>
      </c>
      <c r="P89" s="6">
        <f>E89/L89</f>
        <v>104.6</v>
      </c>
      <c r="Q89" t="str">
        <f t="shared" si="7"/>
        <v>film &amp; video</v>
      </c>
      <c r="R89" s="7" t="str">
        <f t="shared" si="8"/>
        <v>shorts</v>
      </c>
      <c r="S89" s="13">
        <f>(((I89/60)/60)/24)+DATE(1970,1,1)</f>
        <v>40332.070138888892</v>
      </c>
      <c r="T89" s="16">
        <f>(((J89/60)/60)/24)+DATE(1970,1,1)</f>
        <v>40322.53938657407</v>
      </c>
      <c r="U89">
        <f t="shared" si="9"/>
        <v>25</v>
      </c>
      <c r="V89" t="str">
        <f t="shared" si="10"/>
        <v/>
      </c>
      <c r="W89" t="str">
        <f t="shared" si="11"/>
        <v/>
      </c>
      <c r="X89" t="str">
        <f t="shared" si="12"/>
        <v/>
      </c>
    </row>
    <row r="90" spans="1:24"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E90/D90</f>
        <v>1.0285714285714285</v>
      </c>
      <c r="P90" s="6">
        <f>E90/L90</f>
        <v>60</v>
      </c>
      <c r="Q90" t="str">
        <f t="shared" si="7"/>
        <v>film &amp; video</v>
      </c>
      <c r="R90" s="7" t="str">
        <f t="shared" si="8"/>
        <v>shorts</v>
      </c>
      <c r="S90" s="13">
        <f>(((I90/60)/60)/24)+DATE(1970,1,1)</f>
        <v>41812.65892361111</v>
      </c>
      <c r="T90" s="16">
        <f>(((J90/60)/60)/24)+DATE(1970,1,1)</f>
        <v>41786.65892361111</v>
      </c>
      <c r="U90">
        <f t="shared" si="9"/>
        <v>60</v>
      </c>
      <c r="V90" t="str">
        <f t="shared" si="10"/>
        <v/>
      </c>
      <c r="W90" t="str">
        <f t="shared" si="11"/>
        <v/>
      </c>
      <c r="X90" t="str">
        <f t="shared" si="12"/>
        <v/>
      </c>
    </row>
    <row r="91" spans="1:24"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E91/D91</f>
        <v>1.1506666666666667</v>
      </c>
      <c r="P91" s="6">
        <f>E91/L91</f>
        <v>123.28571428571429</v>
      </c>
      <c r="Q91" t="str">
        <f t="shared" si="7"/>
        <v>film &amp; video</v>
      </c>
      <c r="R91" s="7" t="str">
        <f t="shared" si="8"/>
        <v>shorts</v>
      </c>
      <c r="S91" s="13">
        <f>(((I91/60)/60)/24)+DATE(1970,1,1)</f>
        <v>41427.752222222225</v>
      </c>
      <c r="T91" s="16">
        <f>(((J91/60)/60)/24)+DATE(1970,1,1)</f>
        <v>41402.752222222225</v>
      </c>
      <c r="U91">
        <f t="shared" si="9"/>
        <v>56</v>
      </c>
      <c r="V91" t="str">
        <f t="shared" si="10"/>
        <v/>
      </c>
      <c r="W91" t="str">
        <f t="shared" si="11"/>
        <v/>
      </c>
      <c r="X91" t="str">
        <f t="shared" si="12"/>
        <v/>
      </c>
    </row>
    <row r="92" spans="1:24"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E92/D92</f>
        <v>1.004</v>
      </c>
      <c r="P92" s="6">
        <f>E92/L92</f>
        <v>31.375</v>
      </c>
      <c r="Q92" t="str">
        <f t="shared" si="7"/>
        <v>film &amp; video</v>
      </c>
      <c r="R92" s="7" t="str">
        <f t="shared" si="8"/>
        <v>shorts</v>
      </c>
      <c r="S92" s="13">
        <f>(((I92/60)/60)/24)+DATE(1970,1,1)</f>
        <v>40736.297442129631</v>
      </c>
      <c r="T92" s="16">
        <f>(((J92/60)/60)/24)+DATE(1970,1,1)</f>
        <v>40706.297442129631</v>
      </c>
      <c r="U92">
        <f t="shared" si="9"/>
        <v>16</v>
      </c>
      <c r="V92" t="str">
        <f t="shared" si="10"/>
        <v/>
      </c>
      <c r="W92" t="str">
        <f t="shared" si="11"/>
        <v/>
      </c>
      <c r="X92" t="str">
        <f t="shared" si="12"/>
        <v/>
      </c>
    </row>
    <row r="93" spans="1:24"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E93/D93</f>
        <v>1.2</v>
      </c>
      <c r="P93" s="6">
        <f>E93/L93</f>
        <v>78.260869565217391</v>
      </c>
      <c r="Q93" t="str">
        <f t="shared" si="7"/>
        <v>film &amp; video</v>
      </c>
      <c r="R93" s="7" t="str">
        <f t="shared" si="8"/>
        <v>shorts</v>
      </c>
      <c r="S93" s="13">
        <f>(((I93/60)/60)/24)+DATE(1970,1,1)</f>
        <v>40680.402361111112</v>
      </c>
      <c r="T93" s="16">
        <f>(((J93/60)/60)/24)+DATE(1970,1,1)</f>
        <v>40619.402361111112</v>
      </c>
      <c r="U93">
        <f t="shared" si="9"/>
        <v>46</v>
      </c>
      <c r="V93" t="str">
        <f t="shared" si="10"/>
        <v/>
      </c>
      <c r="W93" t="str">
        <f t="shared" si="11"/>
        <v/>
      </c>
      <c r="X93" t="str">
        <f t="shared" si="12"/>
        <v/>
      </c>
    </row>
    <row r="94" spans="1:24"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E94/D94</f>
        <v>1.052</v>
      </c>
      <c r="P94" s="6">
        <f>E94/L94</f>
        <v>122.32558139534883</v>
      </c>
      <c r="Q94" t="str">
        <f t="shared" si="7"/>
        <v>film &amp; video</v>
      </c>
      <c r="R94" s="7" t="str">
        <f t="shared" si="8"/>
        <v>shorts</v>
      </c>
      <c r="S94" s="13">
        <f>(((I94/60)/60)/24)+DATE(1970,1,1)</f>
        <v>42767.333333333328</v>
      </c>
      <c r="T94" s="16">
        <f>(((J94/60)/60)/24)+DATE(1970,1,1)</f>
        <v>42721.198877314819</v>
      </c>
      <c r="U94">
        <f t="shared" si="9"/>
        <v>43</v>
      </c>
      <c r="V94" t="str">
        <f t="shared" si="10"/>
        <v/>
      </c>
      <c r="W94" t="str">
        <f t="shared" si="11"/>
        <v/>
      </c>
      <c r="X94" t="str">
        <f t="shared" si="12"/>
        <v/>
      </c>
    </row>
    <row r="95" spans="1:24"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E95/D95</f>
        <v>1.1060000000000001</v>
      </c>
      <c r="P95" s="6">
        <f>E95/L95</f>
        <v>73.733333333333334</v>
      </c>
      <c r="Q95" t="str">
        <f t="shared" si="7"/>
        <v>film &amp; video</v>
      </c>
      <c r="R95" s="7" t="str">
        <f t="shared" si="8"/>
        <v>shorts</v>
      </c>
      <c r="S95" s="13">
        <f>(((I95/60)/60)/24)+DATE(1970,1,1)</f>
        <v>41093.875</v>
      </c>
      <c r="T95" s="16">
        <f>(((J95/60)/60)/24)+DATE(1970,1,1)</f>
        <v>41065.858067129629</v>
      </c>
      <c r="U95">
        <f t="shared" si="9"/>
        <v>15</v>
      </c>
      <c r="V95" t="str">
        <f t="shared" si="10"/>
        <v/>
      </c>
      <c r="W95" t="str">
        <f t="shared" si="11"/>
        <v/>
      </c>
      <c r="X95" t="str">
        <f t="shared" si="12"/>
        <v/>
      </c>
    </row>
    <row r="96" spans="1:24"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E96/D96</f>
        <v>1.04</v>
      </c>
      <c r="P96" s="6">
        <f>E96/L96</f>
        <v>21.666666666666668</v>
      </c>
      <c r="Q96" t="str">
        <f t="shared" si="7"/>
        <v>film &amp; video</v>
      </c>
      <c r="R96" s="7" t="str">
        <f t="shared" si="8"/>
        <v>shorts</v>
      </c>
      <c r="S96" s="13">
        <f>(((I96/60)/60)/24)+DATE(1970,1,1)</f>
        <v>41736.717847222222</v>
      </c>
      <c r="T96" s="16">
        <f>(((J96/60)/60)/24)+DATE(1970,1,1)</f>
        <v>41716.717847222222</v>
      </c>
      <c r="U96">
        <f t="shared" si="9"/>
        <v>12</v>
      </c>
      <c r="V96" t="str">
        <f t="shared" si="10"/>
        <v/>
      </c>
      <c r="W96" t="str">
        <f t="shared" si="11"/>
        <v/>
      </c>
      <c r="X96" t="str">
        <f t="shared" si="12"/>
        <v/>
      </c>
    </row>
    <row r="97" spans="1:24"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E97/D97</f>
        <v>1.3142857142857143</v>
      </c>
      <c r="P97" s="6">
        <f>E97/L97</f>
        <v>21.904761904761905</v>
      </c>
      <c r="Q97" t="str">
        <f t="shared" si="7"/>
        <v>film &amp; video</v>
      </c>
      <c r="R97" s="7" t="str">
        <f t="shared" si="8"/>
        <v>shorts</v>
      </c>
      <c r="S97" s="13">
        <f>(((I97/60)/60)/24)+DATE(1970,1,1)</f>
        <v>40965.005104166667</v>
      </c>
      <c r="T97" s="16">
        <f>(((J97/60)/60)/24)+DATE(1970,1,1)</f>
        <v>40935.005104166667</v>
      </c>
      <c r="U97">
        <f t="shared" si="9"/>
        <v>21</v>
      </c>
      <c r="V97" t="str">
        <f t="shared" si="10"/>
        <v/>
      </c>
      <c r="W97" t="str">
        <f t="shared" si="11"/>
        <v/>
      </c>
      <c r="X97" t="str">
        <f t="shared" si="12"/>
        <v/>
      </c>
    </row>
    <row r="98" spans="1:24"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E98/D98</f>
        <v>1.1466666666666667</v>
      </c>
      <c r="P98" s="6">
        <f>E98/L98</f>
        <v>50.588235294117645</v>
      </c>
      <c r="Q98" t="str">
        <f t="shared" si="7"/>
        <v>film &amp; video</v>
      </c>
      <c r="R98" s="7" t="str">
        <f t="shared" si="8"/>
        <v>shorts</v>
      </c>
      <c r="S98" s="13">
        <f>(((I98/60)/60)/24)+DATE(1970,1,1)</f>
        <v>40391.125</v>
      </c>
      <c r="T98" s="16">
        <f>(((J98/60)/60)/24)+DATE(1970,1,1)</f>
        <v>40324.662511574075</v>
      </c>
      <c r="U98">
        <f t="shared" si="9"/>
        <v>34</v>
      </c>
      <c r="V98" t="str">
        <f t="shared" si="10"/>
        <v/>
      </c>
      <c r="W98" t="str">
        <f t="shared" si="11"/>
        <v/>
      </c>
      <c r="X98" t="str">
        <f t="shared" si="12"/>
        <v/>
      </c>
    </row>
    <row r="99" spans="1:24"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E99/D99</f>
        <v>1.0625</v>
      </c>
      <c r="P99" s="6">
        <f>E99/L99</f>
        <v>53.125</v>
      </c>
      <c r="Q99" t="str">
        <f t="shared" si="7"/>
        <v>film &amp; video</v>
      </c>
      <c r="R99" s="7" t="str">
        <f t="shared" si="8"/>
        <v>shorts</v>
      </c>
      <c r="S99" s="13">
        <f>(((I99/60)/60)/24)+DATE(1970,1,1)</f>
        <v>40736.135208333333</v>
      </c>
      <c r="T99" s="16">
        <f>(((J99/60)/60)/24)+DATE(1970,1,1)</f>
        <v>40706.135208333333</v>
      </c>
      <c r="U99">
        <f t="shared" si="9"/>
        <v>8</v>
      </c>
      <c r="V99" t="str">
        <f t="shared" si="10"/>
        <v/>
      </c>
      <c r="W99" t="str">
        <f t="shared" si="11"/>
        <v/>
      </c>
      <c r="X99" t="str">
        <f t="shared" si="12"/>
        <v/>
      </c>
    </row>
    <row r="100" spans="1:24"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f>
        <v>1.0625</v>
      </c>
      <c r="P100" s="6">
        <f>E100/L100</f>
        <v>56.666666666666664</v>
      </c>
      <c r="Q100" t="str">
        <f t="shared" si="7"/>
        <v>film &amp; video</v>
      </c>
      <c r="R100" s="7" t="str">
        <f t="shared" si="8"/>
        <v>shorts</v>
      </c>
      <c r="S100" s="13">
        <f>(((I100/60)/60)/24)+DATE(1970,1,1)</f>
        <v>41250.979166666664</v>
      </c>
      <c r="T100" s="16">
        <f>(((J100/60)/60)/24)+DATE(1970,1,1)</f>
        <v>41214.79483796296</v>
      </c>
      <c r="U100">
        <f t="shared" si="9"/>
        <v>60</v>
      </c>
      <c r="V100" t="str">
        <f t="shared" si="10"/>
        <v/>
      </c>
      <c r="W100" t="str">
        <f t="shared" si="11"/>
        <v/>
      </c>
      <c r="X100" t="str">
        <f t="shared" si="12"/>
        <v/>
      </c>
    </row>
    <row r="101" spans="1:24"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f>
        <v>1.0601933333333333</v>
      </c>
      <c r="P101" s="6">
        <f>E101/L101</f>
        <v>40.776666666666664</v>
      </c>
      <c r="Q101" t="str">
        <f t="shared" si="7"/>
        <v>film &amp; video</v>
      </c>
      <c r="R101" s="7" t="str">
        <f t="shared" si="8"/>
        <v>shorts</v>
      </c>
      <c r="S101" s="13">
        <f>(((I101/60)/60)/24)+DATE(1970,1,1)</f>
        <v>41661.902766203704</v>
      </c>
      <c r="T101" s="16">
        <f>(((J101/60)/60)/24)+DATE(1970,1,1)</f>
        <v>41631.902766203704</v>
      </c>
      <c r="U101">
        <f t="shared" si="9"/>
        <v>39</v>
      </c>
      <c r="V101" t="str">
        <f t="shared" si="10"/>
        <v/>
      </c>
      <c r="W101" t="str">
        <f t="shared" si="11"/>
        <v/>
      </c>
      <c r="X101" t="str">
        <f t="shared" si="12"/>
        <v/>
      </c>
    </row>
    <row r="102" spans="1:24"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f>
        <v>1</v>
      </c>
      <c r="P102" s="6">
        <f>E102/L102</f>
        <v>192.30769230769232</v>
      </c>
      <c r="Q102" t="str">
        <f t="shared" si="7"/>
        <v>film &amp; video</v>
      </c>
      <c r="R102" s="7" t="str">
        <f t="shared" si="8"/>
        <v>shorts</v>
      </c>
      <c r="S102" s="13">
        <f>(((I102/60)/60)/24)+DATE(1970,1,1)</f>
        <v>41217.794976851852</v>
      </c>
      <c r="T102" s="16">
        <f>(((J102/60)/60)/24)+DATE(1970,1,1)</f>
        <v>41197.753310185188</v>
      </c>
      <c r="U102">
        <f t="shared" si="9"/>
        <v>26</v>
      </c>
      <c r="V102" t="str">
        <f t="shared" si="10"/>
        <v/>
      </c>
      <c r="W102" t="str">
        <f t="shared" si="11"/>
        <v/>
      </c>
      <c r="X102" t="str">
        <f t="shared" si="12"/>
        <v/>
      </c>
    </row>
    <row r="103" spans="1:24"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f>
        <v>1</v>
      </c>
      <c r="P103" s="6">
        <f>E103/L103</f>
        <v>100</v>
      </c>
      <c r="Q103" t="str">
        <f t="shared" si="7"/>
        <v>film &amp; video</v>
      </c>
      <c r="R103" s="7" t="str">
        <f t="shared" si="8"/>
        <v>shorts</v>
      </c>
      <c r="S103" s="13">
        <f>(((I103/60)/60)/24)+DATE(1970,1,1)</f>
        <v>41298.776736111111</v>
      </c>
      <c r="T103" s="16">
        <f>(((J103/60)/60)/24)+DATE(1970,1,1)</f>
        <v>41274.776736111111</v>
      </c>
      <c r="U103">
        <f t="shared" si="9"/>
        <v>35</v>
      </c>
      <c r="V103" t="str">
        <f t="shared" si="10"/>
        <v/>
      </c>
      <c r="W103" t="str">
        <f t="shared" si="11"/>
        <v/>
      </c>
      <c r="X103" t="str">
        <f t="shared" si="12"/>
        <v/>
      </c>
    </row>
    <row r="104" spans="1:24"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f>
        <v>1.2775000000000001</v>
      </c>
      <c r="P104" s="6">
        <f>E104/L104</f>
        <v>117.92307692307692</v>
      </c>
      <c r="Q104" t="str">
        <f t="shared" si="7"/>
        <v>film &amp; video</v>
      </c>
      <c r="R104" s="7" t="str">
        <f t="shared" si="8"/>
        <v>shorts</v>
      </c>
      <c r="S104" s="13">
        <f>(((I104/60)/60)/24)+DATE(1970,1,1)</f>
        <v>40535.131168981483</v>
      </c>
      <c r="T104" s="16">
        <f>(((J104/60)/60)/24)+DATE(1970,1,1)</f>
        <v>40505.131168981483</v>
      </c>
      <c r="U104">
        <f t="shared" si="9"/>
        <v>65</v>
      </c>
      <c r="V104" t="str">
        <f t="shared" si="10"/>
        <v/>
      </c>
      <c r="W104" t="str">
        <f t="shared" si="11"/>
        <v/>
      </c>
      <c r="X104" t="str">
        <f t="shared" si="12"/>
        <v/>
      </c>
    </row>
    <row r="105" spans="1:24"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f>
        <v>1.0515384615384615</v>
      </c>
      <c r="P105" s="6">
        <f>E105/L105</f>
        <v>27.897959183673468</v>
      </c>
      <c r="Q105" t="str">
        <f t="shared" si="7"/>
        <v>film &amp; video</v>
      </c>
      <c r="R105" s="7" t="str">
        <f t="shared" si="8"/>
        <v>shorts</v>
      </c>
      <c r="S105" s="13">
        <f>(((I105/60)/60)/24)+DATE(1970,1,1)</f>
        <v>41705.805902777778</v>
      </c>
      <c r="T105" s="16">
        <f>(((J105/60)/60)/24)+DATE(1970,1,1)</f>
        <v>41682.805902777778</v>
      </c>
      <c r="U105">
        <f t="shared" si="9"/>
        <v>49</v>
      </c>
      <c r="V105" t="str">
        <f t="shared" si="10"/>
        <v/>
      </c>
      <c r="W105" t="str">
        <f t="shared" si="11"/>
        <v/>
      </c>
      <c r="X105" t="str">
        <f t="shared" si="12"/>
        <v/>
      </c>
    </row>
    <row r="106" spans="1:24"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f>
        <v>1.2</v>
      </c>
      <c r="P106" s="6">
        <f>E106/L106</f>
        <v>60</v>
      </c>
      <c r="Q106" t="str">
        <f t="shared" si="7"/>
        <v>film &amp; video</v>
      </c>
      <c r="R106" s="7" t="str">
        <f t="shared" si="8"/>
        <v>shorts</v>
      </c>
      <c r="S106" s="13">
        <f>(((I106/60)/60)/24)+DATE(1970,1,1)</f>
        <v>40636.041666666664</v>
      </c>
      <c r="T106" s="16">
        <f>(((J106/60)/60)/24)+DATE(1970,1,1)</f>
        <v>40612.695208333331</v>
      </c>
      <c r="U106">
        <f t="shared" si="9"/>
        <v>10</v>
      </c>
      <c r="V106" t="str">
        <f t="shared" si="10"/>
        <v/>
      </c>
      <c r="W106" t="str">
        <f t="shared" si="11"/>
        <v/>
      </c>
      <c r="X106" t="str">
        <f t="shared" si="12"/>
        <v/>
      </c>
    </row>
    <row r="107" spans="1:24"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f>
        <v>1.074090909090909</v>
      </c>
      <c r="P107" s="6">
        <f>E107/L107</f>
        <v>39.383333333333333</v>
      </c>
      <c r="Q107" t="str">
        <f t="shared" si="7"/>
        <v>film &amp; video</v>
      </c>
      <c r="R107" s="7" t="str">
        <f t="shared" si="8"/>
        <v>shorts</v>
      </c>
      <c r="S107" s="13">
        <f>(((I107/60)/60)/24)+DATE(1970,1,1)</f>
        <v>42504</v>
      </c>
      <c r="T107" s="16">
        <f>(((J107/60)/60)/24)+DATE(1970,1,1)</f>
        <v>42485.724768518514</v>
      </c>
      <c r="U107">
        <f t="shared" si="9"/>
        <v>60</v>
      </c>
      <c r="V107" t="str">
        <f t="shared" si="10"/>
        <v/>
      </c>
      <c r="W107" t="str">
        <f t="shared" si="11"/>
        <v/>
      </c>
      <c r="X107" t="str">
        <f t="shared" si="12"/>
        <v/>
      </c>
    </row>
    <row r="108" spans="1:24"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f>
        <v>1.0049999999999999</v>
      </c>
      <c r="P108" s="6">
        <f>E108/L108</f>
        <v>186.11111111111111</v>
      </c>
      <c r="Q108" t="str">
        <f t="shared" si="7"/>
        <v>film &amp; video</v>
      </c>
      <c r="R108" s="7" t="str">
        <f t="shared" si="8"/>
        <v>shorts</v>
      </c>
      <c r="S108" s="13">
        <f>(((I108/60)/60)/24)+DATE(1970,1,1)</f>
        <v>41001.776631944449</v>
      </c>
      <c r="T108" s="16">
        <f>(((J108/60)/60)/24)+DATE(1970,1,1)</f>
        <v>40987.776631944449</v>
      </c>
      <c r="U108">
        <f t="shared" si="9"/>
        <v>27</v>
      </c>
      <c r="V108" t="str">
        <f t="shared" si="10"/>
        <v/>
      </c>
      <c r="W108" t="str">
        <f t="shared" si="11"/>
        <v/>
      </c>
      <c r="X108" t="str">
        <f t="shared" si="12"/>
        <v/>
      </c>
    </row>
    <row r="109" spans="1:24"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f>
        <v>1.0246666666666666</v>
      </c>
      <c r="P109" s="6">
        <f>E109/L109</f>
        <v>111.37681159420291</v>
      </c>
      <c r="Q109" t="str">
        <f t="shared" si="7"/>
        <v>film &amp; video</v>
      </c>
      <c r="R109" s="7" t="str">
        <f t="shared" si="8"/>
        <v>shorts</v>
      </c>
      <c r="S109" s="13">
        <f>(((I109/60)/60)/24)+DATE(1970,1,1)</f>
        <v>40657.982488425929</v>
      </c>
      <c r="T109" s="16">
        <f>(((J109/60)/60)/24)+DATE(1970,1,1)</f>
        <v>40635.982488425929</v>
      </c>
      <c r="U109">
        <f t="shared" si="9"/>
        <v>69</v>
      </c>
      <c r="V109" t="str">
        <f t="shared" si="10"/>
        <v/>
      </c>
      <c r="W109" t="str">
        <f t="shared" si="11"/>
        <v/>
      </c>
      <c r="X109" t="str">
        <f t="shared" si="12"/>
        <v/>
      </c>
    </row>
    <row r="110" spans="1:24"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f>
        <v>2.4666666666666668</v>
      </c>
      <c r="P110" s="6">
        <f>E110/L110</f>
        <v>78.723404255319153</v>
      </c>
      <c r="Q110" t="str">
        <f t="shared" si="7"/>
        <v>film &amp; video</v>
      </c>
      <c r="R110" s="7" t="str">
        <f t="shared" si="8"/>
        <v>shorts</v>
      </c>
      <c r="S110" s="13">
        <f>(((I110/60)/60)/24)+DATE(1970,1,1)</f>
        <v>41425.613078703704</v>
      </c>
      <c r="T110" s="16">
        <f>(((J110/60)/60)/24)+DATE(1970,1,1)</f>
        <v>41365.613078703704</v>
      </c>
      <c r="U110">
        <f t="shared" si="9"/>
        <v>47</v>
      </c>
      <c r="V110" t="str">
        <f t="shared" si="10"/>
        <v/>
      </c>
      <c r="W110" t="str">
        <f t="shared" si="11"/>
        <v/>
      </c>
      <c r="X110" t="str">
        <f t="shared" si="12"/>
        <v/>
      </c>
    </row>
    <row r="111" spans="1:24"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f>
        <v>2.1949999999999998</v>
      </c>
      <c r="P111" s="6">
        <f>E111/L111</f>
        <v>46.702127659574465</v>
      </c>
      <c r="Q111" t="str">
        <f t="shared" si="7"/>
        <v>film &amp; video</v>
      </c>
      <c r="R111" s="7" t="str">
        <f t="shared" si="8"/>
        <v>shorts</v>
      </c>
      <c r="S111" s="13">
        <f>(((I111/60)/60)/24)+DATE(1970,1,1)</f>
        <v>40600.025810185187</v>
      </c>
      <c r="T111" s="16">
        <f>(((J111/60)/60)/24)+DATE(1970,1,1)</f>
        <v>40570.025810185187</v>
      </c>
      <c r="U111">
        <f t="shared" si="9"/>
        <v>47</v>
      </c>
      <c r="V111" t="str">
        <f t="shared" si="10"/>
        <v/>
      </c>
      <c r="W111" t="str">
        <f t="shared" si="11"/>
        <v/>
      </c>
      <c r="X111" t="str">
        <f t="shared" si="12"/>
        <v/>
      </c>
    </row>
    <row r="112" spans="1:24"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f>
        <v>1.3076923076923077</v>
      </c>
      <c r="P112" s="6">
        <f>E112/L112</f>
        <v>65.384615384615387</v>
      </c>
      <c r="Q112" t="str">
        <f t="shared" si="7"/>
        <v>film &amp; video</v>
      </c>
      <c r="R112" s="7" t="str">
        <f t="shared" si="8"/>
        <v>shorts</v>
      </c>
      <c r="S112" s="13">
        <f>(((I112/60)/60)/24)+DATE(1970,1,1)</f>
        <v>41592.249305555553</v>
      </c>
      <c r="T112" s="16">
        <f>(((J112/60)/60)/24)+DATE(1970,1,1)</f>
        <v>41557.949687500004</v>
      </c>
      <c r="U112">
        <f t="shared" si="9"/>
        <v>26</v>
      </c>
      <c r="V112" t="str">
        <f t="shared" si="10"/>
        <v/>
      </c>
      <c r="W112" t="str">
        <f t="shared" si="11"/>
        <v/>
      </c>
      <c r="X112" t="str">
        <f t="shared" si="12"/>
        <v/>
      </c>
    </row>
    <row r="113" spans="1:24"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f>
        <v>1.5457142857142858</v>
      </c>
      <c r="P113" s="6">
        <f>E113/L113</f>
        <v>102.0754716981132</v>
      </c>
      <c r="Q113" t="str">
        <f t="shared" si="7"/>
        <v>film &amp; video</v>
      </c>
      <c r="R113" s="7" t="str">
        <f t="shared" si="8"/>
        <v>shorts</v>
      </c>
      <c r="S113" s="13">
        <f>(((I113/60)/60)/24)+DATE(1970,1,1)</f>
        <v>42155.333182870367</v>
      </c>
      <c r="T113" s="16">
        <f>(((J113/60)/60)/24)+DATE(1970,1,1)</f>
        <v>42125.333182870367</v>
      </c>
      <c r="U113">
        <f t="shared" si="9"/>
        <v>53</v>
      </c>
      <c r="V113" t="str">
        <f t="shared" si="10"/>
        <v/>
      </c>
      <c r="W113" t="str">
        <f t="shared" si="11"/>
        <v/>
      </c>
      <c r="X113" t="str">
        <f t="shared" si="12"/>
        <v/>
      </c>
    </row>
    <row r="114" spans="1:24"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f>
        <v>1.04</v>
      </c>
      <c r="P114" s="6">
        <f>E114/L114</f>
        <v>64.197530864197532</v>
      </c>
      <c r="Q114" t="str">
        <f t="shared" si="7"/>
        <v>film &amp; video</v>
      </c>
      <c r="R114" s="7" t="str">
        <f t="shared" si="8"/>
        <v>shorts</v>
      </c>
      <c r="S114" s="13">
        <f>(((I114/60)/60)/24)+DATE(1970,1,1)</f>
        <v>41742.083333333336</v>
      </c>
      <c r="T114" s="16">
        <f>(((J114/60)/60)/24)+DATE(1970,1,1)</f>
        <v>41718.043032407404</v>
      </c>
      <c r="U114">
        <f t="shared" si="9"/>
        <v>81</v>
      </c>
      <c r="V114" t="str">
        <f t="shared" si="10"/>
        <v/>
      </c>
      <c r="W114" t="str">
        <f t="shared" si="11"/>
        <v/>
      </c>
      <c r="X114" t="str">
        <f t="shared" si="12"/>
        <v/>
      </c>
    </row>
    <row r="115" spans="1:24"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f>
        <v>1.41</v>
      </c>
      <c r="P115" s="6">
        <f>E115/L115</f>
        <v>90.384615384615387</v>
      </c>
      <c r="Q115" t="str">
        <f t="shared" si="7"/>
        <v>film &amp; video</v>
      </c>
      <c r="R115" s="7" t="str">
        <f t="shared" si="8"/>
        <v>shorts</v>
      </c>
      <c r="S115" s="13">
        <f>(((I115/60)/60)/24)+DATE(1970,1,1)</f>
        <v>40761.625</v>
      </c>
      <c r="T115" s="16">
        <f>(((J115/60)/60)/24)+DATE(1970,1,1)</f>
        <v>40753.758425925924</v>
      </c>
      <c r="U115">
        <f t="shared" si="9"/>
        <v>78</v>
      </c>
      <c r="V115" t="str">
        <f t="shared" si="10"/>
        <v/>
      </c>
      <c r="W115" t="str">
        <f t="shared" si="11"/>
        <v/>
      </c>
      <c r="X115" t="str">
        <f t="shared" si="12"/>
        <v/>
      </c>
    </row>
    <row r="116" spans="1:24"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f>
        <v>1.0333333333333334</v>
      </c>
      <c r="P116" s="6">
        <f>E116/L116</f>
        <v>88.571428571428569</v>
      </c>
      <c r="Q116" t="str">
        <f t="shared" si="7"/>
        <v>film &amp; video</v>
      </c>
      <c r="R116" s="7" t="str">
        <f t="shared" si="8"/>
        <v>shorts</v>
      </c>
      <c r="S116" s="13">
        <f>(((I116/60)/60)/24)+DATE(1970,1,1)</f>
        <v>40921.27416666667</v>
      </c>
      <c r="T116" s="16">
        <f>(((J116/60)/60)/24)+DATE(1970,1,1)</f>
        <v>40861.27416666667</v>
      </c>
      <c r="U116">
        <f t="shared" si="9"/>
        <v>35</v>
      </c>
      <c r="V116" t="str">
        <f t="shared" si="10"/>
        <v/>
      </c>
      <c r="W116" t="str">
        <f t="shared" si="11"/>
        <v/>
      </c>
      <c r="X116" t="str">
        <f t="shared" si="12"/>
        <v/>
      </c>
    </row>
    <row r="117" spans="1:24"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f>
        <v>1.4044444444444444</v>
      </c>
      <c r="P117" s="6">
        <f>E117/L117</f>
        <v>28.727272727272727</v>
      </c>
      <c r="Q117" t="str">
        <f t="shared" si="7"/>
        <v>film &amp; video</v>
      </c>
      <c r="R117" s="7" t="str">
        <f t="shared" si="8"/>
        <v>shorts</v>
      </c>
      <c r="S117" s="13">
        <f>(((I117/60)/60)/24)+DATE(1970,1,1)</f>
        <v>40943.738935185182</v>
      </c>
      <c r="T117" s="16">
        <f>(((J117/60)/60)/24)+DATE(1970,1,1)</f>
        <v>40918.738935185182</v>
      </c>
      <c r="U117">
        <f t="shared" si="9"/>
        <v>22</v>
      </c>
      <c r="V117" t="str">
        <f t="shared" si="10"/>
        <v/>
      </c>
      <c r="W117" t="str">
        <f t="shared" si="11"/>
        <v/>
      </c>
      <c r="X117" t="str">
        <f t="shared" si="12"/>
        <v/>
      </c>
    </row>
    <row r="118" spans="1:24"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f>
        <v>1.1365714285714286</v>
      </c>
      <c r="P118" s="6">
        <f>E118/L118</f>
        <v>69.78947368421052</v>
      </c>
      <c r="Q118" t="str">
        <f t="shared" si="7"/>
        <v>film &amp; video</v>
      </c>
      <c r="R118" s="7" t="str">
        <f t="shared" si="8"/>
        <v>shorts</v>
      </c>
      <c r="S118" s="13">
        <f>(((I118/60)/60)/24)+DATE(1970,1,1)</f>
        <v>40641.455497685187</v>
      </c>
      <c r="T118" s="16">
        <f>(((J118/60)/60)/24)+DATE(1970,1,1)</f>
        <v>40595.497164351851</v>
      </c>
      <c r="U118">
        <f t="shared" si="9"/>
        <v>57</v>
      </c>
      <c r="V118" t="str">
        <f t="shared" si="10"/>
        <v/>
      </c>
      <c r="W118" t="str">
        <f t="shared" si="11"/>
        <v/>
      </c>
      <c r="X118" t="str">
        <f t="shared" si="12"/>
        <v/>
      </c>
    </row>
    <row r="119" spans="1:24"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f>
        <v>1.0049377777777779</v>
      </c>
      <c r="P119" s="6">
        <f>E119/L119</f>
        <v>167.48962962962963</v>
      </c>
      <c r="Q119" t="str">
        <f t="shared" si="7"/>
        <v>film &amp; video</v>
      </c>
      <c r="R119" s="7" t="str">
        <f t="shared" si="8"/>
        <v>shorts</v>
      </c>
      <c r="S119" s="13">
        <f>(((I119/60)/60)/24)+DATE(1970,1,1)</f>
        <v>40338.791666666664</v>
      </c>
      <c r="T119" s="16">
        <f>(((J119/60)/60)/24)+DATE(1970,1,1)</f>
        <v>40248.834999999999</v>
      </c>
      <c r="U119">
        <f t="shared" si="9"/>
        <v>27</v>
      </c>
      <c r="V119" t="str">
        <f t="shared" si="10"/>
        <v/>
      </c>
      <c r="W119" t="str">
        <f t="shared" si="11"/>
        <v/>
      </c>
      <c r="X119" t="str">
        <f t="shared" si="12"/>
        <v/>
      </c>
    </row>
    <row r="120" spans="1:24"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f>
        <v>1.1303159999999999</v>
      </c>
      <c r="P120" s="6">
        <f>E120/L120</f>
        <v>144.91230769230768</v>
      </c>
      <c r="Q120" t="str">
        <f t="shared" si="7"/>
        <v>film &amp; video</v>
      </c>
      <c r="R120" s="7" t="str">
        <f t="shared" si="8"/>
        <v>shorts</v>
      </c>
      <c r="S120" s="13">
        <f>(((I120/60)/60)/24)+DATE(1970,1,1)</f>
        <v>40753.053657407407</v>
      </c>
      <c r="T120" s="16">
        <f>(((J120/60)/60)/24)+DATE(1970,1,1)</f>
        <v>40723.053657407407</v>
      </c>
      <c r="U120">
        <f t="shared" si="9"/>
        <v>39</v>
      </c>
      <c r="V120" t="str">
        <f t="shared" si="10"/>
        <v/>
      </c>
      <c r="W120" t="str">
        <f t="shared" si="11"/>
        <v/>
      </c>
      <c r="X120" t="str">
        <f t="shared" si="12"/>
        <v/>
      </c>
    </row>
    <row r="121" spans="1:24"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f>
        <v>1.0455692307692308</v>
      </c>
      <c r="P121" s="6">
        <f>E121/L121</f>
        <v>91.840540540540545</v>
      </c>
      <c r="Q121" t="str">
        <f t="shared" si="7"/>
        <v>film &amp; video</v>
      </c>
      <c r="R121" s="7" t="str">
        <f t="shared" si="8"/>
        <v>shorts</v>
      </c>
      <c r="S121" s="13">
        <f>(((I121/60)/60)/24)+DATE(1970,1,1)</f>
        <v>40768.958333333336</v>
      </c>
      <c r="T121" s="16">
        <f>(((J121/60)/60)/24)+DATE(1970,1,1)</f>
        <v>40739.069282407407</v>
      </c>
      <c r="U121">
        <f t="shared" si="9"/>
        <v>37</v>
      </c>
      <c r="V121" t="str">
        <f t="shared" si="10"/>
        <v/>
      </c>
      <c r="W121" t="str">
        <f t="shared" si="11"/>
        <v/>
      </c>
      <c r="X121" t="str">
        <f t="shared" si="12"/>
        <v/>
      </c>
    </row>
    <row r="122" spans="1:24"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f>
        <v>1.4285714285714287E-4</v>
      </c>
      <c r="P122" s="6">
        <f>E122/L122</f>
        <v>10</v>
      </c>
      <c r="Q122" t="str">
        <f t="shared" si="7"/>
        <v>film &amp; video</v>
      </c>
      <c r="R122" s="7" t="str">
        <f t="shared" si="8"/>
        <v>science fiction</v>
      </c>
      <c r="S122" s="13">
        <f>(((I122/60)/60)/24)+DATE(1970,1,1)</f>
        <v>42646.049849537041</v>
      </c>
      <c r="T122" s="16">
        <f>(((J122/60)/60)/24)+DATE(1970,1,1)</f>
        <v>42616.049849537041</v>
      </c>
      <c r="U122" t="str">
        <f t="shared" si="9"/>
        <v/>
      </c>
      <c r="V122" t="str">
        <f t="shared" si="10"/>
        <v/>
      </c>
      <c r="W122">
        <f t="shared" si="11"/>
        <v>1</v>
      </c>
      <c r="X122">
        <f t="shared" si="12"/>
        <v>1</v>
      </c>
    </row>
    <row r="123" spans="1:24"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f>
        <v>3.3333333333333332E-4</v>
      </c>
      <c r="P123" s="6">
        <f>E123/L123</f>
        <v>1</v>
      </c>
      <c r="Q123" t="str">
        <f t="shared" si="7"/>
        <v>film &amp; video</v>
      </c>
      <c r="R123" s="7" t="str">
        <f t="shared" si="8"/>
        <v>science fiction</v>
      </c>
      <c r="S123" s="13">
        <f>(((I123/60)/60)/24)+DATE(1970,1,1)</f>
        <v>42112.427777777775</v>
      </c>
      <c r="T123" s="16">
        <f>(((J123/60)/60)/24)+DATE(1970,1,1)</f>
        <v>42096.704976851848</v>
      </c>
      <c r="U123" t="str">
        <f t="shared" si="9"/>
        <v/>
      </c>
      <c r="V123" t="str">
        <f t="shared" si="10"/>
        <v/>
      </c>
      <c r="W123">
        <f t="shared" si="11"/>
        <v>1</v>
      </c>
      <c r="X123">
        <f t="shared" si="12"/>
        <v>1</v>
      </c>
    </row>
    <row r="124" spans="1:24"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f>
        <v>0</v>
      </c>
      <c r="P124" s="6" t="e">
        <f>E124/L124</f>
        <v>#DIV/0!</v>
      </c>
      <c r="Q124" t="str">
        <f t="shared" si="7"/>
        <v>film &amp; video</v>
      </c>
      <c r="R124" s="7" t="str">
        <f t="shared" si="8"/>
        <v>science fiction</v>
      </c>
      <c r="S124" s="13">
        <f>(((I124/60)/60)/24)+DATE(1970,1,1)</f>
        <v>42653.431793981479</v>
      </c>
      <c r="T124" s="16">
        <f>(((J124/60)/60)/24)+DATE(1970,1,1)</f>
        <v>42593.431793981479</v>
      </c>
      <c r="U124" t="str">
        <f t="shared" si="9"/>
        <v/>
      </c>
      <c r="V124" t="str">
        <f t="shared" si="10"/>
        <v/>
      </c>
      <c r="W124">
        <f t="shared" si="11"/>
        <v>0</v>
      </c>
      <c r="X124">
        <f t="shared" si="12"/>
        <v>0</v>
      </c>
    </row>
    <row r="125" spans="1:24"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f>
        <v>2.7454545454545453E-3</v>
      </c>
      <c r="P125" s="6">
        <f>E125/L125</f>
        <v>25.166666666666668</v>
      </c>
      <c r="Q125" t="str">
        <f t="shared" si="7"/>
        <v>film &amp; video</v>
      </c>
      <c r="R125" s="7" t="str">
        <f t="shared" si="8"/>
        <v>science fiction</v>
      </c>
      <c r="S125" s="13">
        <f>(((I125/60)/60)/24)+DATE(1970,1,1)</f>
        <v>41940.916666666664</v>
      </c>
      <c r="T125" s="16">
        <f>(((J125/60)/60)/24)+DATE(1970,1,1)</f>
        <v>41904.781990740739</v>
      </c>
      <c r="U125" t="str">
        <f t="shared" si="9"/>
        <v/>
      </c>
      <c r="V125" t="str">
        <f t="shared" si="10"/>
        <v/>
      </c>
      <c r="W125">
        <f t="shared" si="11"/>
        <v>6</v>
      </c>
      <c r="X125">
        <f t="shared" si="12"/>
        <v>6</v>
      </c>
    </row>
    <row r="126" spans="1:24"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6" t="e">
        <f>E126/L126</f>
        <v>#DIV/0!</v>
      </c>
      <c r="Q126" t="str">
        <f t="shared" si="7"/>
        <v>film &amp; video</v>
      </c>
      <c r="R126" s="7" t="str">
        <f t="shared" si="8"/>
        <v>science fiction</v>
      </c>
      <c r="S126" s="13">
        <f>(((I126/60)/60)/24)+DATE(1970,1,1)</f>
        <v>42139.928726851853</v>
      </c>
      <c r="T126" s="16">
        <f>(((J126/60)/60)/24)+DATE(1970,1,1)</f>
        <v>42114.928726851853</v>
      </c>
      <c r="U126" t="str">
        <f t="shared" si="9"/>
        <v/>
      </c>
      <c r="V126" t="str">
        <f t="shared" si="10"/>
        <v/>
      </c>
      <c r="W126">
        <f t="shared" si="11"/>
        <v>0</v>
      </c>
      <c r="X126">
        <f t="shared" si="12"/>
        <v>0</v>
      </c>
    </row>
    <row r="127" spans="1:24"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f>
        <v>0.14000000000000001</v>
      </c>
      <c r="P127" s="6">
        <f>E127/L127</f>
        <v>11.666666666666666</v>
      </c>
      <c r="Q127" t="str">
        <f t="shared" si="7"/>
        <v>film &amp; video</v>
      </c>
      <c r="R127" s="7" t="str">
        <f t="shared" si="8"/>
        <v>science fiction</v>
      </c>
      <c r="S127" s="13">
        <f>(((I127/60)/60)/24)+DATE(1970,1,1)</f>
        <v>42769.993981481486</v>
      </c>
      <c r="T127" s="16">
        <f>(((J127/60)/60)/24)+DATE(1970,1,1)</f>
        <v>42709.993981481486</v>
      </c>
      <c r="U127" t="str">
        <f t="shared" si="9"/>
        <v/>
      </c>
      <c r="V127" t="str">
        <f t="shared" si="10"/>
        <v/>
      </c>
      <c r="W127">
        <f t="shared" si="11"/>
        <v>6</v>
      </c>
      <c r="X127">
        <f t="shared" si="12"/>
        <v>6</v>
      </c>
    </row>
    <row r="128" spans="1:24"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f>
        <v>5.5480000000000002E-2</v>
      </c>
      <c r="P128" s="6">
        <f>E128/L128</f>
        <v>106.69230769230769</v>
      </c>
      <c r="Q128" t="str">
        <f t="shared" si="7"/>
        <v>film &amp; video</v>
      </c>
      <c r="R128" s="7" t="str">
        <f t="shared" si="8"/>
        <v>science fiction</v>
      </c>
      <c r="S128" s="13">
        <f>(((I128/60)/60)/24)+DATE(1970,1,1)</f>
        <v>42166.083333333328</v>
      </c>
      <c r="T128" s="16">
        <f>(((J128/60)/60)/24)+DATE(1970,1,1)</f>
        <v>42135.589548611111</v>
      </c>
      <c r="U128" t="str">
        <f t="shared" si="9"/>
        <v/>
      </c>
      <c r="V128" t="str">
        <f t="shared" si="10"/>
        <v/>
      </c>
      <c r="W128">
        <f t="shared" si="11"/>
        <v>13</v>
      </c>
      <c r="X128">
        <f t="shared" si="12"/>
        <v>13</v>
      </c>
    </row>
    <row r="129" spans="1:24"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f>
        <v>2.375E-2</v>
      </c>
      <c r="P129" s="6">
        <f>E129/L129</f>
        <v>47.5</v>
      </c>
      <c r="Q129" t="str">
        <f t="shared" si="7"/>
        <v>film &amp; video</v>
      </c>
      <c r="R129" s="7" t="str">
        <f t="shared" si="8"/>
        <v>science fiction</v>
      </c>
      <c r="S129" s="13">
        <f>(((I129/60)/60)/24)+DATE(1970,1,1)</f>
        <v>42097.582650462966</v>
      </c>
      <c r="T129" s="16">
        <f>(((J129/60)/60)/24)+DATE(1970,1,1)</f>
        <v>42067.62431712963</v>
      </c>
      <c r="U129" t="str">
        <f t="shared" si="9"/>
        <v/>
      </c>
      <c r="V129" t="str">
        <f t="shared" si="10"/>
        <v/>
      </c>
      <c r="W129">
        <f t="shared" si="11"/>
        <v>4</v>
      </c>
      <c r="X129">
        <f t="shared" si="12"/>
        <v>4</v>
      </c>
    </row>
    <row r="130" spans="1:24"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f>
        <v>1.8669999999999999E-2</v>
      </c>
      <c r="P130" s="6">
        <f>E130/L130</f>
        <v>311.16666666666669</v>
      </c>
      <c r="Q130" t="str">
        <f t="shared" si="7"/>
        <v>film &amp; video</v>
      </c>
      <c r="R130" s="7" t="str">
        <f t="shared" si="8"/>
        <v>science fiction</v>
      </c>
      <c r="S130" s="13">
        <f>(((I130/60)/60)/24)+DATE(1970,1,1)</f>
        <v>42663.22792824074</v>
      </c>
      <c r="T130" s="16">
        <f>(((J130/60)/60)/24)+DATE(1970,1,1)</f>
        <v>42628.22792824074</v>
      </c>
      <c r="V130" t="str">
        <f t="shared" si="10"/>
        <v/>
      </c>
      <c r="W130">
        <f t="shared" si="11"/>
        <v>6</v>
      </c>
      <c r="X130">
        <f t="shared" si="12"/>
        <v>6</v>
      </c>
    </row>
    <row r="131" spans="1:24"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f>
        <v>0</v>
      </c>
      <c r="P131" s="6" t="e">
        <f>E131/L131</f>
        <v>#DIV/0!</v>
      </c>
      <c r="Q131" t="str">
        <f t="shared" ref="Q131:Q194" si="13">LEFT(N131,SEARCH("/",N131)-1)</f>
        <v>film &amp; video</v>
      </c>
      <c r="R131" s="7" t="str">
        <f t="shared" ref="R131:R194" si="14">RIGHT(N131,LEN(N131)-SEARCH("/",N131))</f>
        <v>science fiction</v>
      </c>
      <c r="S131" s="13">
        <f>(((I131/60)/60)/24)+DATE(1970,1,1)</f>
        <v>41942.937303240738</v>
      </c>
      <c r="T131" s="16">
        <f>(((J131/60)/60)/24)+DATE(1970,1,1)</f>
        <v>41882.937303240738</v>
      </c>
      <c r="U131" t="str">
        <f t="shared" ref="U131:U194" si="15">IF(F131="Successful",L131,"")</f>
        <v/>
      </c>
      <c r="V131" t="str">
        <f t="shared" ref="V131:V194" si="16">IF($F131="Failed",$L131,"")</f>
        <v/>
      </c>
      <c r="W131">
        <f t="shared" ref="W131:W194" si="17">IF($F131="Canceled",$L131,"")</f>
        <v>0</v>
      </c>
      <c r="X131">
        <f t="shared" ref="X131:X194" si="18">IF(V131="",W131,V131)</f>
        <v>0</v>
      </c>
    </row>
    <row r="132" spans="1:24"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f>
        <v>0</v>
      </c>
      <c r="P132" s="6" t="e">
        <f>E132/L132</f>
        <v>#DIV/0!</v>
      </c>
      <c r="Q132" t="str">
        <f t="shared" si="13"/>
        <v>film &amp; video</v>
      </c>
      <c r="R132" s="7" t="str">
        <f t="shared" si="14"/>
        <v>science fiction</v>
      </c>
      <c r="S132" s="13">
        <f>(((I132/60)/60)/24)+DATE(1970,1,1)</f>
        <v>41806.844444444447</v>
      </c>
      <c r="T132" s="16">
        <f>(((J132/60)/60)/24)+DATE(1970,1,1)</f>
        <v>41778.915416666663</v>
      </c>
      <c r="U132" t="str">
        <f t="shared" si="15"/>
        <v/>
      </c>
      <c r="V132" t="str">
        <f t="shared" si="16"/>
        <v/>
      </c>
      <c r="W132">
        <f t="shared" si="17"/>
        <v>0</v>
      </c>
      <c r="X132">
        <f t="shared" si="18"/>
        <v>0</v>
      </c>
    </row>
    <row r="133" spans="1:24"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f>
        <v>0</v>
      </c>
      <c r="P133" s="6" t="e">
        <f>E133/L133</f>
        <v>#DIV/0!</v>
      </c>
      <c r="Q133" t="str">
        <f t="shared" si="13"/>
        <v>film &amp; video</v>
      </c>
      <c r="R133" s="7" t="str">
        <f t="shared" si="14"/>
        <v>science fiction</v>
      </c>
      <c r="S133" s="13">
        <f>(((I133/60)/60)/24)+DATE(1970,1,1)</f>
        <v>42557</v>
      </c>
      <c r="T133" s="16">
        <f>(((J133/60)/60)/24)+DATE(1970,1,1)</f>
        <v>42541.837511574078</v>
      </c>
      <c r="U133" t="str">
        <f t="shared" si="15"/>
        <v/>
      </c>
      <c r="V133" t="str">
        <f t="shared" si="16"/>
        <v/>
      </c>
      <c r="W133">
        <f t="shared" si="17"/>
        <v>0</v>
      </c>
      <c r="X133">
        <f t="shared" si="18"/>
        <v>0</v>
      </c>
    </row>
    <row r="134" spans="1:24"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f>
        <v>9.5687499999999995E-2</v>
      </c>
      <c r="P134" s="6">
        <f>E134/L134</f>
        <v>94.506172839506178</v>
      </c>
      <c r="Q134" t="str">
        <f t="shared" si="13"/>
        <v>film &amp; video</v>
      </c>
      <c r="R134" s="7" t="str">
        <f t="shared" si="14"/>
        <v>science fiction</v>
      </c>
      <c r="S134" s="13">
        <f>(((I134/60)/60)/24)+DATE(1970,1,1)</f>
        <v>41950.854247685187</v>
      </c>
      <c r="T134" s="16">
        <f>(((J134/60)/60)/24)+DATE(1970,1,1)</f>
        <v>41905.812581018516</v>
      </c>
      <c r="U134" t="str">
        <f t="shared" si="15"/>
        <v/>
      </c>
      <c r="V134" t="str">
        <f t="shared" si="16"/>
        <v/>
      </c>
      <c r="W134">
        <f t="shared" si="17"/>
        <v>81</v>
      </c>
      <c r="X134">
        <f t="shared" si="18"/>
        <v>81</v>
      </c>
    </row>
    <row r="135" spans="1:24"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f>
        <v>0</v>
      </c>
      <c r="P135" s="6" t="e">
        <f>E135/L135</f>
        <v>#DIV/0!</v>
      </c>
      <c r="Q135" t="str">
        <f t="shared" si="13"/>
        <v>film &amp; video</v>
      </c>
      <c r="R135" s="7" t="str">
        <f t="shared" si="14"/>
        <v>science fiction</v>
      </c>
      <c r="S135" s="13">
        <f>(((I135/60)/60)/24)+DATE(1970,1,1)</f>
        <v>42521.729861111111</v>
      </c>
      <c r="T135" s="16">
        <f>(((J135/60)/60)/24)+DATE(1970,1,1)</f>
        <v>42491.80768518518</v>
      </c>
      <c r="U135" t="str">
        <f t="shared" si="15"/>
        <v/>
      </c>
      <c r="V135" t="str">
        <f t="shared" si="16"/>
        <v/>
      </c>
      <c r="W135">
        <f t="shared" si="17"/>
        <v>0</v>
      </c>
      <c r="X135">
        <f t="shared" si="18"/>
        <v>0</v>
      </c>
    </row>
    <row r="136" spans="1:24"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f>
        <v>0</v>
      </c>
      <c r="P136" s="6" t="e">
        <f>E136/L136</f>
        <v>#DIV/0!</v>
      </c>
      <c r="Q136" t="str">
        <f t="shared" si="13"/>
        <v>film &amp; video</v>
      </c>
      <c r="R136" s="7" t="str">
        <f t="shared" si="14"/>
        <v>science fiction</v>
      </c>
      <c r="S136" s="13">
        <f>(((I136/60)/60)/24)+DATE(1970,1,1)</f>
        <v>42251.708333333328</v>
      </c>
      <c r="T136" s="16">
        <f>(((J136/60)/60)/24)+DATE(1970,1,1)</f>
        <v>42221.909930555557</v>
      </c>
      <c r="U136" t="str">
        <f t="shared" si="15"/>
        <v/>
      </c>
      <c r="V136" t="str">
        <f t="shared" si="16"/>
        <v/>
      </c>
      <c r="W136">
        <f t="shared" si="17"/>
        <v>0</v>
      </c>
      <c r="X136">
        <f t="shared" si="18"/>
        <v>0</v>
      </c>
    </row>
    <row r="137" spans="1:24"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f>
        <v>0.13433333333333333</v>
      </c>
      <c r="P137" s="6">
        <f>E137/L137</f>
        <v>80.599999999999994</v>
      </c>
      <c r="Q137" t="str">
        <f t="shared" si="13"/>
        <v>film &amp; video</v>
      </c>
      <c r="R137" s="7" t="str">
        <f t="shared" si="14"/>
        <v>science fiction</v>
      </c>
      <c r="S137" s="13">
        <f>(((I137/60)/60)/24)+DATE(1970,1,1)</f>
        <v>41821.791666666664</v>
      </c>
      <c r="T137" s="16">
        <f>(((J137/60)/60)/24)+DATE(1970,1,1)</f>
        <v>41788.381909722222</v>
      </c>
      <c r="U137" t="str">
        <f t="shared" si="15"/>
        <v/>
      </c>
      <c r="V137" t="str">
        <f t="shared" si="16"/>
        <v/>
      </c>
      <c r="W137">
        <f t="shared" si="17"/>
        <v>5</v>
      </c>
      <c r="X137">
        <f t="shared" si="18"/>
        <v>5</v>
      </c>
    </row>
    <row r="138" spans="1:24"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f>
        <v>0</v>
      </c>
      <c r="P138" s="6" t="e">
        <f>E138/L138</f>
        <v>#DIV/0!</v>
      </c>
      <c r="Q138" t="str">
        <f t="shared" si="13"/>
        <v>film &amp; video</v>
      </c>
      <c r="R138" s="7" t="str">
        <f t="shared" si="14"/>
        <v>science fiction</v>
      </c>
      <c r="S138" s="13">
        <f>(((I138/60)/60)/24)+DATE(1970,1,1)</f>
        <v>42140.427777777775</v>
      </c>
      <c r="T138" s="16">
        <f>(((J138/60)/60)/24)+DATE(1970,1,1)</f>
        <v>42096.410115740742</v>
      </c>
      <c r="U138" t="str">
        <f t="shared" si="15"/>
        <v/>
      </c>
      <c r="V138" t="str">
        <f t="shared" si="16"/>
        <v/>
      </c>
      <c r="W138">
        <f t="shared" si="17"/>
        <v>0</v>
      </c>
      <c r="X138">
        <f t="shared" si="18"/>
        <v>0</v>
      </c>
    </row>
    <row r="139" spans="1:24"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f>
        <v>0</v>
      </c>
      <c r="P139" s="6" t="e">
        <f>E139/L139</f>
        <v>#DIV/0!</v>
      </c>
      <c r="Q139" t="str">
        <f t="shared" si="13"/>
        <v>film &amp; video</v>
      </c>
      <c r="R139" s="7" t="str">
        <f t="shared" si="14"/>
        <v>science fiction</v>
      </c>
      <c r="S139" s="13">
        <f>(((I139/60)/60)/24)+DATE(1970,1,1)</f>
        <v>42289.573993055557</v>
      </c>
      <c r="T139" s="16">
        <f>(((J139/60)/60)/24)+DATE(1970,1,1)</f>
        <v>42239.573993055557</v>
      </c>
      <c r="U139" t="str">
        <f t="shared" si="15"/>
        <v/>
      </c>
      <c r="V139" t="str">
        <f t="shared" si="16"/>
        <v/>
      </c>
      <c r="W139">
        <f t="shared" si="17"/>
        <v>0</v>
      </c>
      <c r="X139">
        <f t="shared" si="18"/>
        <v>0</v>
      </c>
    </row>
    <row r="140" spans="1:24"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f>
        <v>3.1413333333333335E-2</v>
      </c>
      <c r="P140" s="6">
        <f>E140/L140</f>
        <v>81.241379310344826</v>
      </c>
      <c r="Q140" t="str">
        <f t="shared" si="13"/>
        <v>film &amp; video</v>
      </c>
      <c r="R140" s="7" t="str">
        <f t="shared" si="14"/>
        <v>science fiction</v>
      </c>
      <c r="S140" s="13">
        <f>(((I140/60)/60)/24)+DATE(1970,1,1)</f>
        <v>42217.207638888889</v>
      </c>
      <c r="T140" s="16">
        <f>(((J140/60)/60)/24)+DATE(1970,1,1)</f>
        <v>42186.257418981477</v>
      </c>
      <c r="U140" t="str">
        <f t="shared" si="15"/>
        <v/>
      </c>
      <c r="V140" t="str">
        <f t="shared" si="16"/>
        <v/>
      </c>
      <c r="W140">
        <f t="shared" si="17"/>
        <v>58</v>
      </c>
      <c r="X140">
        <f t="shared" si="18"/>
        <v>58</v>
      </c>
    </row>
    <row r="141" spans="1:24"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f>
        <v>1</v>
      </c>
      <c r="P141" s="6">
        <f>E141/L141</f>
        <v>500</v>
      </c>
      <c r="Q141" t="str">
        <f t="shared" si="13"/>
        <v>film &amp; video</v>
      </c>
      <c r="R141" s="7" t="str">
        <f t="shared" si="14"/>
        <v>science fiction</v>
      </c>
      <c r="S141" s="13">
        <f>(((I141/60)/60)/24)+DATE(1970,1,1)</f>
        <v>42197.920972222222</v>
      </c>
      <c r="T141" s="16">
        <f>(((J141/60)/60)/24)+DATE(1970,1,1)</f>
        <v>42187.920972222222</v>
      </c>
      <c r="U141" t="str">
        <f t="shared" si="15"/>
        <v/>
      </c>
      <c r="V141" t="str">
        <f t="shared" si="16"/>
        <v/>
      </c>
      <c r="W141">
        <f t="shared" si="17"/>
        <v>1</v>
      </c>
      <c r="X141">
        <f t="shared" si="18"/>
        <v>1</v>
      </c>
    </row>
    <row r="142" spans="1:24"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f>
        <v>0</v>
      </c>
      <c r="P142" s="6" t="e">
        <f>E142/L142</f>
        <v>#DIV/0!</v>
      </c>
      <c r="Q142" t="str">
        <f t="shared" si="13"/>
        <v>film &amp; video</v>
      </c>
      <c r="R142" s="7" t="str">
        <f t="shared" si="14"/>
        <v>science fiction</v>
      </c>
      <c r="S142" s="13">
        <f>(((I142/60)/60)/24)+DATE(1970,1,1)</f>
        <v>42083.15662037037</v>
      </c>
      <c r="T142" s="16">
        <f>(((J142/60)/60)/24)+DATE(1970,1,1)</f>
        <v>42053.198287037041</v>
      </c>
      <c r="U142" t="str">
        <f t="shared" si="15"/>
        <v/>
      </c>
      <c r="V142" t="str">
        <f t="shared" si="16"/>
        <v/>
      </c>
      <c r="W142">
        <f t="shared" si="17"/>
        <v>0</v>
      </c>
      <c r="X142">
        <f t="shared" si="18"/>
        <v>0</v>
      </c>
    </row>
    <row r="143" spans="1:24"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f>
        <v>0.10775</v>
      </c>
      <c r="P143" s="6">
        <f>E143/L143</f>
        <v>46.178571428571431</v>
      </c>
      <c r="Q143" t="str">
        <f t="shared" si="13"/>
        <v>film &amp; video</v>
      </c>
      <c r="R143" s="7" t="str">
        <f t="shared" si="14"/>
        <v>science fiction</v>
      </c>
      <c r="S143" s="13">
        <f>(((I143/60)/60)/24)+DATE(1970,1,1)</f>
        <v>42155.153043981481</v>
      </c>
      <c r="T143" s="16">
        <f>(((J143/60)/60)/24)+DATE(1970,1,1)</f>
        <v>42110.153043981481</v>
      </c>
      <c r="U143" t="str">
        <f t="shared" si="15"/>
        <v/>
      </c>
      <c r="V143" t="str">
        <f t="shared" si="16"/>
        <v/>
      </c>
      <c r="W143">
        <f t="shared" si="17"/>
        <v>28</v>
      </c>
      <c r="X143">
        <f t="shared" si="18"/>
        <v>28</v>
      </c>
    </row>
    <row r="144" spans="1:24"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f>
        <v>3.3333333333333335E-3</v>
      </c>
      <c r="P144" s="6">
        <f>E144/L144</f>
        <v>10</v>
      </c>
      <c r="Q144" t="str">
        <f t="shared" si="13"/>
        <v>film &amp; video</v>
      </c>
      <c r="R144" s="7" t="str">
        <f t="shared" si="14"/>
        <v>science fiction</v>
      </c>
      <c r="S144" s="13">
        <f>(((I144/60)/60)/24)+DATE(1970,1,1)</f>
        <v>41959.934930555552</v>
      </c>
      <c r="T144" s="16">
        <f>(((J144/60)/60)/24)+DATE(1970,1,1)</f>
        <v>41938.893263888887</v>
      </c>
      <c r="U144" t="str">
        <f t="shared" si="15"/>
        <v/>
      </c>
      <c r="V144" t="str">
        <f t="shared" si="16"/>
        <v/>
      </c>
      <c r="W144">
        <f t="shared" si="17"/>
        <v>1</v>
      </c>
      <c r="X144">
        <f t="shared" si="18"/>
        <v>1</v>
      </c>
    </row>
    <row r="145" spans="1:24"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f>
        <v>0</v>
      </c>
      <c r="P145" s="6" t="e">
        <f>E145/L145</f>
        <v>#DIV/0!</v>
      </c>
      <c r="Q145" t="str">
        <f t="shared" si="13"/>
        <v>film &amp; video</v>
      </c>
      <c r="R145" s="7" t="str">
        <f t="shared" si="14"/>
        <v>science fiction</v>
      </c>
      <c r="S145" s="13">
        <f>(((I145/60)/60)/24)+DATE(1970,1,1)</f>
        <v>42616.246527777781</v>
      </c>
      <c r="T145" s="16">
        <f>(((J145/60)/60)/24)+DATE(1970,1,1)</f>
        <v>42559.064143518524</v>
      </c>
      <c r="U145" t="str">
        <f t="shared" si="15"/>
        <v/>
      </c>
      <c r="V145" t="str">
        <f t="shared" si="16"/>
        <v/>
      </c>
      <c r="W145">
        <f t="shared" si="17"/>
        <v>0</v>
      </c>
      <c r="X145">
        <f t="shared" si="18"/>
        <v>0</v>
      </c>
    </row>
    <row r="146" spans="1:24"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f>
        <v>0.27600000000000002</v>
      </c>
      <c r="P146" s="6">
        <f>E146/L146</f>
        <v>55.945945945945944</v>
      </c>
      <c r="Q146" t="str">
        <f t="shared" si="13"/>
        <v>film &amp; video</v>
      </c>
      <c r="R146" s="7" t="str">
        <f t="shared" si="14"/>
        <v>science fiction</v>
      </c>
      <c r="S146" s="13">
        <f>(((I146/60)/60)/24)+DATE(1970,1,1)</f>
        <v>42107.72074074074</v>
      </c>
      <c r="T146" s="16">
        <f>(((J146/60)/60)/24)+DATE(1970,1,1)</f>
        <v>42047.762407407412</v>
      </c>
      <c r="U146" t="str">
        <f t="shared" si="15"/>
        <v/>
      </c>
      <c r="V146" t="str">
        <f t="shared" si="16"/>
        <v/>
      </c>
      <c r="W146">
        <f t="shared" si="17"/>
        <v>37</v>
      </c>
      <c r="X146">
        <f t="shared" si="18"/>
        <v>37</v>
      </c>
    </row>
    <row r="147" spans="1:24"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f>
        <v>7.5111111111111115E-2</v>
      </c>
      <c r="P147" s="6">
        <f>E147/L147</f>
        <v>37.555555555555557</v>
      </c>
      <c r="Q147" t="str">
        <f t="shared" si="13"/>
        <v>film &amp; video</v>
      </c>
      <c r="R147" s="7" t="str">
        <f t="shared" si="14"/>
        <v>science fiction</v>
      </c>
      <c r="S147" s="13">
        <f>(((I147/60)/60)/24)+DATE(1970,1,1)</f>
        <v>42227.542268518519</v>
      </c>
      <c r="T147" s="16">
        <f>(((J147/60)/60)/24)+DATE(1970,1,1)</f>
        <v>42200.542268518519</v>
      </c>
      <c r="U147" t="str">
        <f t="shared" si="15"/>
        <v/>
      </c>
      <c r="V147" t="str">
        <f t="shared" si="16"/>
        <v/>
      </c>
      <c r="W147">
        <f t="shared" si="17"/>
        <v>9</v>
      </c>
      <c r="X147">
        <f t="shared" si="18"/>
        <v>9</v>
      </c>
    </row>
    <row r="148" spans="1:24"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f>
        <v>5.7499999999999999E-3</v>
      </c>
      <c r="P148" s="6">
        <f>E148/L148</f>
        <v>38.333333333333336</v>
      </c>
      <c r="Q148" t="str">
        <f t="shared" si="13"/>
        <v>film &amp; video</v>
      </c>
      <c r="R148" s="7" t="str">
        <f t="shared" si="14"/>
        <v>science fiction</v>
      </c>
      <c r="S148" s="13">
        <f>(((I148/60)/60)/24)+DATE(1970,1,1)</f>
        <v>42753.016180555554</v>
      </c>
      <c r="T148" s="16">
        <f>(((J148/60)/60)/24)+DATE(1970,1,1)</f>
        <v>42693.016180555554</v>
      </c>
      <c r="U148" t="str">
        <f t="shared" si="15"/>
        <v/>
      </c>
      <c r="V148" t="str">
        <f t="shared" si="16"/>
        <v/>
      </c>
      <c r="W148">
        <f t="shared" si="17"/>
        <v>3</v>
      </c>
      <c r="X148">
        <f t="shared" si="18"/>
        <v>3</v>
      </c>
    </row>
    <row r="149" spans="1:24"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f>
        <v>0</v>
      </c>
      <c r="P149" s="6" t="e">
        <f>E149/L149</f>
        <v>#DIV/0!</v>
      </c>
      <c r="Q149" t="str">
        <f t="shared" si="13"/>
        <v>film &amp; video</v>
      </c>
      <c r="R149" s="7" t="str">
        <f t="shared" si="14"/>
        <v>science fiction</v>
      </c>
      <c r="S149" s="13">
        <f>(((I149/60)/60)/24)+DATE(1970,1,1)</f>
        <v>42012.762499999997</v>
      </c>
      <c r="T149" s="16">
        <f>(((J149/60)/60)/24)+DATE(1970,1,1)</f>
        <v>41969.767824074079</v>
      </c>
      <c r="U149" t="str">
        <f t="shared" si="15"/>
        <v/>
      </c>
      <c r="V149" t="str">
        <f t="shared" si="16"/>
        <v/>
      </c>
      <c r="W149">
        <f t="shared" si="17"/>
        <v>0</v>
      </c>
      <c r="X149">
        <f t="shared" si="18"/>
        <v>0</v>
      </c>
    </row>
    <row r="150" spans="1:24"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f>
        <v>8.0000000000000004E-4</v>
      </c>
      <c r="P150" s="6">
        <f>E150/L150</f>
        <v>20</v>
      </c>
      <c r="Q150" t="str">
        <f t="shared" si="13"/>
        <v>film &amp; video</v>
      </c>
      <c r="R150" s="7" t="str">
        <f t="shared" si="14"/>
        <v>science fiction</v>
      </c>
      <c r="S150" s="13">
        <f>(((I150/60)/60)/24)+DATE(1970,1,1)</f>
        <v>42427.281666666662</v>
      </c>
      <c r="T150" s="16">
        <f>(((J150/60)/60)/24)+DATE(1970,1,1)</f>
        <v>42397.281666666662</v>
      </c>
      <c r="U150" t="str">
        <f t="shared" si="15"/>
        <v/>
      </c>
      <c r="V150" t="str">
        <f t="shared" si="16"/>
        <v/>
      </c>
      <c r="W150">
        <f t="shared" si="17"/>
        <v>2</v>
      </c>
      <c r="X150">
        <f t="shared" si="18"/>
        <v>2</v>
      </c>
    </row>
    <row r="151" spans="1:24"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f>
        <v>9.1999999999999998E-3</v>
      </c>
      <c r="P151" s="6">
        <f>E151/L151</f>
        <v>15.333333333333334</v>
      </c>
      <c r="Q151" t="str">
        <f t="shared" si="13"/>
        <v>film &amp; video</v>
      </c>
      <c r="R151" s="7" t="str">
        <f t="shared" si="14"/>
        <v>science fiction</v>
      </c>
      <c r="S151" s="13">
        <f>(((I151/60)/60)/24)+DATE(1970,1,1)</f>
        <v>41998.333333333328</v>
      </c>
      <c r="T151" s="16">
        <f>(((J151/60)/60)/24)+DATE(1970,1,1)</f>
        <v>41968.172106481477</v>
      </c>
      <c r="U151" t="str">
        <f t="shared" si="15"/>
        <v/>
      </c>
      <c r="V151" t="str">
        <f t="shared" si="16"/>
        <v/>
      </c>
      <c r="W151">
        <f t="shared" si="17"/>
        <v>6</v>
      </c>
      <c r="X151">
        <f t="shared" si="18"/>
        <v>6</v>
      </c>
    </row>
    <row r="152" spans="1:24"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f>
        <v>0.23163076923076922</v>
      </c>
      <c r="P152" s="6">
        <f>E152/L152</f>
        <v>449.43283582089555</v>
      </c>
      <c r="Q152" t="str">
        <f t="shared" si="13"/>
        <v>film &amp; video</v>
      </c>
      <c r="R152" s="7" t="str">
        <f t="shared" si="14"/>
        <v>science fiction</v>
      </c>
      <c r="S152" s="13">
        <f>(((I152/60)/60)/24)+DATE(1970,1,1)</f>
        <v>42150.161828703705</v>
      </c>
      <c r="T152" s="16">
        <f>(((J152/60)/60)/24)+DATE(1970,1,1)</f>
        <v>42090.161828703705</v>
      </c>
      <c r="U152" t="str">
        <f t="shared" si="15"/>
        <v/>
      </c>
      <c r="V152" t="str">
        <f t="shared" si="16"/>
        <v/>
      </c>
      <c r="W152">
        <f t="shared" si="17"/>
        <v>67</v>
      </c>
      <c r="X152">
        <f t="shared" si="18"/>
        <v>67</v>
      </c>
    </row>
    <row r="153" spans="1:24"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f>
        <v>5.5999999999999995E-4</v>
      </c>
      <c r="P153" s="6">
        <f>E153/L153</f>
        <v>28</v>
      </c>
      <c r="Q153" t="str">
        <f t="shared" si="13"/>
        <v>film &amp; video</v>
      </c>
      <c r="R153" s="7" t="str">
        <f t="shared" si="14"/>
        <v>science fiction</v>
      </c>
      <c r="S153" s="13">
        <f>(((I153/60)/60)/24)+DATE(1970,1,1)</f>
        <v>42173.550821759258</v>
      </c>
      <c r="T153" s="16">
        <f>(((J153/60)/60)/24)+DATE(1970,1,1)</f>
        <v>42113.550821759258</v>
      </c>
      <c r="U153" t="str">
        <f t="shared" si="15"/>
        <v/>
      </c>
      <c r="V153" t="str">
        <f t="shared" si="16"/>
        <v/>
      </c>
      <c r="W153">
        <f t="shared" si="17"/>
        <v>5</v>
      </c>
      <c r="X153">
        <f t="shared" si="18"/>
        <v>5</v>
      </c>
    </row>
    <row r="154" spans="1:24"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f>
        <v>7.8947368421052633E-5</v>
      </c>
      <c r="P154" s="6">
        <f>E154/L154</f>
        <v>15</v>
      </c>
      <c r="Q154" t="str">
        <f t="shared" si="13"/>
        <v>film &amp; video</v>
      </c>
      <c r="R154" s="7" t="str">
        <f t="shared" si="14"/>
        <v>science fiction</v>
      </c>
      <c r="S154" s="13">
        <f>(((I154/60)/60)/24)+DATE(1970,1,1)</f>
        <v>41905.077546296299</v>
      </c>
      <c r="T154" s="16">
        <f>(((J154/60)/60)/24)+DATE(1970,1,1)</f>
        <v>41875.077546296299</v>
      </c>
      <c r="U154" t="str">
        <f t="shared" si="15"/>
        <v/>
      </c>
      <c r="V154" t="str">
        <f t="shared" si="16"/>
        <v/>
      </c>
      <c r="W154">
        <f t="shared" si="17"/>
        <v>2</v>
      </c>
      <c r="X154">
        <f t="shared" si="18"/>
        <v>2</v>
      </c>
    </row>
    <row r="155" spans="1:24"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f>
        <v>7.1799999999999998E-3</v>
      </c>
      <c r="P155" s="6">
        <f>E155/L155</f>
        <v>35.9</v>
      </c>
      <c r="Q155" t="str">
        <f t="shared" si="13"/>
        <v>film &amp; video</v>
      </c>
      <c r="R155" s="7" t="str">
        <f t="shared" si="14"/>
        <v>science fiction</v>
      </c>
      <c r="S155" s="13">
        <f>(((I155/60)/60)/24)+DATE(1970,1,1)</f>
        <v>41975.627824074079</v>
      </c>
      <c r="T155" s="16">
        <f>(((J155/60)/60)/24)+DATE(1970,1,1)</f>
        <v>41933.586157407408</v>
      </c>
      <c r="U155" t="str">
        <f t="shared" si="15"/>
        <v/>
      </c>
      <c r="V155" t="str">
        <f t="shared" si="16"/>
        <v/>
      </c>
      <c r="W155">
        <f t="shared" si="17"/>
        <v>10</v>
      </c>
      <c r="X155">
        <f t="shared" si="18"/>
        <v>10</v>
      </c>
    </row>
    <row r="156" spans="1:24"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f>
        <v>2.6666666666666668E-2</v>
      </c>
      <c r="P156" s="6">
        <f>E156/L156</f>
        <v>13.333333333333334</v>
      </c>
      <c r="Q156" t="str">
        <f t="shared" si="13"/>
        <v>film &amp; video</v>
      </c>
      <c r="R156" s="7" t="str">
        <f t="shared" si="14"/>
        <v>science fiction</v>
      </c>
      <c r="S156" s="13">
        <f>(((I156/60)/60)/24)+DATE(1970,1,1)</f>
        <v>42158.547395833331</v>
      </c>
      <c r="T156" s="16">
        <f>(((J156/60)/60)/24)+DATE(1970,1,1)</f>
        <v>42115.547395833331</v>
      </c>
      <c r="U156" t="str">
        <f t="shared" si="15"/>
        <v/>
      </c>
      <c r="V156" t="str">
        <f t="shared" si="16"/>
        <v/>
      </c>
      <c r="W156">
        <f t="shared" si="17"/>
        <v>3</v>
      </c>
      <c r="X156">
        <f t="shared" si="18"/>
        <v>3</v>
      </c>
    </row>
    <row r="157" spans="1:24"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f>
        <v>6.0000000000000002E-5</v>
      </c>
      <c r="P157" s="6">
        <f>E157/L157</f>
        <v>20.25</v>
      </c>
      <c r="Q157" t="str">
        <f t="shared" si="13"/>
        <v>film &amp; video</v>
      </c>
      <c r="R157" s="7" t="str">
        <f t="shared" si="14"/>
        <v>science fiction</v>
      </c>
      <c r="S157" s="13">
        <f>(((I157/60)/60)/24)+DATE(1970,1,1)</f>
        <v>42208.559432870374</v>
      </c>
      <c r="T157" s="16">
        <f>(((J157/60)/60)/24)+DATE(1970,1,1)</f>
        <v>42168.559432870374</v>
      </c>
      <c r="U157" t="str">
        <f t="shared" si="15"/>
        <v/>
      </c>
      <c r="V157" t="str">
        <f t="shared" si="16"/>
        <v/>
      </c>
      <c r="W157">
        <f t="shared" si="17"/>
        <v>4</v>
      </c>
      <c r="X157">
        <f t="shared" si="18"/>
        <v>4</v>
      </c>
    </row>
    <row r="158" spans="1:24"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f>
        <v>5.0999999999999997E-2</v>
      </c>
      <c r="P158" s="6">
        <f>E158/L158</f>
        <v>119</v>
      </c>
      <c r="Q158" t="str">
        <f t="shared" si="13"/>
        <v>film &amp; video</v>
      </c>
      <c r="R158" s="7" t="str">
        <f t="shared" si="14"/>
        <v>science fiction</v>
      </c>
      <c r="S158" s="13">
        <f>(((I158/60)/60)/24)+DATE(1970,1,1)</f>
        <v>41854.124953703707</v>
      </c>
      <c r="T158" s="16">
        <f>(((J158/60)/60)/24)+DATE(1970,1,1)</f>
        <v>41794.124953703707</v>
      </c>
      <c r="U158" t="str">
        <f t="shared" si="15"/>
        <v/>
      </c>
      <c r="V158" t="str">
        <f t="shared" si="16"/>
        <v/>
      </c>
      <c r="W158">
        <f t="shared" si="17"/>
        <v>15</v>
      </c>
      <c r="X158">
        <f t="shared" si="18"/>
        <v>15</v>
      </c>
    </row>
    <row r="159" spans="1:24"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f>
        <v>2.671118530884808E-3</v>
      </c>
      <c r="P159" s="6">
        <f>E159/L159</f>
        <v>4</v>
      </c>
      <c r="Q159" t="str">
        <f t="shared" si="13"/>
        <v>film &amp; video</v>
      </c>
      <c r="R159" s="7" t="str">
        <f t="shared" si="14"/>
        <v>science fiction</v>
      </c>
      <c r="S159" s="13">
        <f>(((I159/60)/60)/24)+DATE(1970,1,1)</f>
        <v>42426.911712962959</v>
      </c>
      <c r="T159" s="16">
        <f>(((J159/60)/60)/24)+DATE(1970,1,1)</f>
        <v>42396.911712962959</v>
      </c>
      <c r="U159" t="str">
        <f t="shared" si="15"/>
        <v/>
      </c>
      <c r="V159" t="str">
        <f t="shared" si="16"/>
        <v/>
      </c>
      <c r="W159">
        <f t="shared" si="17"/>
        <v>2</v>
      </c>
      <c r="X159">
        <f t="shared" si="18"/>
        <v>2</v>
      </c>
    </row>
    <row r="160" spans="1:24"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f>
        <v>0</v>
      </c>
      <c r="P160" s="6" t="e">
        <f>E160/L160</f>
        <v>#DIV/0!</v>
      </c>
      <c r="Q160" t="str">
        <f t="shared" si="13"/>
        <v>film &amp; video</v>
      </c>
      <c r="R160" s="7" t="str">
        <f t="shared" si="14"/>
        <v>science fiction</v>
      </c>
      <c r="S160" s="13">
        <f>(((I160/60)/60)/24)+DATE(1970,1,1)</f>
        <v>41934.07671296296</v>
      </c>
      <c r="T160" s="16">
        <f>(((J160/60)/60)/24)+DATE(1970,1,1)</f>
        <v>41904.07671296296</v>
      </c>
      <c r="U160" t="str">
        <f t="shared" si="15"/>
        <v/>
      </c>
      <c r="V160" t="str">
        <f t="shared" si="16"/>
        <v/>
      </c>
      <c r="W160">
        <f t="shared" si="17"/>
        <v>0</v>
      </c>
      <c r="X160">
        <f t="shared" si="18"/>
        <v>0</v>
      </c>
    </row>
    <row r="161" spans="1:24"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f>
        <v>2.0000000000000002E-5</v>
      </c>
      <c r="P161" s="6">
        <f>E161/L161</f>
        <v>10</v>
      </c>
      <c r="Q161" t="str">
        <f t="shared" si="13"/>
        <v>film &amp; video</v>
      </c>
      <c r="R161" s="7" t="str">
        <f t="shared" si="14"/>
        <v>science fiction</v>
      </c>
      <c r="S161" s="13">
        <f>(((I161/60)/60)/24)+DATE(1970,1,1)</f>
        <v>42554.434548611112</v>
      </c>
      <c r="T161" s="16">
        <f>(((J161/60)/60)/24)+DATE(1970,1,1)</f>
        <v>42514.434548611112</v>
      </c>
      <c r="U161" t="str">
        <f t="shared" si="15"/>
        <v/>
      </c>
      <c r="V161" t="str">
        <f t="shared" si="16"/>
        <v/>
      </c>
      <c r="W161">
        <f t="shared" si="17"/>
        <v>1</v>
      </c>
      <c r="X161">
        <f t="shared" si="18"/>
        <v>1</v>
      </c>
    </row>
    <row r="162" spans="1:24"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f>
        <v>0</v>
      </c>
      <c r="P162" s="6" t="e">
        <f>E162/L162</f>
        <v>#DIV/0!</v>
      </c>
      <c r="Q162" t="str">
        <f t="shared" si="13"/>
        <v>film &amp; video</v>
      </c>
      <c r="R162" s="7" t="str">
        <f t="shared" si="14"/>
        <v>drama</v>
      </c>
      <c r="S162" s="13">
        <f>(((I162/60)/60)/24)+DATE(1970,1,1)</f>
        <v>42231.913090277783</v>
      </c>
      <c r="T162" s="16">
        <f>(((J162/60)/60)/24)+DATE(1970,1,1)</f>
        <v>42171.913090277783</v>
      </c>
      <c r="U162" t="str">
        <f t="shared" si="15"/>
        <v/>
      </c>
      <c r="V162">
        <f t="shared" si="16"/>
        <v>0</v>
      </c>
      <c r="W162" t="str">
        <f t="shared" si="17"/>
        <v/>
      </c>
      <c r="X162">
        <f t="shared" si="18"/>
        <v>0</v>
      </c>
    </row>
    <row r="163" spans="1:24"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f>
        <v>1E-4</v>
      </c>
      <c r="P163" s="6">
        <f>E163/L163</f>
        <v>5</v>
      </c>
      <c r="Q163" t="str">
        <f t="shared" si="13"/>
        <v>film &amp; video</v>
      </c>
      <c r="R163" s="7" t="str">
        <f t="shared" si="14"/>
        <v>drama</v>
      </c>
      <c r="S163" s="13">
        <f>(((I163/60)/60)/24)+DATE(1970,1,1)</f>
        <v>41822.687442129631</v>
      </c>
      <c r="T163" s="16">
        <f>(((J163/60)/60)/24)+DATE(1970,1,1)</f>
        <v>41792.687442129631</v>
      </c>
      <c r="U163" t="str">
        <f t="shared" si="15"/>
        <v/>
      </c>
      <c r="V163">
        <f t="shared" si="16"/>
        <v>1</v>
      </c>
      <c r="W163" t="str">
        <f t="shared" si="17"/>
        <v/>
      </c>
      <c r="X163">
        <f t="shared" si="18"/>
        <v>1</v>
      </c>
    </row>
    <row r="164" spans="1:24"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f>
        <v>0.15535714285714286</v>
      </c>
      <c r="P164" s="6">
        <f>E164/L164</f>
        <v>43.5</v>
      </c>
      <c r="Q164" t="str">
        <f t="shared" si="13"/>
        <v>film &amp; video</v>
      </c>
      <c r="R164" s="7" t="str">
        <f t="shared" si="14"/>
        <v>drama</v>
      </c>
      <c r="S164" s="13">
        <f>(((I164/60)/60)/24)+DATE(1970,1,1)</f>
        <v>41867.987500000003</v>
      </c>
      <c r="T164" s="16">
        <f>(((J164/60)/60)/24)+DATE(1970,1,1)</f>
        <v>41835.126805555556</v>
      </c>
      <c r="U164" t="str">
        <f t="shared" si="15"/>
        <v/>
      </c>
      <c r="V164">
        <f t="shared" si="16"/>
        <v>10</v>
      </c>
      <c r="W164" t="str">
        <f t="shared" si="17"/>
        <v/>
      </c>
      <c r="X164">
        <f t="shared" si="18"/>
        <v>10</v>
      </c>
    </row>
    <row r="165" spans="1:24"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f>
        <v>0</v>
      </c>
      <c r="P165" s="6" t="e">
        <f>E165/L165</f>
        <v>#DIV/0!</v>
      </c>
      <c r="Q165" t="str">
        <f t="shared" si="13"/>
        <v>film &amp; video</v>
      </c>
      <c r="R165" s="7" t="str">
        <f t="shared" si="14"/>
        <v>drama</v>
      </c>
      <c r="S165" s="13">
        <f>(((I165/60)/60)/24)+DATE(1970,1,1)</f>
        <v>42278</v>
      </c>
      <c r="T165" s="16">
        <f>(((J165/60)/60)/24)+DATE(1970,1,1)</f>
        <v>42243.961273148147</v>
      </c>
      <c r="U165" t="str">
        <f t="shared" si="15"/>
        <v/>
      </c>
      <c r="V165">
        <f t="shared" si="16"/>
        <v>0</v>
      </c>
      <c r="W165" t="str">
        <f t="shared" si="17"/>
        <v/>
      </c>
      <c r="X165">
        <f t="shared" si="18"/>
        <v>0</v>
      </c>
    </row>
    <row r="166" spans="1:24"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f>
        <v>5.3333333333333332E-3</v>
      </c>
      <c r="P166" s="6">
        <f>E166/L166</f>
        <v>91.428571428571431</v>
      </c>
      <c r="Q166" t="str">
        <f t="shared" si="13"/>
        <v>film &amp; video</v>
      </c>
      <c r="R166" s="7" t="str">
        <f t="shared" si="14"/>
        <v>drama</v>
      </c>
      <c r="S166" s="13">
        <f>(((I166/60)/60)/24)+DATE(1970,1,1)</f>
        <v>41901.762743055559</v>
      </c>
      <c r="T166" s="16">
        <f>(((J166/60)/60)/24)+DATE(1970,1,1)</f>
        <v>41841.762743055559</v>
      </c>
      <c r="U166" t="str">
        <f t="shared" si="15"/>
        <v/>
      </c>
      <c r="V166">
        <f t="shared" si="16"/>
        <v>7</v>
      </c>
      <c r="W166" t="str">
        <f t="shared" si="17"/>
        <v/>
      </c>
      <c r="X166">
        <f t="shared" si="18"/>
        <v>7</v>
      </c>
    </row>
    <row r="167" spans="1:24"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f>
        <v>0</v>
      </c>
      <c r="P167" s="6" t="e">
        <f>E167/L167</f>
        <v>#DIV/0!</v>
      </c>
      <c r="Q167" t="str">
        <f t="shared" si="13"/>
        <v>film &amp; video</v>
      </c>
      <c r="R167" s="7" t="str">
        <f t="shared" si="14"/>
        <v>drama</v>
      </c>
      <c r="S167" s="13">
        <f>(((I167/60)/60)/24)+DATE(1970,1,1)</f>
        <v>42381.658842592587</v>
      </c>
      <c r="T167" s="16">
        <f>(((J167/60)/60)/24)+DATE(1970,1,1)</f>
        <v>42351.658842592587</v>
      </c>
      <c r="U167" t="str">
        <f t="shared" si="15"/>
        <v/>
      </c>
      <c r="V167">
        <f t="shared" si="16"/>
        <v>0</v>
      </c>
      <c r="W167" t="str">
        <f t="shared" si="17"/>
        <v/>
      </c>
      <c r="X167">
        <f t="shared" si="18"/>
        <v>0</v>
      </c>
    </row>
    <row r="168" spans="1:24"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f>
        <v>0.6</v>
      </c>
      <c r="P168" s="6">
        <f>E168/L168</f>
        <v>3000</v>
      </c>
      <c r="Q168" t="str">
        <f t="shared" si="13"/>
        <v>film &amp; video</v>
      </c>
      <c r="R168" s="7" t="str">
        <f t="shared" si="14"/>
        <v>drama</v>
      </c>
      <c r="S168" s="13">
        <f>(((I168/60)/60)/24)+DATE(1970,1,1)</f>
        <v>42751.075949074075</v>
      </c>
      <c r="T168" s="16">
        <f>(((J168/60)/60)/24)+DATE(1970,1,1)</f>
        <v>42721.075949074075</v>
      </c>
      <c r="U168" t="str">
        <f t="shared" si="15"/>
        <v/>
      </c>
      <c r="V168">
        <f t="shared" si="16"/>
        <v>1</v>
      </c>
      <c r="W168" t="str">
        <f t="shared" si="17"/>
        <v/>
      </c>
      <c r="X168">
        <f t="shared" si="18"/>
        <v>1</v>
      </c>
    </row>
    <row r="169" spans="1:24"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f>
        <v>1E-4</v>
      </c>
      <c r="P169" s="6">
        <f>E169/L169</f>
        <v>5.5</v>
      </c>
      <c r="Q169" t="str">
        <f t="shared" si="13"/>
        <v>film &amp; video</v>
      </c>
      <c r="R169" s="7" t="str">
        <f t="shared" si="14"/>
        <v>drama</v>
      </c>
      <c r="S169" s="13">
        <f>(((I169/60)/60)/24)+DATE(1970,1,1)</f>
        <v>42220.927488425921</v>
      </c>
      <c r="T169" s="16">
        <f>(((J169/60)/60)/24)+DATE(1970,1,1)</f>
        <v>42160.927488425921</v>
      </c>
      <c r="U169" t="str">
        <f t="shared" si="15"/>
        <v/>
      </c>
      <c r="V169">
        <f t="shared" si="16"/>
        <v>2</v>
      </c>
      <c r="W169" t="str">
        <f t="shared" si="17"/>
        <v/>
      </c>
      <c r="X169">
        <f t="shared" si="18"/>
        <v>2</v>
      </c>
    </row>
    <row r="170" spans="1:24"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f>
        <v>4.0625000000000001E-2</v>
      </c>
      <c r="P170" s="6">
        <f>E170/L170</f>
        <v>108.33333333333333</v>
      </c>
      <c r="Q170" t="str">
        <f t="shared" si="13"/>
        <v>film &amp; video</v>
      </c>
      <c r="R170" s="7" t="str">
        <f t="shared" si="14"/>
        <v>drama</v>
      </c>
      <c r="S170" s="13">
        <f>(((I170/60)/60)/24)+DATE(1970,1,1)</f>
        <v>42082.793634259258</v>
      </c>
      <c r="T170" s="16">
        <f>(((J170/60)/60)/24)+DATE(1970,1,1)</f>
        <v>42052.83530092593</v>
      </c>
      <c r="U170" t="str">
        <f t="shared" si="15"/>
        <v/>
      </c>
      <c r="V170">
        <f t="shared" si="16"/>
        <v>3</v>
      </c>
      <c r="W170" t="str">
        <f t="shared" si="17"/>
        <v/>
      </c>
      <c r="X170">
        <f t="shared" si="18"/>
        <v>3</v>
      </c>
    </row>
    <row r="171" spans="1:24"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f>
        <v>0.224</v>
      </c>
      <c r="P171" s="6">
        <f>E171/L171</f>
        <v>56</v>
      </c>
      <c r="Q171" t="str">
        <f t="shared" si="13"/>
        <v>film &amp; video</v>
      </c>
      <c r="R171" s="7" t="str">
        <f t="shared" si="14"/>
        <v>drama</v>
      </c>
      <c r="S171" s="13">
        <f>(((I171/60)/60)/24)+DATE(1970,1,1)</f>
        <v>41930.505312499998</v>
      </c>
      <c r="T171" s="16">
        <f>(((J171/60)/60)/24)+DATE(1970,1,1)</f>
        <v>41900.505312499998</v>
      </c>
      <c r="U171" t="str">
        <f t="shared" si="15"/>
        <v/>
      </c>
      <c r="V171">
        <f t="shared" si="16"/>
        <v>10</v>
      </c>
      <c r="W171" t="str">
        <f t="shared" si="17"/>
        <v/>
      </c>
      <c r="X171">
        <f t="shared" si="18"/>
        <v>10</v>
      </c>
    </row>
    <row r="172" spans="1:24"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f>
        <v>3.2500000000000001E-2</v>
      </c>
      <c r="P172" s="6">
        <f>E172/L172</f>
        <v>32.5</v>
      </c>
      <c r="Q172" t="str">
        <f t="shared" si="13"/>
        <v>film &amp; video</v>
      </c>
      <c r="R172" s="7" t="str">
        <f t="shared" si="14"/>
        <v>drama</v>
      </c>
      <c r="S172" s="13">
        <f>(((I172/60)/60)/24)+DATE(1970,1,1)</f>
        <v>42246.227777777778</v>
      </c>
      <c r="T172" s="16">
        <f>(((J172/60)/60)/24)+DATE(1970,1,1)</f>
        <v>42216.977812500001</v>
      </c>
      <c r="U172" t="str">
        <f t="shared" si="15"/>
        <v/>
      </c>
      <c r="V172">
        <f t="shared" si="16"/>
        <v>10</v>
      </c>
      <c r="W172" t="str">
        <f t="shared" si="17"/>
        <v/>
      </c>
      <c r="X172">
        <f t="shared" si="18"/>
        <v>10</v>
      </c>
    </row>
    <row r="173" spans="1:24"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f>
        <v>2.0000000000000002E-5</v>
      </c>
      <c r="P173" s="6">
        <f>E173/L173</f>
        <v>1</v>
      </c>
      <c r="Q173" t="str">
        <f t="shared" si="13"/>
        <v>film &amp; video</v>
      </c>
      <c r="R173" s="7" t="str">
        <f t="shared" si="14"/>
        <v>drama</v>
      </c>
      <c r="S173" s="13">
        <f>(((I173/60)/60)/24)+DATE(1970,1,1)</f>
        <v>42594.180717592593</v>
      </c>
      <c r="T173" s="16">
        <f>(((J173/60)/60)/24)+DATE(1970,1,1)</f>
        <v>42534.180717592593</v>
      </c>
      <c r="U173" t="str">
        <f t="shared" si="15"/>
        <v/>
      </c>
      <c r="V173">
        <f t="shared" si="16"/>
        <v>1</v>
      </c>
      <c r="W173" t="str">
        <f t="shared" si="17"/>
        <v/>
      </c>
      <c r="X173">
        <f t="shared" si="18"/>
        <v>1</v>
      </c>
    </row>
    <row r="174" spans="1:24"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f>
        <v>0</v>
      </c>
      <c r="P174" s="6" t="e">
        <f>E174/L174</f>
        <v>#DIV/0!</v>
      </c>
      <c r="Q174" t="str">
        <f t="shared" si="13"/>
        <v>film &amp; video</v>
      </c>
      <c r="R174" s="7" t="str">
        <f t="shared" si="14"/>
        <v>drama</v>
      </c>
      <c r="S174" s="13">
        <f>(((I174/60)/60)/24)+DATE(1970,1,1)</f>
        <v>42082.353275462956</v>
      </c>
      <c r="T174" s="16">
        <f>(((J174/60)/60)/24)+DATE(1970,1,1)</f>
        <v>42047.394942129627</v>
      </c>
      <c r="U174" t="str">
        <f t="shared" si="15"/>
        <v/>
      </c>
      <c r="V174">
        <f t="shared" si="16"/>
        <v>0</v>
      </c>
      <c r="W174" t="str">
        <f t="shared" si="17"/>
        <v/>
      </c>
      <c r="X174">
        <f t="shared" si="18"/>
        <v>0</v>
      </c>
    </row>
    <row r="175" spans="1:24"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f>
        <v>0</v>
      </c>
      <c r="P175" s="6" t="e">
        <f>E175/L175</f>
        <v>#DIV/0!</v>
      </c>
      <c r="Q175" t="str">
        <f t="shared" si="13"/>
        <v>film &amp; video</v>
      </c>
      <c r="R175" s="7" t="str">
        <f t="shared" si="14"/>
        <v>drama</v>
      </c>
      <c r="S175" s="13">
        <f>(((I175/60)/60)/24)+DATE(1970,1,1)</f>
        <v>42063.573009259257</v>
      </c>
      <c r="T175" s="16">
        <f>(((J175/60)/60)/24)+DATE(1970,1,1)</f>
        <v>42033.573009259257</v>
      </c>
      <c r="U175" t="str">
        <f t="shared" si="15"/>
        <v/>
      </c>
      <c r="V175">
        <f t="shared" si="16"/>
        <v>0</v>
      </c>
      <c r="W175" t="str">
        <f t="shared" si="17"/>
        <v/>
      </c>
      <c r="X175">
        <f t="shared" si="18"/>
        <v>0</v>
      </c>
    </row>
    <row r="176" spans="1:24"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f>
        <v>0</v>
      </c>
      <c r="P176" s="6" t="e">
        <f>E176/L176</f>
        <v>#DIV/0!</v>
      </c>
      <c r="Q176" t="str">
        <f t="shared" si="13"/>
        <v>film &amp; video</v>
      </c>
      <c r="R176" s="7" t="str">
        <f t="shared" si="14"/>
        <v>drama</v>
      </c>
      <c r="S176" s="13">
        <f>(((I176/60)/60)/24)+DATE(1970,1,1)</f>
        <v>42132.758981481486</v>
      </c>
      <c r="T176" s="16">
        <f>(((J176/60)/60)/24)+DATE(1970,1,1)</f>
        <v>42072.758981481486</v>
      </c>
      <c r="U176" t="str">
        <f t="shared" si="15"/>
        <v/>
      </c>
      <c r="V176">
        <f t="shared" si="16"/>
        <v>0</v>
      </c>
      <c r="W176" t="str">
        <f t="shared" si="17"/>
        <v/>
      </c>
      <c r="X176">
        <f t="shared" si="18"/>
        <v>0</v>
      </c>
    </row>
    <row r="177" spans="1:24"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f>
        <v>6.4850000000000005E-2</v>
      </c>
      <c r="P177" s="6">
        <f>E177/L177</f>
        <v>49.884615384615387</v>
      </c>
      <c r="Q177" t="str">
        <f t="shared" si="13"/>
        <v>film &amp; video</v>
      </c>
      <c r="R177" s="7" t="str">
        <f t="shared" si="14"/>
        <v>drama</v>
      </c>
      <c r="S177" s="13">
        <f>(((I177/60)/60)/24)+DATE(1970,1,1)</f>
        <v>41880.777905092589</v>
      </c>
      <c r="T177" s="16">
        <f>(((J177/60)/60)/24)+DATE(1970,1,1)</f>
        <v>41855.777905092589</v>
      </c>
      <c r="U177" t="str">
        <f t="shared" si="15"/>
        <v/>
      </c>
      <c r="V177">
        <f t="shared" si="16"/>
        <v>26</v>
      </c>
      <c r="W177" t="str">
        <f t="shared" si="17"/>
        <v/>
      </c>
      <c r="X177">
        <f t="shared" si="18"/>
        <v>26</v>
      </c>
    </row>
    <row r="178" spans="1:24"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f>
        <v>0</v>
      </c>
      <c r="P178" s="6" t="e">
        <f>E178/L178</f>
        <v>#DIV/0!</v>
      </c>
      <c r="Q178" t="str">
        <f t="shared" si="13"/>
        <v>film &amp; video</v>
      </c>
      <c r="R178" s="7" t="str">
        <f t="shared" si="14"/>
        <v>drama</v>
      </c>
      <c r="S178" s="13">
        <f>(((I178/60)/60)/24)+DATE(1970,1,1)</f>
        <v>42221.824062500003</v>
      </c>
      <c r="T178" s="16">
        <f>(((J178/60)/60)/24)+DATE(1970,1,1)</f>
        <v>42191.824062500003</v>
      </c>
      <c r="U178" t="str">
        <f t="shared" si="15"/>
        <v/>
      </c>
      <c r="V178">
        <f t="shared" si="16"/>
        <v>0</v>
      </c>
      <c r="W178" t="str">
        <f t="shared" si="17"/>
        <v/>
      </c>
      <c r="X178">
        <f t="shared" si="18"/>
        <v>0</v>
      </c>
    </row>
    <row r="179" spans="1:24"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f>
        <v>0.4</v>
      </c>
      <c r="P179" s="6">
        <f>E179/L179</f>
        <v>25.714285714285715</v>
      </c>
      <c r="Q179" t="str">
        <f t="shared" si="13"/>
        <v>film &amp; video</v>
      </c>
      <c r="R179" s="7" t="str">
        <f t="shared" si="14"/>
        <v>drama</v>
      </c>
      <c r="S179" s="13">
        <f>(((I179/60)/60)/24)+DATE(1970,1,1)</f>
        <v>42087.00608796296</v>
      </c>
      <c r="T179" s="16">
        <f>(((J179/60)/60)/24)+DATE(1970,1,1)</f>
        <v>42070.047754629632</v>
      </c>
      <c r="U179" t="str">
        <f t="shared" si="15"/>
        <v/>
      </c>
      <c r="V179">
        <f t="shared" si="16"/>
        <v>7</v>
      </c>
      <c r="W179" t="str">
        <f t="shared" si="17"/>
        <v/>
      </c>
      <c r="X179">
        <f t="shared" si="18"/>
        <v>7</v>
      </c>
    </row>
    <row r="180" spans="1:24"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f>
        <v>0</v>
      </c>
      <c r="P180" s="6" t="e">
        <f>E180/L180</f>
        <v>#DIV/0!</v>
      </c>
      <c r="Q180" t="str">
        <f t="shared" si="13"/>
        <v>film &amp; video</v>
      </c>
      <c r="R180" s="7" t="str">
        <f t="shared" si="14"/>
        <v>drama</v>
      </c>
      <c r="S180" s="13">
        <f>(((I180/60)/60)/24)+DATE(1970,1,1)</f>
        <v>42334.997048611112</v>
      </c>
      <c r="T180" s="16">
        <f>(((J180/60)/60)/24)+DATE(1970,1,1)</f>
        <v>42304.955381944441</v>
      </c>
      <c r="U180" t="str">
        <f t="shared" si="15"/>
        <v/>
      </c>
      <c r="V180">
        <f t="shared" si="16"/>
        <v>0</v>
      </c>
      <c r="W180" t="str">
        <f t="shared" si="17"/>
        <v/>
      </c>
      <c r="X180">
        <f t="shared" si="18"/>
        <v>0</v>
      </c>
    </row>
    <row r="181" spans="1:24"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f>
        <v>0.2</v>
      </c>
      <c r="P181" s="6">
        <f>E181/L181</f>
        <v>100</v>
      </c>
      <c r="Q181" t="str">
        <f t="shared" si="13"/>
        <v>film &amp; video</v>
      </c>
      <c r="R181" s="7" t="str">
        <f t="shared" si="14"/>
        <v>drama</v>
      </c>
      <c r="S181" s="13">
        <f>(((I181/60)/60)/24)+DATE(1970,1,1)</f>
        <v>42433.080497685187</v>
      </c>
      <c r="T181" s="16">
        <f>(((J181/60)/60)/24)+DATE(1970,1,1)</f>
        <v>42403.080497685187</v>
      </c>
      <c r="U181" t="str">
        <f t="shared" si="15"/>
        <v/>
      </c>
      <c r="V181">
        <f t="shared" si="16"/>
        <v>2</v>
      </c>
      <c r="W181" t="str">
        <f t="shared" si="17"/>
        <v/>
      </c>
      <c r="X181">
        <f t="shared" si="18"/>
        <v>2</v>
      </c>
    </row>
    <row r="182" spans="1:24"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f>
        <v>0.33416666666666667</v>
      </c>
      <c r="P182" s="6">
        <f>E182/L182</f>
        <v>30.846153846153847</v>
      </c>
      <c r="Q182" t="str">
        <f t="shared" si="13"/>
        <v>film &amp; video</v>
      </c>
      <c r="R182" s="7" t="str">
        <f t="shared" si="14"/>
        <v>drama</v>
      </c>
      <c r="S182" s="13">
        <f>(((I182/60)/60)/24)+DATE(1970,1,1)</f>
        <v>42107.791666666672</v>
      </c>
      <c r="T182" s="16">
        <f>(((J182/60)/60)/24)+DATE(1970,1,1)</f>
        <v>42067.991238425922</v>
      </c>
      <c r="U182" t="str">
        <f t="shared" si="15"/>
        <v/>
      </c>
      <c r="V182">
        <f t="shared" si="16"/>
        <v>13</v>
      </c>
      <c r="W182" t="str">
        <f t="shared" si="17"/>
        <v/>
      </c>
      <c r="X182">
        <f t="shared" si="18"/>
        <v>13</v>
      </c>
    </row>
    <row r="183" spans="1:24"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f>
        <v>0.21092608822670172</v>
      </c>
      <c r="P183" s="6">
        <f>E183/L183</f>
        <v>180.5</v>
      </c>
      <c r="Q183" t="str">
        <f t="shared" si="13"/>
        <v>film &amp; video</v>
      </c>
      <c r="R183" s="7" t="str">
        <f t="shared" si="14"/>
        <v>drama</v>
      </c>
      <c r="S183" s="13">
        <f>(((I183/60)/60)/24)+DATE(1970,1,1)</f>
        <v>42177.741840277777</v>
      </c>
      <c r="T183" s="16">
        <f>(((J183/60)/60)/24)+DATE(1970,1,1)</f>
        <v>42147.741840277777</v>
      </c>
      <c r="U183" t="str">
        <f t="shared" si="15"/>
        <v/>
      </c>
      <c r="V183">
        <f t="shared" si="16"/>
        <v>4</v>
      </c>
      <c r="W183" t="str">
        <f t="shared" si="17"/>
        <v/>
      </c>
      <c r="X183">
        <f t="shared" si="18"/>
        <v>4</v>
      </c>
    </row>
    <row r="184" spans="1:24"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f>
        <v>0</v>
      </c>
      <c r="P184" s="6" t="e">
        <f>E184/L184</f>
        <v>#DIV/0!</v>
      </c>
      <c r="Q184" t="str">
        <f t="shared" si="13"/>
        <v>film &amp; video</v>
      </c>
      <c r="R184" s="7" t="str">
        <f t="shared" si="14"/>
        <v>drama</v>
      </c>
      <c r="S184" s="13">
        <f>(((I184/60)/60)/24)+DATE(1970,1,1)</f>
        <v>42742.011944444443</v>
      </c>
      <c r="T184" s="16">
        <f>(((J184/60)/60)/24)+DATE(1970,1,1)</f>
        <v>42712.011944444443</v>
      </c>
      <c r="U184" t="str">
        <f t="shared" si="15"/>
        <v/>
      </c>
      <c r="V184">
        <f t="shared" si="16"/>
        <v>0</v>
      </c>
      <c r="W184" t="str">
        <f t="shared" si="17"/>
        <v/>
      </c>
      <c r="X184">
        <f t="shared" si="18"/>
        <v>0</v>
      </c>
    </row>
    <row r="185" spans="1:24"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f>
        <v>0.35855999999999999</v>
      </c>
      <c r="P185" s="6">
        <f>E185/L185</f>
        <v>373.5</v>
      </c>
      <c r="Q185" t="str">
        <f t="shared" si="13"/>
        <v>film &amp; video</v>
      </c>
      <c r="R185" s="7" t="str">
        <f t="shared" si="14"/>
        <v>drama</v>
      </c>
      <c r="S185" s="13">
        <f>(((I185/60)/60)/24)+DATE(1970,1,1)</f>
        <v>41969.851967592593</v>
      </c>
      <c r="T185" s="16">
        <f>(((J185/60)/60)/24)+DATE(1970,1,1)</f>
        <v>41939.810300925928</v>
      </c>
      <c r="U185" t="str">
        <f t="shared" si="15"/>
        <v/>
      </c>
      <c r="V185">
        <f t="shared" si="16"/>
        <v>12</v>
      </c>
      <c r="W185" t="str">
        <f t="shared" si="17"/>
        <v/>
      </c>
      <c r="X185">
        <f t="shared" si="18"/>
        <v>12</v>
      </c>
    </row>
    <row r="186" spans="1:24"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f>
        <v>3.4000000000000002E-2</v>
      </c>
      <c r="P186" s="6">
        <f>E186/L186</f>
        <v>25.5</v>
      </c>
      <c r="Q186" t="str">
        <f t="shared" si="13"/>
        <v>film &amp; video</v>
      </c>
      <c r="R186" s="7" t="str">
        <f t="shared" si="14"/>
        <v>drama</v>
      </c>
      <c r="S186" s="13">
        <f>(((I186/60)/60)/24)+DATE(1970,1,1)</f>
        <v>41883.165972222225</v>
      </c>
      <c r="T186" s="16">
        <f>(((J186/60)/60)/24)+DATE(1970,1,1)</f>
        <v>41825.791226851856</v>
      </c>
      <c r="U186" t="str">
        <f t="shared" si="15"/>
        <v/>
      </c>
      <c r="V186">
        <f t="shared" si="16"/>
        <v>2</v>
      </c>
      <c r="W186" t="str">
        <f t="shared" si="17"/>
        <v/>
      </c>
      <c r="X186">
        <f t="shared" si="18"/>
        <v>2</v>
      </c>
    </row>
    <row r="187" spans="1:24"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f>
        <v>5.5E-2</v>
      </c>
      <c r="P187" s="6">
        <f>E187/L187</f>
        <v>220</v>
      </c>
      <c r="Q187" t="str">
        <f t="shared" si="13"/>
        <v>film &amp; video</v>
      </c>
      <c r="R187" s="7" t="str">
        <f t="shared" si="14"/>
        <v>drama</v>
      </c>
      <c r="S187" s="13">
        <f>(((I187/60)/60)/24)+DATE(1970,1,1)</f>
        <v>42600.91133101852</v>
      </c>
      <c r="T187" s="16">
        <f>(((J187/60)/60)/24)+DATE(1970,1,1)</f>
        <v>42570.91133101852</v>
      </c>
      <c r="U187" t="str">
        <f t="shared" si="15"/>
        <v/>
      </c>
      <c r="V187">
        <f t="shared" si="16"/>
        <v>10</v>
      </c>
      <c r="W187" t="str">
        <f t="shared" si="17"/>
        <v/>
      </c>
      <c r="X187">
        <f t="shared" si="18"/>
        <v>10</v>
      </c>
    </row>
    <row r="188" spans="1:24"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f>
        <v>0</v>
      </c>
      <c r="P188" s="6" t="e">
        <f>E188/L188</f>
        <v>#DIV/0!</v>
      </c>
      <c r="Q188" t="str">
        <f t="shared" si="13"/>
        <v>film &amp; video</v>
      </c>
      <c r="R188" s="7" t="str">
        <f t="shared" si="14"/>
        <v>drama</v>
      </c>
      <c r="S188" s="13">
        <f>(((I188/60)/60)/24)+DATE(1970,1,1)</f>
        <v>42797.833333333328</v>
      </c>
      <c r="T188" s="16">
        <f>(((J188/60)/60)/24)+DATE(1970,1,1)</f>
        <v>42767.812893518523</v>
      </c>
      <c r="U188" t="str">
        <f t="shared" si="15"/>
        <v/>
      </c>
      <c r="V188">
        <f t="shared" si="16"/>
        <v>0</v>
      </c>
      <c r="W188" t="str">
        <f t="shared" si="17"/>
        <v/>
      </c>
      <c r="X188">
        <f t="shared" si="18"/>
        <v>0</v>
      </c>
    </row>
    <row r="189" spans="1:24"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f>
        <v>0.16</v>
      </c>
      <c r="P189" s="6">
        <f>E189/L189</f>
        <v>160</v>
      </c>
      <c r="Q189" t="str">
        <f t="shared" si="13"/>
        <v>film &amp; video</v>
      </c>
      <c r="R189" s="7" t="str">
        <f t="shared" si="14"/>
        <v>drama</v>
      </c>
      <c r="S189" s="13">
        <f>(((I189/60)/60)/24)+DATE(1970,1,1)</f>
        <v>42206.290972222225</v>
      </c>
      <c r="T189" s="16">
        <f>(((J189/60)/60)/24)+DATE(1970,1,1)</f>
        <v>42182.234456018516</v>
      </c>
      <c r="U189" t="str">
        <f t="shared" si="15"/>
        <v/>
      </c>
      <c r="V189">
        <f t="shared" si="16"/>
        <v>5</v>
      </c>
      <c r="W189" t="str">
        <f t="shared" si="17"/>
        <v/>
      </c>
      <c r="X189">
        <f t="shared" si="18"/>
        <v>5</v>
      </c>
    </row>
    <row r="190" spans="1:24"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f>
        <v>0</v>
      </c>
      <c r="P190" s="6" t="e">
        <f>E190/L190</f>
        <v>#DIV/0!</v>
      </c>
      <c r="Q190" t="str">
        <f t="shared" si="13"/>
        <v>film &amp; video</v>
      </c>
      <c r="R190" s="7" t="str">
        <f t="shared" si="14"/>
        <v>drama</v>
      </c>
      <c r="S190" s="13">
        <f>(((I190/60)/60)/24)+DATE(1970,1,1)</f>
        <v>41887.18304398148</v>
      </c>
      <c r="T190" s="16">
        <f>(((J190/60)/60)/24)+DATE(1970,1,1)</f>
        <v>41857.18304398148</v>
      </c>
      <c r="U190" t="str">
        <f t="shared" si="15"/>
        <v/>
      </c>
      <c r="V190">
        <f t="shared" si="16"/>
        <v>0</v>
      </c>
      <c r="W190" t="str">
        <f t="shared" si="17"/>
        <v/>
      </c>
      <c r="X190">
        <f t="shared" si="18"/>
        <v>0</v>
      </c>
    </row>
    <row r="191" spans="1:24"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f>
        <v>6.8999999999999997E-4</v>
      </c>
      <c r="P191" s="6">
        <f>E191/L191</f>
        <v>69</v>
      </c>
      <c r="Q191" t="str">
        <f t="shared" si="13"/>
        <v>film &amp; video</v>
      </c>
      <c r="R191" s="7" t="str">
        <f t="shared" si="14"/>
        <v>drama</v>
      </c>
      <c r="S191" s="13">
        <f>(((I191/60)/60)/24)+DATE(1970,1,1)</f>
        <v>42616.690706018519</v>
      </c>
      <c r="T191" s="16">
        <f>(((J191/60)/60)/24)+DATE(1970,1,1)</f>
        <v>42556.690706018519</v>
      </c>
      <c r="U191" t="str">
        <f t="shared" si="15"/>
        <v/>
      </c>
      <c r="V191">
        <f t="shared" si="16"/>
        <v>5</v>
      </c>
      <c r="W191" t="str">
        <f t="shared" si="17"/>
        <v/>
      </c>
      <c r="X191">
        <f t="shared" si="18"/>
        <v>5</v>
      </c>
    </row>
    <row r="192" spans="1:24"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f>
        <v>4.1666666666666666E-3</v>
      </c>
      <c r="P192" s="6">
        <f>E192/L192</f>
        <v>50</v>
      </c>
      <c r="Q192" t="str">
        <f t="shared" si="13"/>
        <v>film &amp; video</v>
      </c>
      <c r="R192" s="7" t="str">
        <f t="shared" si="14"/>
        <v>drama</v>
      </c>
      <c r="S192" s="13">
        <f>(((I192/60)/60)/24)+DATE(1970,1,1)</f>
        <v>42537.650995370372</v>
      </c>
      <c r="T192" s="16">
        <f>(((J192/60)/60)/24)+DATE(1970,1,1)</f>
        <v>42527.650995370372</v>
      </c>
      <c r="U192" t="str">
        <f t="shared" si="15"/>
        <v/>
      </c>
      <c r="V192">
        <f t="shared" si="16"/>
        <v>1</v>
      </c>
      <c r="W192" t="str">
        <f t="shared" si="17"/>
        <v/>
      </c>
      <c r="X192">
        <f t="shared" si="18"/>
        <v>1</v>
      </c>
    </row>
    <row r="193" spans="1:24"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f>
        <v>0.05</v>
      </c>
      <c r="P193" s="6">
        <f>E193/L193</f>
        <v>83.333333333333329</v>
      </c>
      <c r="Q193" t="str">
        <f t="shared" si="13"/>
        <v>film &amp; video</v>
      </c>
      <c r="R193" s="7" t="str">
        <f t="shared" si="14"/>
        <v>drama</v>
      </c>
      <c r="S193" s="13">
        <f>(((I193/60)/60)/24)+DATE(1970,1,1)</f>
        <v>42279.441412037035</v>
      </c>
      <c r="T193" s="16">
        <f>(((J193/60)/60)/24)+DATE(1970,1,1)</f>
        <v>42239.441412037035</v>
      </c>
      <c r="U193" t="str">
        <f t="shared" si="15"/>
        <v/>
      </c>
      <c r="V193">
        <f t="shared" si="16"/>
        <v>3</v>
      </c>
      <c r="W193" t="str">
        <f t="shared" si="17"/>
        <v/>
      </c>
      <c r="X193">
        <f t="shared" si="18"/>
        <v>3</v>
      </c>
    </row>
    <row r="194" spans="1:24"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f>
        <v>1.7E-5</v>
      </c>
      <c r="P194" s="6">
        <f>E194/L194</f>
        <v>5.666666666666667</v>
      </c>
      <c r="Q194" t="str">
        <f t="shared" si="13"/>
        <v>film &amp; video</v>
      </c>
      <c r="R194" s="7" t="str">
        <f t="shared" si="14"/>
        <v>drama</v>
      </c>
      <c r="S194" s="13">
        <f>(((I194/60)/60)/24)+DATE(1970,1,1)</f>
        <v>41929.792037037041</v>
      </c>
      <c r="T194" s="16">
        <f>(((J194/60)/60)/24)+DATE(1970,1,1)</f>
        <v>41899.792037037041</v>
      </c>
      <c r="U194" t="str">
        <f t="shared" si="15"/>
        <v/>
      </c>
      <c r="V194">
        <f t="shared" si="16"/>
        <v>3</v>
      </c>
      <c r="W194" t="str">
        <f t="shared" si="17"/>
        <v/>
      </c>
      <c r="X194">
        <f t="shared" si="18"/>
        <v>3</v>
      </c>
    </row>
    <row r="195" spans="1:24"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f>
        <v>0</v>
      </c>
      <c r="P195" s="6" t="e">
        <f>E195/L195</f>
        <v>#DIV/0!</v>
      </c>
      <c r="Q195" t="str">
        <f t="shared" ref="Q195:Q258" si="19">LEFT(N195,SEARCH("/",N195)-1)</f>
        <v>film &amp; video</v>
      </c>
      <c r="R195" s="7" t="str">
        <f t="shared" ref="R195:R258" si="20">RIGHT(N195,LEN(N195)-SEARCH("/",N195))</f>
        <v>drama</v>
      </c>
      <c r="S195" s="13">
        <f>(((I195/60)/60)/24)+DATE(1970,1,1)</f>
        <v>41971.976458333331</v>
      </c>
      <c r="T195" s="16">
        <f>(((J195/60)/60)/24)+DATE(1970,1,1)</f>
        <v>41911.934791666667</v>
      </c>
      <c r="U195" t="str">
        <f t="shared" ref="U195:U258" si="21">IF(F195="Successful",L195,"")</f>
        <v/>
      </c>
      <c r="V195">
        <f t="shared" ref="V195:V258" si="22">IF($F195="Failed",$L195,"")</f>
        <v>0</v>
      </c>
      <c r="W195" t="str">
        <f t="shared" ref="W195:W258" si="23">IF($F195="Canceled",$L195,"")</f>
        <v/>
      </c>
      <c r="X195">
        <f t="shared" ref="X195:X258" si="24">IF(V195="",W195,V195)</f>
        <v>0</v>
      </c>
    </row>
    <row r="196" spans="1:24"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f>
        <v>1.1999999999999999E-3</v>
      </c>
      <c r="P196" s="6">
        <f>E196/L196</f>
        <v>1</v>
      </c>
      <c r="Q196" t="str">
        <f t="shared" si="19"/>
        <v>film &amp; video</v>
      </c>
      <c r="R196" s="7" t="str">
        <f t="shared" si="20"/>
        <v>drama</v>
      </c>
      <c r="S196" s="13">
        <f>(((I196/60)/60)/24)+DATE(1970,1,1)</f>
        <v>42435.996886574074</v>
      </c>
      <c r="T196" s="16">
        <f>(((J196/60)/60)/24)+DATE(1970,1,1)</f>
        <v>42375.996886574074</v>
      </c>
      <c r="U196" t="str">
        <f t="shared" si="21"/>
        <v/>
      </c>
      <c r="V196">
        <f t="shared" si="22"/>
        <v>3</v>
      </c>
      <c r="W196" t="str">
        <f t="shared" si="23"/>
        <v/>
      </c>
      <c r="X196">
        <f t="shared" si="24"/>
        <v>3</v>
      </c>
    </row>
    <row r="197" spans="1:24"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f>
        <v>0</v>
      </c>
      <c r="P197" s="6" t="e">
        <f>E197/L197</f>
        <v>#DIV/0!</v>
      </c>
      <c r="Q197" t="str">
        <f t="shared" si="19"/>
        <v>film &amp; video</v>
      </c>
      <c r="R197" s="7" t="str">
        <f t="shared" si="20"/>
        <v>drama</v>
      </c>
      <c r="S197" s="13">
        <f>(((I197/60)/60)/24)+DATE(1970,1,1)</f>
        <v>42195.67050925926</v>
      </c>
      <c r="T197" s="16">
        <f>(((J197/60)/60)/24)+DATE(1970,1,1)</f>
        <v>42135.67050925926</v>
      </c>
      <c r="U197" t="str">
        <f t="shared" si="21"/>
        <v/>
      </c>
      <c r="V197">
        <f t="shared" si="22"/>
        <v>0</v>
      </c>
      <c r="W197" t="str">
        <f t="shared" si="23"/>
        <v/>
      </c>
      <c r="X197">
        <f t="shared" si="24"/>
        <v>0</v>
      </c>
    </row>
    <row r="198" spans="1:24"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f>
        <v>0.41857142857142859</v>
      </c>
      <c r="P198" s="6">
        <f>E198/L198</f>
        <v>77.10526315789474</v>
      </c>
      <c r="Q198" t="str">
        <f t="shared" si="19"/>
        <v>film &amp; video</v>
      </c>
      <c r="R198" s="7" t="str">
        <f t="shared" si="20"/>
        <v>drama</v>
      </c>
      <c r="S198" s="13">
        <f>(((I198/60)/60)/24)+DATE(1970,1,1)</f>
        <v>42287.875</v>
      </c>
      <c r="T198" s="16">
        <f>(((J198/60)/60)/24)+DATE(1970,1,1)</f>
        <v>42259.542800925927</v>
      </c>
      <c r="U198" t="str">
        <f t="shared" si="21"/>
        <v/>
      </c>
      <c r="V198">
        <f t="shared" si="22"/>
        <v>19</v>
      </c>
      <c r="W198" t="str">
        <f t="shared" si="23"/>
        <v/>
      </c>
      <c r="X198">
        <f t="shared" si="24"/>
        <v>19</v>
      </c>
    </row>
    <row r="199" spans="1:24"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f>
        <v>0.1048</v>
      </c>
      <c r="P199" s="6">
        <f>E199/L199</f>
        <v>32.75</v>
      </c>
      <c r="Q199" t="str">
        <f t="shared" si="19"/>
        <v>film &amp; video</v>
      </c>
      <c r="R199" s="7" t="str">
        <f t="shared" si="20"/>
        <v>drama</v>
      </c>
      <c r="S199" s="13">
        <f>(((I199/60)/60)/24)+DATE(1970,1,1)</f>
        <v>42783.875</v>
      </c>
      <c r="T199" s="16">
        <f>(((J199/60)/60)/24)+DATE(1970,1,1)</f>
        <v>42741.848379629635</v>
      </c>
      <c r="U199" t="str">
        <f t="shared" si="21"/>
        <v/>
      </c>
      <c r="V199">
        <f t="shared" si="22"/>
        <v>8</v>
      </c>
      <c r="W199" t="str">
        <f t="shared" si="23"/>
        <v/>
      </c>
      <c r="X199">
        <f t="shared" si="24"/>
        <v>8</v>
      </c>
    </row>
    <row r="200" spans="1:24"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f>
        <v>1.116E-2</v>
      </c>
      <c r="P200" s="6">
        <f>E200/L200</f>
        <v>46.5</v>
      </c>
      <c r="Q200" t="str">
        <f t="shared" si="19"/>
        <v>film &amp; video</v>
      </c>
      <c r="R200" s="7" t="str">
        <f t="shared" si="20"/>
        <v>drama</v>
      </c>
      <c r="S200" s="13">
        <f>(((I200/60)/60)/24)+DATE(1970,1,1)</f>
        <v>41917.383356481485</v>
      </c>
      <c r="T200" s="16">
        <f>(((J200/60)/60)/24)+DATE(1970,1,1)</f>
        <v>41887.383356481485</v>
      </c>
      <c r="U200" t="str">
        <f t="shared" si="21"/>
        <v/>
      </c>
      <c r="V200">
        <f t="shared" si="22"/>
        <v>6</v>
      </c>
      <c r="W200" t="str">
        <f t="shared" si="23"/>
        <v/>
      </c>
      <c r="X200">
        <f t="shared" si="24"/>
        <v>6</v>
      </c>
    </row>
    <row r="201" spans="1:24"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f>
        <v>0</v>
      </c>
      <c r="P201" s="6" t="e">
        <f>E201/L201</f>
        <v>#DIV/0!</v>
      </c>
      <c r="Q201" t="str">
        <f t="shared" si="19"/>
        <v>film &amp; video</v>
      </c>
      <c r="R201" s="7" t="str">
        <f t="shared" si="20"/>
        <v>drama</v>
      </c>
      <c r="S201" s="13">
        <f>(((I201/60)/60)/24)+DATE(1970,1,1)</f>
        <v>42614.123865740738</v>
      </c>
      <c r="T201" s="16">
        <f>(((J201/60)/60)/24)+DATE(1970,1,1)</f>
        <v>42584.123865740738</v>
      </c>
      <c r="U201" t="str">
        <f t="shared" si="21"/>
        <v/>
      </c>
      <c r="V201">
        <f t="shared" si="22"/>
        <v>0</v>
      </c>
      <c r="W201" t="str">
        <f t="shared" si="23"/>
        <v/>
      </c>
      <c r="X201">
        <f t="shared" si="24"/>
        <v>0</v>
      </c>
    </row>
    <row r="202" spans="1:24"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f>
        <v>0.26192500000000002</v>
      </c>
      <c r="P202" s="6">
        <f>E202/L202</f>
        <v>87.308333333333337</v>
      </c>
      <c r="Q202" t="str">
        <f t="shared" si="19"/>
        <v>film &amp; video</v>
      </c>
      <c r="R202" s="7" t="str">
        <f t="shared" si="20"/>
        <v>drama</v>
      </c>
      <c r="S202" s="13">
        <f>(((I202/60)/60)/24)+DATE(1970,1,1)</f>
        <v>41897.083368055559</v>
      </c>
      <c r="T202" s="16">
        <f>(((J202/60)/60)/24)+DATE(1970,1,1)</f>
        <v>41867.083368055559</v>
      </c>
      <c r="U202" t="str">
        <f t="shared" si="21"/>
        <v/>
      </c>
      <c r="V202">
        <f t="shared" si="22"/>
        <v>18</v>
      </c>
      <c r="W202" t="str">
        <f t="shared" si="23"/>
        <v/>
      </c>
      <c r="X202">
        <f t="shared" si="24"/>
        <v>18</v>
      </c>
    </row>
    <row r="203" spans="1:24"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f>
        <v>0.58461538461538465</v>
      </c>
      <c r="P203" s="6">
        <f>E203/L203</f>
        <v>54.285714285714285</v>
      </c>
      <c r="Q203" t="str">
        <f t="shared" si="19"/>
        <v>film &amp; video</v>
      </c>
      <c r="R203" s="7" t="str">
        <f t="shared" si="20"/>
        <v>drama</v>
      </c>
      <c r="S203" s="13">
        <f>(((I203/60)/60)/24)+DATE(1970,1,1)</f>
        <v>42043.818622685183</v>
      </c>
      <c r="T203" s="16">
        <f>(((J203/60)/60)/24)+DATE(1970,1,1)</f>
        <v>42023.818622685183</v>
      </c>
      <c r="U203" t="str">
        <f t="shared" si="21"/>
        <v/>
      </c>
      <c r="V203">
        <f t="shared" si="22"/>
        <v>7</v>
      </c>
      <c r="W203" t="str">
        <f t="shared" si="23"/>
        <v/>
      </c>
      <c r="X203">
        <f t="shared" si="24"/>
        <v>7</v>
      </c>
    </row>
    <row r="204" spans="1:24"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f>
        <v>0</v>
      </c>
      <c r="P204" s="6" t="e">
        <f>E204/L204</f>
        <v>#DIV/0!</v>
      </c>
      <c r="Q204" t="str">
        <f t="shared" si="19"/>
        <v>film &amp; video</v>
      </c>
      <c r="R204" s="7" t="str">
        <f t="shared" si="20"/>
        <v>drama</v>
      </c>
      <c r="S204" s="13">
        <f>(((I204/60)/60)/24)+DATE(1970,1,1)</f>
        <v>42285.874305555553</v>
      </c>
      <c r="T204" s="16">
        <f>(((J204/60)/60)/24)+DATE(1970,1,1)</f>
        <v>42255.927824074075</v>
      </c>
      <c r="U204" t="str">
        <f t="shared" si="21"/>
        <v/>
      </c>
      <c r="V204">
        <f t="shared" si="22"/>
        <v>0</v>
      </c>
      <c r="W204" t="str">
        <f t="shared" si="23"/>
        <v/>
      </c>
      <c r="X204">
        <f t="shared" si="24"/>
        <v>0</v>
      </c>
    </row>
    <row r="205" spans="1:24"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f>
        <v>0.2984</v>
      </c>
      <c r="P205" s="6">
        <f>E205/L205</f>
        <v>93.25</v>
      </c>
      <c r="Q205" t="str">
        <f t="shared" si="19"/>
        <v>film &amp; video</v>
      </c>
      <c r="R205" s="7" t="str">
        <f t="shared" si="20"/>
        <v>drama</v>
      </c>
      <c r="S205" s="13">
        <f>(((I205/60)/60)/24)+DATE(1970,1,1)</f>
        <v>42033.847962962958</v>
      </c>
      <c r="T205" s="16">
        <f>(((J205/60)/60)/24)+DATE(1970,1,1)</f>
        <v>41973.847962962958</v>
      </c>
      <c r="U205" t="str">
        <f t="shared" si="21"/>
        <v/>
      </c>
      <c r="V205">
        <f t="shared" si="22"/>
        <v>8</v>
      </c>
      <c r="W205" t="str">
        <f t="shared" si="23"/>
        <v/>
      </c>
      <c r="X205">
        <f t="shared" si="24"/>
        <v>8</v>
      </c>
    </row>
    <row r="206" spans="1:24"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f>
        <v>0.50721666666666665</v>
      </c>
      <c r="P206" s="6">
        <f>E206/L206</f>
        <v>117.68368136117556</v>
      </c>
      <c r="Q206" t="str">
        <f t="shared" si="19"/>
        <v>film &amp; video</v>
      </c>
      <c r="R206" s="7" t="str">
        <f t="shared" si="20"/>
        <v>drama</v>
      </c>
      <c r="S206" s="13">
        <f>(((I206/60)/60)/24)+DATE(1970,1,1)</f>
        <v>42586.583368055552</v>
      </c>
      <c r="T206" s="16">
        <f>(((J206/60)/60)/24)+DATE(1970,1,1)</f>
        <v>42556.583368055552</v>
      </c>
      <c r="U206" t="str">
        <f t="shared" si="21"/>
        <v/>
      </c>
      <c r="V206">
        <f t="shared" si="22"/>
        <v>1293</v>
      </c>
      <c r="W206" t="str">
        <f t="shared" si="23"/>
        <v/>
      </c>
      <c r="X206">
        <f t="shared" si="24"/>
        <v>1293</v>
      </c>
    </row>
    <row r="207" spans="1:24"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f>
        <v>0.16250000000000001</v>
      </c>
      <c r="P207" s="6">
        <f>E207/L207</f>
        <v>76.470588235294116</v>
      </c>
      <c r="Q207" t="str">
        <f t="shared" si="19"/>
        <v>film &amp; video</v>
      </c>
      <c r="R207" s="7" t="str">
        <f t="shared" si="20"/>
        <v>drama</v>
      </c>
      <c r="S207" s="13">
        <f>(((I207/60)/60)/24)+DATE(1970,1,1)</f>
        <v>42283.632199074069</v>
      </c>
      <c r="T207" s="16">
        <f>(((J207/60)/60)/24)+DATE(1970,1,1)</f>
        <v>42248.632199074069</v>
      </c>
      <c r="U207" t="str">
        <f t="shared" si="21"/>
        <v/>
      </c>
      <c r="V207">
        <f t="shared" si="22"/>
        <v>17</v>
      </c>
      <c r="W207" t="str">
        <f t="shared" si="23"/>
        <v/>
      </c>
      <c r="X207">
        <f t="shared" si="24"/>
        <v>17</v>
      </c>
    </row>
    <row r="208" spans="1:24"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f>
        <v>0</v>
      </c>
      <c r="P208" s="6" t="e">
        <f>E208/L208</f>
        <v>#DIV/0!</v>
      </c>
      <c r="Q208" t="str">
        <f t="shared" si="19"/>
        <v>film &amp; video</v>
      </c>
      <c r="R208" s="7" t="str">
        <f t="shared" si="20"/>
        <v>drama</v>
      </c>
      <c r="S208" s="13">
        <f>(((I208/60)/60)/24)+DATE(1970,1,1)</f>
        <v>42588.004432870366</v>
      </c>
      <c r="T208" s="16">
        <f>(((J208/60)/60)/24)+DATE(1970,1,1)</f>
        <v>42567.004432870366</v>
      </c>
      <c r="U208" t="str">
        <f t="shared" si="21"/>
        <v/>
      </c>
      <c r="V208">
        <f t="shared" si="22"/>
        <v>0</v>
      </c>
      <c r="W208" t="str">
        <f t="shared" si="23"/>
        <v/>
      </c>
      <c r="X208">
        <f t="shared" si="24"/>
        <v>0</v>
      </c>
    </row>
    <row r="209" spans="1:24"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f>
        <v>0.15214285714285714</v>
      </c>
      <c r="P209" s="6">
        <f>E209/L209</f>
        <v>163.84615384615384</v>
      </c>
      <c r="Q209" t="str">
        <f t="shared" si="19"/>
        <v>film &amp; video</v>
      </c>
      <c r="R209" s="7" t="str">
        <f t="shared" si="20"/>
        <v>drama</v>
      </c>
      <c r="S209" s="13">
        <f>(((I209/60)/60)/24)+DATE(1970,1,1)</f>
        <v>42008.197199074071</v>
      </c>
      <c r="T209" s="16">
        <f>(((J209/60)/60)/24)+DATE(1970,1,1)</f>
        <v>41978.197199074071</v>
      </c>
      <c r="U209" t="str">
        <f t="shared" si="21"/>
        <v/>
      </c>
      <c r="V209">
        <f t="shared" si="22"/>
        <v>13</v>
      </c>
      <c r="W209" t="str">
        <f t="shared" si="23"/>
        <v/>
      </c>
      <c r="X209">
        <f t="shared" si="24"/>
        <v>13</v>
      </c>
    </row>
    <row r="210" spans="1:24"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f>
        <v>0</v>
      </c>
      <c r="P210" s="6" t="e">
        <f>E210/L210</f>
        <v>#DIV/0!</v>
      </c>
      <c r="Q210" t="str">
        <f t="shared" si="19"/>
        <v>film &amp; video</v>
      </c>
      <c r="R210" s="7" t="str">
        <f t="shared" si="20"/>
        <v>drama</v>
      </c>
      <c r="S210" s="13">
        <f>(((I210/60)/60)/24)+DATE(1970,1,1)</f>
        <v>41989.369988425926</v>
      </c>
      <c r="T210" s="16">
        <f>(((J210/60)/60)/24)+DATE(1970,1,1)</f>
        <v>41959.369988425926</v>
      </c>
      <c r="U210" t="str">
        <f t="shared" si="21"/>
        <v/>
      </c>
      <c r="V210">
        <f t="shared" si="22"/>
        <v>0</v>
      </c>
      <c r="W210" t="str">
        <f t="shared" si="23"/>
        <v/>
      </c>
      <c r="X210">
        <f t="shared" si="24"/>
        <v>0</v>
      </c>
    </row>
    <row r="211" spans="1:24"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f>
        <v>0</v>
      </c>
      <c r="P211" s="6" t="e">
        <f>E211/L211</f>
        <v>#DIV/0!</v>
      </c>
      <c r="Q211" t="str">
        <f t="shared" si="19"/>
        <v>film &amp; video</v>
      </c>
      <c r="R211" s="7" t="str">
        <f t="shared" si="20"/>
        <v>drama</v>
      </c>
      <c r="S211" s="13">
        <f>(((I211/60)/60)/24)+DATE(1970,1,1)</f>
        <v>42195.922858796301</v>
      </c>
      <c r="T211" s="16">
        <f>(((J211/60)/60)/24)+DATE(1970,1,1)</f>
        <v>42165.922858796301</v>
      </c>
      <c r="U211" t="str">
        <f t="shared" si="21"/>
        <v/>
      </c>
      <c r="V211">
        <f t="shared" si="22"/>
        <v>0</v>
      </c>
      <c r="W211" t="str">
        <f t="shared" si="23"/>
        <v/>
      </c>
      <c r="X211">
        <f t="shared" si="24"/>
        <v>0</v>
      </c>
    </row>
    <row r="212" spans="1:24"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f>
        <v>0.2525</v>
      </c>
      <c r="P212" s="6">
        <f>E212/L212</f>
        <v>91.818181818181813</v>
      </c>
      <c r="Q212" t="str">
        <f t="shared" si="19"/>
        <v>film &amp; video</v>
      </c>
      <c r="R212" s="7" t="str">
        <f t="shared" si="20"/>
        <v>drama</v>
      </c>
      <c r="S212" s="13">
        <f>(((I212/60)/60)/24)+DATE(1970,1,1)</f>
        <v>42278.208333333328</v>
      </c>
      <c r="T212" s="16">
        <f>(((J212/60)/60)/24)+DATE(1970,1,1)</f>
        <v>42249.064722222218</v>
      </c>
      <c r="U212" t="str">
        <f t="shared" si="21"/>
        <v/>
      </c>
      <c r="V212">
        <f t="shared" si="22"/>
        <v>33</v>
      </c>
      <c r="W212" t="str">
        <f t="shared" si="23"/>
        <v/>
      </c>
      <c r="X212">
        <f t="shared" si="24"/>
        <v>33</v>
      </c>
    </row>
    <row r="213" spans="1:24"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f>
        <v>0.44600000000000001</v>
      </c>
      <c r="P213" s="6">
        <f>E213/L213</f>
        <v>185.83333333333334</v>
      </c>
      <c r="Q213" t="str">
        <f t="shared" si="19"/>
        <v>film &amp; video</v>
      </c>
      <c r="R213" s="7" t="str">
        <f t="shared" si="20"/>
        <v>drama</v>
      </c>
      <c r="S213" s="13">
        <f>(((I213/60)/60)/24)+DATE(1970,1,1)</f>
        <v>42266.159918981488</v>
      </c>
      <c r="T213" s="16">
        <f>(((J213/60)/60)/24)+DATE(1970,1,1)</f>
        <v>42236.159918981488</v>
      </c>
      <c r="U213" t="str">
        <f t="shared" si="21"/>
        <v/>
      </c>
      <c r="V213">
        <f t="shared" si="22"/>
        <v>12</v>
      </c>
      <c r="W213" t="str">
        <f t="shared" si="23"/>
        <v/>
      </c>
      <c r="X213">
        <f t="shared" si="24"/>
        <v>12</v>
      </c>
    </row>
    <row r="214" spans="1:24"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f>
        <v>1.5873015873015873E-4</v>
      </c>
      <c r="P214" s="6">
        <f>E214/L214</f>
        <v>1</v>
      </c>
      <c r="Q214" t="str">
        <f t="shared" si="19"/>
        <v>film &amp; video</v>
      </c>
      <c r="R214" s="7" t="str">
        <f t="shared" si="20"/>
        <v>drama</v>
      </c>
      <c r="S214" s="13">
        <f>(((I214/60)/60)/24)+DATE(1970,1,1)</f>
        <v>42476.839351851857</v>
      </c>
      <c r="T214" s="16">
        <f>(((J214/60)/60)/24)+DATE(1970,1,1)</f>
        <v>42416.881018518514</v>
      </c>
      <c r="U214" t="str">
        <f t="shared" si="21"/>
        <v/>
      </c>
      <c r="V214">
        <f t="shared" si="22"/>
        <v>1</v>
      </c>
      <c r="W214" t="str">
        <f t="shared" si="23"/>
        <v/>
      </c>
      <c r="X214">
        <f t="shared" si="24"/>
        <v>1</v>
      </c>
    </row>
    <row r="215" spans="1:24"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f>
        <v>4.0000000000000002E-4</v>
      </c>
      <c r="P215" s="6">
        <f>E215/L215</f>
        <v>20</v>
      </c>
      <c r="Q215" t="str">
        <f t="shared" si="19"/>
        <v>film &amp; video</v>
      </c>
      <c r="R215" s="7" t="str">
        <f t="shared" si="20"/>
        <v>drama</v>
      </c>
      <c r="S215" s="13">
        <f>(((I215/60)/60)/24)+DATE(1970,1,1)</f>
        <v>42232.587974537033</v>
      </c>
      <c r="T215" s="16">
        <f>(((J215/60)/60)/24)+DATE(1970,1,1)</f>
        <v>42202.594293981485</v>
      </c>
      <c r="U215" t="str">
        <f t="shared" si="21"/>
        <v/>
      </c>
      <c r="V215">
        <f t="shared" si="22"/>
        <v>1</v>
      </c>
      <c r="W215" t="str">
        <f t="shared" si="23"/>
        <v/>
      </c>
      <c r="X215">
        <f t="shared" si="24"/>
        <v>1</v>
      </c>
    </row>
    <row r="216" spans="1:24"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f>
        <v>8.0000000000000007E-5</v>
      </c>
      <c r="P216" s="6">
        <f>E216/L216</f>
        <v>1</v>
      </c>
      <c r="Q216" t="str">
        <f t="shared" si="19"/>
        <v>film &amp; video</v>
      </c>
      <c r="R216" s="7" t="str">
        <f t="shared" si="20"/>
        <v>drama</v>
      </c>
      <c r="S216" s="13">
        <f>(((I216/60)/60)/24)+DATE(1970,1,1)</f>
        <v>42069.64061342593</v>
      </c>
      <c r="T216" s="16">
        <f>(((J216/60)/60)/24)+DATE(1970,1,1)</f>
        <v>42009.64061342593</v>
      </c>
      <c r="U216" t="str">
        <f t="shared" si="21"/>
        <v/>
      </c>
      <c r="V216">
        <f t="shared" si="22"/>
        <v>1</v>
      </c>
      <c r="W216" t="str">
        <f t="shared" si="23"/>
        <v/>
      </c>
      <c r="X216">
        <f t="shared" si="24"/>
        <v>1</v>
      </c>
    </row>
    <row r="217" spans="1:24"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f>
        <v>2.2727272727272726E-3</v>
      </c>
      <c r="P217" s="6">
        <f>E217/L217</f>
        <v>10</v>
      </c>
      <c r="Q217" t="str">
        <f t="shared" si="19"/>
        <v>film &amp; video</v>
      </c>
      <c r="R217" s="7" t="str">
        <f t="shared" si="20"/>
        <v>drama</v>
      </c>
      <c r="S217" s="13">
        <f>(((I217/60)/60)/24)+DATE(1970,1,1)</f>
        <v>42417.999305555553</v>
      </c>
      <c r="T217" s="16">
        <f>(((J217/60)/60)/24)+DATE(1970,1,1)</f>
        <v>42375.230115740742</v>
      </c>
      <c r="U217" t="str">
        <f t="shared" si="21"/>
        <v/>
      </c>
      <c r="V217">
        <f t="shared" si="22"/>
        <v>1</v>
      </c>
      <c r="W217" t="str">
        <f t="shared" si="23"/>
        <v/>
      </c>
      <c r="X217">
        <f t="shared" si="24"/>
        <v>1</v>
      </c>
    </row>
    <row r="218" spans="1:24"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f>
        <v>0.55698440000000005</v>
      </c>
      <c r="P218" s="6">
        <f>E218/L218</f>
        <v>331.53833333333336</v>
      </c>
      <c r="Q218" t="str">
        <f t="shared" si="19"/>
        <v>film &amp; video</v>
      </c>
      <c r="R218" s="7" t="str">
        <f t="shared" si="20"/>
        <v>drama</v>
      </c>
      <c r="S218" s="13">
        <f>(((I218/60)/60)/24)+DATE(1970,1,1)</f>
        <v>42116.917094907403</v>
      </c>
      <c r="T218" s="16">
        <f>(((J218/60)/60)/24)+DATE(1970,1,1)</f>
        <v>42066.958761574075</v>
      </c>
      <c r="U218" t="str">
        <f t="shared" si="21"/>
        <v/>
      </c>
      <c r="V218">
        <f t="shared" si="22"/>
        <v>84</v>
      </c>
      <c r="W218" t="str">
        <f t="shared" si="23"/>
        <v/>
      </c>
      <c r="X218">
        <f t="shared" si="24"/>
        <v>84</v>
      </c>
    </row>
    <row r="219" spans="1:24"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f>
        <v>0.11942999999999999</v>
      </c>
      <c r="P219" s="6">
        <f>E219/L219</f>
        <v>314.28947368421052</v>
      </c>
      <c r="Q219" t="str">
        <f t="shared" si="19"/>
        <v>film &amp; video</v>
      </c>
      <c r="R219" s="7" t="str">
        <f t="shared" si="20"/>
        <v>drama</v>
      </c>
      <c r="S219" s="13">
        <f>(((I219/60)/60)/24)+DATE(1970,1,1)</f>
        <v>42001.64061342593</v>
      </c>
      <c r="T219" s="16">
        <f>(((J219/60)/60)/24)+DATE(1970,1,1)</f>
        <v>41970.64061342593</v>
      </c>
      <c r="U219" t="str">
        <f t="shared" si="21"/>
        <v/>
      </c>
      <c r="V219">
        <f t="shared" si="22"/>
        <v>38</v>
      </c>
      <c r="W219" t="str">
        <f t="shared" si="23"/>
        <v/>
      </c>
      <c r="X219">
        <f t="shared" si="24"/>
        <v>38</v>
      </c>
    </row>
    <row r="220" spans="1:24"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f>
        <v>0.02</v>
      </c>
      <c r="P220" s="6">
        <f>E220/L220</f>
        <v>100</v>
      </c>
      <c r="Q220" t="str">
        <f t="shared" si="19"/>
        <v>film &amp; video</v>
      </c>
      <c r="R220" s="7" t="str">
        <f t="shared" si="20"/>
        <v>drama</v>
      </c>
      <c r="S220" s="13">
        <f>(((I220/60)/60)/24)+DATE(1970,1,1)</f>
        <v>42139.628344907411</v>
      </c>
      <c r="T220" s="16">
        <f>(((J220/60)/60)/24)+DATE(1970,1,1)</f>
        <v>42079.628344907411</v>
      </c>
      <c r="U220" t="str">
        <f t="shared" si="21"/>
        <v/>
      </c>
      <c r="V220">
        <f t="shared" si="22"/>
        <v>1</v>
      </c>
      <c r="W220" t="str">
        <f t="shared" si="23"/>
        <v/>
      </c>
      <c r="X220">
        <f t="shared" si="24"/>
        <v>1</v>
      </c>
    </row>
    <row r="221" spans="1:24"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f>
        <v>0.17630000000000001</v>
      </c>
      <c r="P221" s="6">
        <f>E221/L221</f>
        <v>115.98684210526316</v>
      </c>
      <c r="Q221" t="str">
        <f t="shared" si="19"/>
        <v>film &amp; video</v>
      </c>
      <c r="R221" s="7" t="str">
        <f t="shared" si="20"/>
        <v>drama</v>
      </c>
      <c r="S221" s="13">
        <f>(((I221/60)/60)/24)+DATE(1970,1,1)</f>
        <v>42461.290972222225</v>
      </c>
      <c r="T221" s="16">
        <f>(((J221/60)/60)/24)+DATE(1970,1,1)</f>
        <v>42429.326678240745</v>
      </c>
      <c r="U221" t="str">
        <f t="shared" si="21"/>
        <v/>
      </c>
      <c r="V221">
        <f t="shared" si="22"/>
        <v>76</v>
      </c>
      <c r="W221" t="str">
        <f t="shared" si="23"/>
        <v/>
      </c>
      <c r="X221">
        <f t="shared" si="24"/>
        <v>76</v>
      </c>
    </row>
    <row r="222" spans="1:24"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f>
        <v>7.1999999999999998E-3</v>
      </c>
      <c r="P222" s="6">
        <f>E222/L222</f>
        <v>120</v>
      </c>
      <c r="Q222" t="str">
        <f t="shared" si="19"/>
        <v>film &amp; video</v>
      </c>
      <c r="R222" s="7" t="str">
        <f t="shared" si="20"/>
        <v>drama</v>
      </c>
      <c r="S222" s="13">
        <f>(((I222/60)/60)/24)+DATE(1970,1,1)</f>
        <v>42236.837499999994</v>
      </c>
      <c r="T222" s="16">
        <f>(((J222/60)/60)/24)+DATE(1970,1,1)</f>
        <v>42195.643865740742</v>
      </c>
      <c r="U222" t="str">
        <f t="shared" si="21"/>
        <v/>
      </c>
      <c r="V222">
        <f t="shared" si="22"/>
        <v>3</v>
      </c>
      <c r="W222" t="str">
        <f t="shared" si="23"/>
        <v/>
      </c>
      <c r="X222">
        <f t="shared" si="24"/>
        <v>3</v>
      </c>
    </row>
    <row r="223" spans="1:24"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f>
        <v>0</v>
      </c>
      <c r="P223" s="6" t="e">
        <f>E223/L223</f>
        <v>#DIV/0!</v>
      </c>
      <c r="Q223" t="str">
        <f t="shared" si="19"/>
        <v>film &amp; video</v>
      </c>
      <c r="R223" s="7" t="str">
        <f t="shared" si="20"/>
        <v>drama</v>
      </c>
      <c r="S223" s="13">
        <f>(((I223/60)/60)/24)+DATE(1970,1,1)</f>
        <v>42091.79587962963</v>
      </c>
      <c r="T223" s="16">
        <f>(((J223/60)/60)/24)+DATE(1970,1,1)</f>
        <v>42031.837546296301</v>
      </c>
      <c r="U223" t="str">
        <f t="shared" si="21"/>
        <v/>
      </c>
      <c r="V223">
        <f t="shared" si="22"/>
        <v>0</v>
      </c>
      <c r="W223" t="str">
        <f t="shared" si="23"/>
        <v/>
      </c>
      <c r="X223">
        <f t="shared" si="24"/>
        <v>0</v>
      </c>
    </row>
    <row r="224" spans="1:24"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f>
        <v>0.13</v>
      </c>
      <c r="P224" s="6">
        <f>E224/L224</f>
        <v>65</v>
      </c>
      <c r="Q224" t="str">
        <f t="shared" si="19"/>
        <v>film &amp; video</v>
      </c>
      <c r="R224" s="7" t="str">
        <f t="shared" si="20"/>
        <v>drama</v>
      </c>
      <c r="S224" s="13">
        <f>(((I224/60)/60)/24)+DATE(1970,1,1)</f>
        <v>42090.110416666663</v>
      </c>
      <c r="T224" s="16">
        <f>(((J224/60)/60)/24)+DATE(1970,1,1)</f>
        <v>42031.769884259258</v>
      </c>
      <c r="U224" t="str">
        <f t="shared" si="21"/>
        <v/>
      </c>
      <c r="V224">
        <f t="shared" si="22"/>
        <v>2</v>
      </c>
      <c r="W224" t="str">
        <f t="shared" si="23"/>
        <v/>
      </c>
      <c r="X224">
        <f t="shared" si="24"/>
        <v>2</v>
      </c>
    </row>
    <row r="225" spans="1:24"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f>
        <v>0</v>
      </c>
      <c r="P225" s="6" t="e">
        <f>E225/L225</f>
        <v>#DIV/0!</v>
      </c>
      <c r="Q225" t="str">
        <f t="shared" si="19"/>
        <v>film &amp; video</v>
      </c>
      <c r="R225" s="7" t="str">
        <f t="shared" si="20"/>
        <v>drama</v>
      </c>
      <c r="S225" s="13">
        <f>(((I225/60)/60)/24)+DATE(1970,1,1)</f>
        <v>42512.045138888891</v>
      </c>
      <c r="T225" s="16">
        <f>(((J225/60)/60)/24)+DATE(1970,1,1)</f>
        <v>42482.048032407409</v>
      </c>
      <c r="U225" t="str">
        <f t="shared" si="21"/>
        <v/>
      </c>
      <c r="V225">
        <f t="shared" si="22"/>
        <v>0</v>
      </c>
      <c r="W225" t="str">
        <f t="shared" si="23"/>
        <v/>
      </c>
      <c r="X225">
        <f t="shared" si="24"/>
        <v>0</v>
      </c>
    </row>
    <row r="226" spans="1:24"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f>
        <v>0</v>
      </c>
      <c r="P226" s="6" t="e">
        <f>E226/L226</f>
        <v>#DIV/0!</v>
      </c>
      <c r="Q226" t="str">
        <f t="shared" si="19"/>
        <v>film &amp; video</v>
      </c>
      <c r="R226" s="7" t="str">
        <f t="shared" si="20"/>
        <v>drama</v>
      </c>
      <c r="S226" s="13">
        <f>(((I226/60)/60)/24)+DATE(1970,1,1)</f>
        <v>42195.235254629632</v>
      </c>
      <c r="T226" s="16">
        <f>(((J226/60)/60)/24)+DATE(1970,1,1)</f>
        <v>42135.235254629632</v>
      </c>
      <c r="U226" t="str">
        <f t="shared" si="21"/>
        <v/>
      </c>
      <c r="V226">
        <f t="shared" si="22"/>
        <v>0</v>
      </c>
      <c r="W226" t="str">
        <f t="shared" si="23"/>
        <v/>
      </c>
      <c r="X226">
        <f t="shared" si="24"/>
        <v>0</v>
      </c>
    </row>
    <row r="227" spans="1:24"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f>
        <v>0</v>
      </c>
      <c r="P227" s="6" t="e">
        <f>E227/L227</f>
        <v>#DIV/0!</v>
      </c>
      <c r="Q227" t="str">
        <f t="shared" si="19"/>
        <v>film &amp; video</v>
      </c>
      <c r="R227" s="7" t="str">
        <f t="shared" si="20"/>
        <v>drama</v>
      </c>
      <c r="S227" s="13">
        <f>(((I227/60)/60)/24)+DATE(1970,1,1)</f>
        <v>42468.919606481482</v>
      </c>
      <c r="T227" s="16">
        <f>(((J227/60)/60)/24)+DATE(1970,1,1)</f>
        <v>42438.961273148147</v>
      </c>
      <c r="U227" t="str">
        <f t="shared" si="21"/>
        <v/>
      </c>
      <c r="V227">
        <f t="shared" si="22"/>
        <v>0</v>
      </c>
      <c r="W227" t="str">
        <f t="shared" si="23"/>
        <v/>
      </c>
      <c r="X227">
        <f t="shared" si="24"/>
        <v>0</v>
      </c>
    </row>
    <row r="228" spans="1:24"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f>
        <v>8.6206896551724137E-3</v>
      </c>
      <c r="P228" s="6">
        <f>E228/L228</f>
        <v>125</v>
      </c>
      <c r="Q228" t="str">
        <f t="shared" si="19"/>
        <v>film &amp; video</v>
      </c>
      <c r="R228" s="7" t="str">
        <f t="shared" si="20"/>
        <v>drama</v>
      </c>
      <c r="S228" s="13">
        <f>(((I228/60)/60)/24)+DATE(1970,1,1)</f>
        <v>42155.395138888889</v>
      </c>
      <c r="T228" s="16">
        <f>(((J228/60)/60)/24)+DATE(1970,1,1)</f>
        <v>42106.666018518517</v>
      </c>
      <c r="U228" t="str">
        <f t="shared" si="21"/>
        <v/>
      </c>
      <c r="V228">
        <f t="shared" si="22"/>
        <v>2</v>
      </c>
      <c r="W228" t="str">
        <f t="shared" si="23"/>
        <v/>
      </c>
      <c r="X228">
        <f t="shared" si="24"/>
        <v>2</v>
      </c>
    </row>
    <row r="229" spans="1:24"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f>
        <v>0</v>
      </c>
      <c r="P229" s="6" t="e">
        <f>E229/L229</f>
        <v>#DIV/0!</v>
      </c>
      <c r="Q229" t="str">
        <f t="shared" si="19"/>
        <v>film &amp; video</v>
      </c>
      <c r="R229" s="7" t="str">
        <f t="shared" si="20"/>
        <v>drama</v>
      </c>
      <c r="S229" s="13">
        <f>(((I229/60)/60)/24)+DATE(1970,1,1)</f>
        <v>42194.893993055557</v>
      </c>
      <c r="T229" s="16">
        <f>(((J229/60)/60)/24)+DATE(1970,1,1)</f>
        <v>42164.893993055557</v>
      </c>
      <c r="U229" t="str">
        <f t="shared" si="21"/>
        <v/>
      </c>
      <c r="V229">
        <f t="shared" si="22"/>
        <v>0</v>
      </c>
      <c r="W229" t="str">
        <f t="shared" si="23"/>
        <v/>
      </c>
      <c r="X229">
        <f t="shared" si="24"/>
        <v>0</v>
      </c>
    </row>
    <row r="230" spans="1:24"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f>
        <v>0</v>
      </c>
      <c r="P230" s="6" t="e">
        <f>E230/L230</f>
        <v>#DIV/0!</v>
      </c>
      <c r="Q230" t="str">
        <f t="shared" si="19"/>
        <v>film &amp; video</v>
      </c>
      <c r="R230" s="7" t="str">
        <f t="shared" si="20"/>
        <v>drama</v>
      </c>
      <c r="S230" s="13">
        <f>(((I230/60)/60)/24)+DATE(1970,1,1)</f>
        <v>42156.686400462961</v>
      </c>
      <c r="T230" s="16">
        <f>(((J230/60)/60)/24)+DATE(1970,1,1)</f>
        <v>42096.686400462961</v>
      </c>
      <c r="U230" t="str">
        <f t="shared" si="21"/>
        <v/>
      </c>
      <c r="V230">
        <f t="shared" si="22"/>
        <v>0</v>
      </c>
      <c r="W230" t="str">
        <f t="shared" si="23"/>
        <v/>
      </c>
      <c r="X230">
        <f t="shared" si="24"/>
        <v>0</v>
      </c>
    </row>
    <row r="231" spans="1:24"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f>
        <v>0</v>
      </c>
      <c r="P231" s="6" t="e">
        <f>E231/L231</f>
        <v>#DIV/0!</v>
      </c>
      <c r="Q231" t="str">
        <f t="shared" si="19"/>
        <v>film &amp; video</v>
      </c>
      <c r="R231" s="7" t="str">
        <f t="shared" si="20"/>
        <v>drama</v>
      </c>
      <c r="S231" s="13">
        <f>(((I231/60)/60)/24)+DATE(1970,1,1)</f>
        <v>42413.933993055558</v>
      </c>
      <c r="T231" s="16">
        <f>(((J231/60)/60)/24)+DATE(1970,1,1)</f>
        <v>42383.933993055558</v>
      </c>
      <c r="U231" t="str">
        <f t="shared" si="21"/>
        <v/>
      </c>
      <c r="V231">
        <f t="shared" si="22"/>
        <v>0</v>
      </c>
      <c r="W231" t="str">
        <f t="shared" si="23"/>
        <v/>
      </c>
      <c r="X231">
        <f t="shared" si="24"/>
        <v>0</v>
      </c>
    </row>
    <row r="232" spans="1:24"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f>
        <v>4.0000000000000001E-3</v>
      </c>
      <c r="P232" s="6">
        <f>E232/L232</f>
        <v>30</v>
      </c>
      <c r="Q232" t="str">
        <f t="shared" si="19"/>
        <v>film &amp; video</v>
      </c>
      <c r="R232" s="7" t="str">
        <f t="shared" si="20"/>
        <v>drama</v>
      </c>
      <c r="S232" s="13">
        <f>(((I232/60)/60)/24)+DATE(1970,1,1)</f>
        <v>42159.777210648142</v>
      </c>
      <c r="T232" s="16">
        <f>(((J232/60)/60)/24)+DATE(1970,1,1)</f>
        <v>42129.777210648142</v>
      </c>
      <c r="U232" t="str">
        <f t="shared" si="21"/>
        <v/>
      </c>
      <c r="V232">
        <f t="shared" si="22"/>
        <v>2</v>
      </c>
      <c r="W232" t="str">
        <f t="shared" si="23"/>
        <v/>
      </c>
      <c r="X232">
        <f t="shared" si="24"/>
        <v>2</v>
      </c>
    </row>
    <row r="233" spans="1:24"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f>
        <v>0</v>
      </c>
      <c r="P233" s="6" t="e">
        <f>E233/L233</f>
        <v>#DIV/0!</v>
      </c>
      <c r="Q233" t="str">
        <f t="shared" si="19"/>
        <v>film &amp; video</v>
      </c>
      <c r="R233" s="7" t="str">
        <f t="shared" si="20"/>
        <v>drama</v>
      </c>
      <c r="S233" s="13">
        <f>(((I233/60)/60)/24)+DATE(1970,1,1)</f>
        <v>42371.958923611113</v>
      </c>
      <c r="T233" s="16">
        <f>(((J233/60)/60)/24)+DATE(1970,1,1)</f>
        <v>42341.958923611113</v>
      </c>
      <c r="U233" t="str">
        <f t="shared" si="21"/>
        <v/>
      </c>
      <c r="V233">
        <f t="shared" si="22"/>
        <v>0</v>
      </c>
      <c r="W233" t="str">
        <f t="shared" si="23"/>
        <v/>
      </c>
      <c r="X233">
        <f t="shared" si="24"/>
        <v>0</v>
      </c>
    </row>
    <row r="234" spans="1:24"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f>
        <v>2.75E-2</v>
      </c>
      <c r="P234" s="6">
        <f>E234/L234</f>
        <v>15.714285714285714</v>
      </c>
      <c r="Q234" t="str">
        <f t="shared" si="19"/>
        <v>film &amp; video</v>
      </c>
      <c r="R234" s="7" t="str">
        <f t="shared" si="20"/>
        <v>drama</v>
      </c>
      <c r="S234" s="13">
        <f>(((I234/60)/60)/24)+DATE(1970,1,1)</f>
        <v>42062.82576388889</v>
      </c>
      <c r="T234" s="16">
        <f>(((J234/60)/60)/24)+DATE(1970,1,1)</f>
        <v>42032.82576388889</v>
      </c>
      <c r="U234" t="str">
        <f t="shared" si="21"/>
        <v/>
      </c>
      <c r="V234">
        <f t="shared" si="22"/>
        <v>7</v>
      </c>
      <c r="W234" t="str">
        <f t="shared" si="23"/>
        <v/>
      </c>
      <c r="X234">
        <f t="shared" si="24"/>
        <v>7</v>
      </c>
    </row>
    <row r="235" spans="1:24"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f>
        <v>0</v>
      </c>
      <c r="P235" s="6" t="e">
        <f>E235/L235</f>
        <v>#DIV/0!</v>
      </c>
      <c r="Q235" t="str">
        <f t="shared" si="19"/>
        <v>film &amp; video</v>
      </c>
      <c r="R235" s="7" t="str">
        <f t="shared" si="20"/>
        <v>drama</v>
      </c>
      <c r="S235" s="13">
        <f>(((I235/60)/60)/24)+DATE(1970,1,1)</f>
        <v>42642.911712962959</v>
      </c>
      <c r="T235" s="16">
        <f>(((J235/60)/60)/24)+DATE(1970,1,1)</f>
        <v>42612.911712962959</v>
      </c>
      <c r="U235" t="str">
        <f t="shared" si="21"/>
        <v/>
      </c>
      <c r="V235">
        <f t="shared" si="22"/>
        <v>0</v>
      </c>
      <c r="W235" t="str">
        <f t="shared" si="23"/>
        <v/>
      </c>
      <c r="X235">
        <f t="shared" si="24"/>
        <v>0</v>
      </c>
    </row>
    <row r="236" spans="1:24"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f>
        <v>0.40100000000000002</v>
      </c>
      <c r="P236" s="6">
        <f>E236/L236</f>
        <v>80.2</v>
      </c>
      <c r="Q236" t="str">
        <f t="shared" si="19"/>
        <v>film &amp; video</v>
      </c>
      <c r="R236" s="7" t="str">
        <f t="shared" si="20"/>
        <v>drama</v>
      </c>
      <c r="S236" s="13">
        <f>(((I236/60)/60)/24)+DATE(1970,1,1)</f>
        <v>42176.035405092596</v>
      </c>
      <c r="T236" s="16">
        <f>(((J236/60)/60)/24)+DATE(1970,1,1)</f>
        <v>42136.035405092596</v>
      </c>
      <c r="U236" t="str">
        <f t="shared" si="21"/>
        <v/>
      </c>
      <c r="V236">
        <f t="shared" si="22"/>
        <v>5</v>
      </c>
      <c r="W236" t="str">
        <f t="shared" si="23"/>
        <v/>
      </c>
      <c r="X236">
        <f t="shared" si="24"/>
        <v>5</v>
      </c>
    </row>
    <row r="237" spans="1:24"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f>
        <v>0</v>
      </c>
      <c r="P237" s="6" t="e">
        <f>E237/L237</f>
        <v>#DIV/0!</v>
      </c>
      <c r="Q237" t="str">
        <f t="shared" si="19"/>
        <v>film &amp; video</v>
      </c>
      <c r="R237" s="7" t="str">
        <f t="shared" si="20"/>
        <v>drama</v>
      </c>
      <c r="S237" s="13">
        <f>(((I237/60)/60)/24)+DATE(1970,1,1)</f>
        <v>42194.908530092594</v>
      </c>
      <c r="T237" s="16">
        <f>(((J237/60)/60)/24)+DATE(1970,1,1)</f>
        <v>42164.908530092594</v>
      </c>
      <c r="U237" t="str">
        <f t="shared" si="21"/>
        <v/>
      </c>
      <c r="V237">
        <f t="shared" si="22"/>
        <v>0</v>
      </c>
      <c r="W237" t="str">
        <f t="shared" si="23"/>
        <v/>
      </c>
      <c r="X237">
        <f t="shared" si="24"/>
        <v>0</v>
      </c>
    </row>
    <row r="238" spans="1:24"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f>
        <v>0</v>
      </c>
      <c r="P238" s="6" t="e">
        <f>E238/L238</f>
        <v>#DIV/0!</v>
      </c>
      <c r="Q238" t="str">
        <f t="shared" si="19"/>
        <v>film &amp; video</v>
      </c>
      <c r="R238" s="7" t="str">
        <f t="shared" si="20"/>
        <v>drama</v>
      </c>
      <c r="S238" s="13">
        <f>(((I238/60)/60)/24)+DATE(1970,1,1)</f>
        <v>42374</v>
      </c>
      <c r="T238" s="16">
        <f>(((J238/60)/60)/24)+DATE(1970,1,1)</f>
        <v>42321.08447916666</v>
      </c>
      <c r="U238" t="str">
        <f t="shared" si="21"/>
        <v/>
      </c>
      <c r="V238">
        <f t="shared" si="22"/>
        <v>0</v>
      </c>
      <c r="W238" t="str">
        <f t="shared" si="23"/>
        <v/>
      </c>
      <c r="X238">
        <f t="shared" si="24"/>
        <v>0</v>
      </c>
    </row>
    <row r="239" spans="1:24"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f>
        <v>3.3333333333333335E-3</v>
      </c>
      <c r="P239" s="6">
        <f>E239/L239</f>
        <v>50</v>
      </c>
      <c r="Q239" t="str">
        <f t="shared" si="19"/>
        <v>film &amp; video</v>
      </c>
      <c r="R239" s="7" t="str">
        <f t="shared" si="20"/>
        <v>drama</v>
      </c>
      <c r="S239" s="13">
        <f>(((I239/60)/60)/24)+DATE(1970,1,1)</f>
        <v>42437.577187499999</v>
      </c>
      <c r="T239" s="16">
        <f>(((J239/60)/60)/24)+DATE(1970,1,1)</f>
        <v>42377.577187499999</v>
      </c>
      <c r="U239" t="str">
        <f t="shared" si="21"/>
        <v/>
      </c>
      <c r="V239">
        <f t="shared" si="22"/>
        <v>1</v>
      </c>
      <c r="W239" t="str">
        <f t="shared" si="23"/>
        <v/>
      </c>
      <c r="X239">
        <f t="shared" si="24"/>
        <v>1</v>
      </c>
    </row>
    <row r="240" spans="1:24"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f>
        <v>0</v>
      </c>
      <c r="P240" s="6" t="e">
        <f>E240/L240</f>
        <v>#DIV/0!</v>
      </c>
      <c r="Q240" t="str">
        <f t="shared" si="19"/>
        <v>film &amp; video</v>
      </c>
      <c r="R240" s="7" t="str">
        <f t="shared" si="20"/>
        <v>drama</v>
      </c>
      <c r="S240" s="13">
        <f>(((I240/60)/60)/24)+DATE(1970,1,1)</f>
        <v>42734.375</v>
      </c>
      <c r="T240" s="16">
        <f>(((J240/60)/60)/24)+DATE(1970,1,1)</f>
        <v>42713.962499999994</v>
      </c>
      <c r="U240" t="str">
        <f t="shared" si="21"/>
        <v/>
      </c>
      <c r="V240">
        <f t="shared" si="22"/>
        <v>0</v>
      </c>
      <c r="W240" t="str">
        <f t="shared" si="23"/>
        <v/>
      </c>
      <c r="X240">
        <f t="shared" si="24"/>
        <v>0</v>
      </c>
    </row>
    <row r="241" spans="1:24"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f>
        <v>0.25</v>
      </c>
      <c r="P241" s="6">
        <f>E241/L241</f>
        <v>50</v>
      </c>
      <c r="Q241" t="str">
        <f t="shared" si="19"/>
        <v>film &amp; video</v>
      </c>
      <c r="R241" s="7" t="str">
        <f t="shared" si="20"/>
        <v>drama</v>
      </c>
      <c r="S241" s="13">
        <f>(((I241/60)/60)/24)+DATE(1970,1,1)</f>
        <v>42316.5</v>
      </c>
      <c r="T241" s="16">
        <f>(((J241/60)/60)/24)+DATE(1970,1,1)</f>
        <v>42297.110300925924</v>
      </c>
      <c r="U241" t="str">
        <f t="shared" si="21"/>
        <v/>
      </c>
      <c r="V241">
        <f t="shared" si="22"/>
        <v>5</v>
      </c>
      <c r="W241" t="str">
        <f t="shared" si="23"/>
        <v/>
      </c>
      <c r="X241">
        <f t="shared" si="24"/>
        <v>5</v>
      </c>
    </row>
    <row r="242" spans="1:24"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f>
        <v>1.0763413333333334</v>
      </c>
      <c r="P242" s="6">
        <f>E242/L242</f>
        <v>117.84759124087591</v>
      </c>
      <c r="Q242" t="str">
        <f t="shared" si="19"/>
        <v>film &amp; video</v>
      </c>
      <c r="R242" s="7" t="str">
        <f t="shared" si="20"/>
        <v>documentary</v>
      </c>
      <c r="S242" s="13">
        <f>(((I242/60)/60)/24)+DATE(1970,1,1)</f>
        <v>41399.708460648151</v>
      </c>
      <c r="T242" s="16">
        <f>(((J242/60)/60)/24)+DATE(1970,1,1)</f>
        <v>41354.708460648151</v>
      </c>
      <c r="U242">
        <f t="shared" si="21"/>
        <v>137</v>
      </c>
      <c r="V242" t="str">
        <f t="shared" si="22"/>
        <v/>
      </c>
      <c r="W242" t="str">
        <f t="shared" si="23"/>
        <v/>
      </c>
      <c r="X242" t="str">
        <f t="shared" si="24"/>
        <v/>
      </c>
    </row>
    <row r="243" spans="1:24"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f>
        <v>1.1263736263736264</v>
      </c>
      <c r="P243" s="6">
        <f>E243/L243</f>
        <v>109.04255319148936</v>
      </c>
      <c r="Q243" t="str">
        <f t="shared" si="19"/>
        <v>film &amp; video</v>
      </c>
      <c r="R243" s="7" t="str">
        <f t="shared" si="20"/>
        <v>documentary</v>
      </c>
      <c r="S243" s="13">
        <f>(((I243/60)/60)/24)+DATE(1970,1,1)</f>
        <v>41994.697962962964</v>
      </c>
      <c r="T243" s="16">
        <f>(((J243/60)/60)/24)+DATE(1970,1,1)</f>
        <v>41949.697962962964</v>
      </c>
      <c r="U243">
        <f t="shared" si="21"/>
        <v>376</v>
      </c>
      <c r="V243" t="str">
        <f t="shared" si="22"/>
        <v/>
      </c>
      <c r="W243" t="str">
        <f t="shared" si="23"/>
        <v/>
      </c>
      <c r="X243" t="str">
        <f t="shared" si="24"/>
        <v/>
      </c>
    </row>
    <row r="244" spans="1:24"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f>
        <v>1.1346153846153846</v>
      </c>
      <c r="P244" s="6">
        <f>E244/L244</f>
        <v>73.019801980198025</v>
      </c>
      <c r="Q244" t="str">
        <f t="shared" si="19"/>
        <v>film &amp; video</v>
      </c>
      <c r="R244" s="7" t="str">
        <f t="shared" si="20"/>
        <v>documentary</v>
      </c>
      <c r="S244" s="13">
        <f>(((I244/60)/60)/24)+DATE(1970,1,1)</f>
        <v>40897.492939814816</v>
      </c>
      <c r="T244" s="16">
        <f>(((J244/60)/60)/24)+DATE(1970,1,1)</f>
        <v>40862.492939814816</v>
      </c>
      <c r="U244">
        <f t="shared" si="21"/>
        <v>202</v>
      </c>
      <c r="V244" t="str">
        <f t="shared" si="22"/>
        <v/>
      </c>
      <c r="W244" t="str">
        <f t="shared" si="23"/>
        <v/>
      </c>
      <c r="X244" t="str">
        <f t="shared" si="24"/>
        <v/>
      </c>
    </row>
    <row r="245" spans="1:24"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f>
        <v>1.0259199999999999</v>
      </c>
      <c r="P245" s="6">
        <f>E245/L245</f>
        <v>78.195121951219505</v>
      </c>
      <c r="Q245" t="str">
        <f t="shared" si="19"/>
        <v>film &amp; video</v>
      </c>
      <c r="R245" s="7" t="str">
        <f t="shared" si="20"/>
        <v>documentary</v>
      </c>
      <c r="S245" s="13">
        <f>(((I245/60)/60)/24)+DATE(1970,1,1)</f>
        <v>41692.047500000001</v>
      </c>
      <c r="T245" s="16">
        <f>(((J245/60)/60)/24)+DATE(1970,1,1)</f>
        <v>41662.047500000001</v>
      </c>
      <c r="U245">
        <f t="shared" si="21"/>
        <v>328</v>
      </c>
      <c r="V245" t="str">
        <f t="shared" si="22"/>
        <v/>
      </c>
      <c r="W245" t="str">
        <f t="shared" si="23"/>
        <v/>
      </c>
      <c r="X245" t="str">
        <f t="shared" si="24"/>
        <v/>
      </c>
    </row>
    <row r="246" spans="1:24"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f>
        <v>1.1375714285714287</v>
      </c>
      <c r="P246" s="6">
        <f>E246/L246</f>
        <v>47.398809523809526</v>
      </c>
      <c r="Q246" t="str">
        <f t="shared" si="19"/>
        <v>film &amp; video</v>
      </c>
      <c r="R246" s="7" t="str">
        <f t="shared" si="20"/>
        <v>documentary</v>
      </c>
      <c r="S246" s="13">
        <f>(((I246/60)/60)/24)+DATE(1970,1,1)</f>
        <v>40253.29583333333</v>
      </c>
      <c r="T246" s="16">
        <f>(((J246/60)/60)/24)+DATE(1970,1,1)</f>
        <v>40213.323599537034</v>
      </c>
      <c r="U246">
        <f t="shared" si="21"/>
        <v>84</v>
      </c>
      <c r="V246" t="str">
        <f t="shared" si="22"/>
        <v/>
      </c>
      <c r="W246" t="str">
        <f t="shared" si="23"/>
        <v/>
      </c>
      <c r="X246" t="str">
        <f t="shared" si="24"/>
        <v/>
      </c>
    </row>
    <row r="247" spans="1:24"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f>
        <v>1.0371999999999999</v>
      </c>
      <c r="P247" s="6">
        <f>E247/L247</f>
        <v>54.020833333333336</v>
      </c>
      <c r="Q247" t="str">
        <f t="shared" si="19"/>
        <v>film &amp; video</v>
      </c>
      <c r="R247" s="7" t="str">
        <f t="shared" si="20"/>
        <v>documentary</v>
      </c>
      <c r="S247" s="13">
        <f>(((I247/60)/60)/24)+DATE(1970,1,1)</f>
        <v>41137.053067129629</v>
      </c>
      <c r="T247" s="16">
        <f>(((J247/60)/60)/24)+DATE(1970,1,1)</f>
        <v>41107.053067129629</v>
      </c>
      <c r="U247">
        <f t="shared" si="21"/>
        <v>96</v>
      </c>
      <c r="V247" t="str">
        <f t="shared" si="22"/>
        <v/>
      </c>
      <c r="W247" t="str">
        <f t="shared" si="23"/>
        <v/>
      </c>
      <c r="X247" t="str">
        <f t="shared" si="24"/>
        <v/>
      </c>
    </row>
    <row r="248" spans="1:24"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f>
        <v>3.0546000000000002</v>
      </c>
      <c r="P248" s="6">
        <f>E248/L248</f>
        <v>68.488789237668158</v>
      </c>
      <c r="Q248" t="str">
        <f t="shared" si="19"/>
        <v>film &amp; video</v>
      </c>
      <c r="R248" s="7" t="str">
        <f t="shared" si="20"/>
        <v>documentary</v>
      </c>
      <c r="S248" s="13">
        <f>(((I248/60)/60)/24)+DATE(1970,1,1)</f>
        <v>40530.405150462961</v>
      </c>
      <c r="T248" s="16">
        <f>(((J248/60)/60)/24)+DATE(1970,1,1)</f>
        <v>40480.363483796296</v>
      </c>
      <c r="U248">
        <f t="shared" si="21"/>
        <v>223</v>
      </c>
      <c r="V248" t="str">
        <f t="shared" si="22"/>
        <v/>
      </c>
      <c r="W248" t="str">
        <f t="shared" si="23"/>
        <v/>
      </c>
      <c r="X248" t="str">
        <f t="shared" si="24"/>
        <v/>
      </c>
    </row>
    <row r="249" spans="1:24"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f>
        <v>1.341</v>
      </c>
      <c r="P249" s="6">
        <f>E249/L249</f>
        <v>108.14516129032258</v>
      </c>
      <c r="Q249" t="str">
        <f t="shared" si="19"/>
        <v>film &amp; video</v>
      </c>
      <c r="R249" s="7" t="str">
        <f t="shared" si="20"/>
        <v>documentary</v>
      </c>
      <c r="S249" s="13">
        <f>(((I249/60)/60)/24)+DATE(1970,1,1)</f>
        <v>40467.152083333334</v>
      </c>
      <c r="T249" s="16">
        <f>(((J249/60)/60)/24)+DATE(1970,1,1)</f>
        <v>40430.604328703703</v>
      </c>
      <c r="U249">
        <f t="shared" si="21"/>
        <v>62</v>
      </c>
      <c r="V249" t="str">
        <f t="shared" si="22"/>
        <v/>
      </c>
      <c r="W249" t="str">
        <f t="shared" si="23"/>
        <v/>
      </c>
      <c r="X249" t="str">
        <f t="shared" si="24"/>
        <v/>
      </c>
    </row>
    <row r="250" spans="1:24"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f>
        <v>1.0133294117647058</v>
      </c>
      <c r="P250" s="6">
        <f>E250/L250</f>
        <v>589.95205479452056</v>
      </c>
      <c r="Q250" t="str">
        <f t="shared" si="19"/>
        <v>film &amp; video</v>
      </c>
      <c r="R250" s="7" t="str">
        <f t="shared" si="20"/>
        <v>documentary</v>
      </c>
      <c r="S250" s="13">
        <f>(((I250/60)/60)/24)+DATE(1970,1,1)</f>
        <v>40915.774409722224</v>
      </c>
      <c r="T250" s="16">
        <f>(((J250/60)/60)/24)+DATE(1970,1,1)</f>
        <v>40870.774409722224</v>
      </c>
      <c r="U250">
        <f t="shared" si="21"/>
        <v>146</v>
      </c>
      <c r="V250" t="str">
        <f t="shared" si="22"/>
        <v/>
      </c>
      <c r="W250" t="str">
        <f t="shared" si="23"/>
        <v/>
      </c>
      <c r="X250" t="str">
        <f t="shared" si="24"/>
        <v/>
      </c>
    </row>
    <row r="251" spans="1:24"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f>
        <v>1.1292</v>
      </c>
      <c r="P251" s="6">
        <f>E251/L251</f>
        <v>48.051063829787232</v>
      </c>
      <c r="Q251" t="str">
        <f t="shared" si="19"/>
        <v>film &amp; video</v>
      </c>
      <c r="R251" s="7" t="str">
        <f t="shared" si="20"/>
        <v>documentary</v>
      </c>
      <c r="S251" s="13">
        <f>(((I251/60)/60)/24)+DATE(1970,1,1)</f>
        <v>40412.736111111109</v>
      </c>
      <c r="T251" s="16">
        <f>(((J251/60)/60)/24)+DATE(1970,1,1)</f>
        <v>40332.923842592594</v>
      </c>
      <c r="U251">
        <f t="shared" si="21"/>
        <v>235</v>
      </c>
      <c r="V251" t="str">
        <f t="shared" si="22"/>
        <v/>
      </c>
      <c r="W251" t="str">
        <f t="shared" si="23"/>
        <v/>
      </c>
      <c r="X251" t="str">
        <f t="shared" si="24"/>
        <v/>
      </c>
    </row>
    <row r="252" spans="1:24"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f>
        <v>1.0558333333333334</v>
      </c>
      <c r="P252" s="6">
        <f>E252/L252</f>
        <v>72.482837528604122</v>
      </c>
      <c r="Q252" t="str">
        <f t="shared" si="19"/>
        <v>film &amp; video</v>
      </c>
      <c r="R252" s="7" t="str">
        <f t="shared" si="20"/>
        <v>documentary</v>
      </c>
      <c r="S252" s="13">
        <f>(((I252/60)/60)/24)+DATE(1970,1,1)</f>
        <v>41431.565868055557</v>
      </c>
      <c r="T252" s="16">
        <f>(((J252/60)/60)/24)+DATE(1970,1,1)</f>
        <v>41401.565868055557</v>
      </c>
      <c r="U252">
        <f t="shared" si="21"/>
        <v>437</v>
      </c>
      <c r="V252" t="str">
        <f t="shared" si="22"/>
        <v/>
      </c>
      <c r="W252" t="str">
        <f t="shared" si="23"/>
        <v/>
      </c>
      <c r="X252" t="str">
        <f t="shared" si="24"/>
        <v/>
      </c>
    </row>
    <row r="253" spans="1:24"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f>
        <v>1.2557142857142858</v>
      </c>
      <c r="P253" s="6">
        <f>E253/L253</f>
        <v>57.077922077922075</v>
      </c>
      <c r="Q253" t="str">
        <f t="shared" si="19"/>
        <v>film &amp; video</v>
      </c>
      <c r="R253" s="7" t="str">
        <f t="shared" si="20"/>
        <v>documentary</v>
      </c>
      <c r="S253" s="13">
        <f>(((I253/60)/60)/24)+DATE(1970,1,1)</f>
        <v>41045.791666666664</v>
      </c>
      <c r="T253" s="16">
        <f>(((J253/60)/60)/24)+DATE(1970,1,1)</f>
        <v>41013.787569444445</v>
      </c>
      <c r="U253">
        <f t="shared" si="21"/>
        <v>77</v>
      </c>
      <c r="V253" t="str">
        <f t="shared" si="22"/>
        <v/>
      </c>
      <c r="W253" t="str">
        <f t="shared" si="23"/>
        <v/>
      </c>
      <c r="X253" t="str">
        <f t="shared" si="24"/>
        <v/>
      </c>
    </row>
    <row r="254" spans="1:24"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f>
        <v>1.8455999999999999</v>
      </c>
      <c r="P254" s="6">
        <f>E254/L254</f>
        <v>85.444444444444443</v>
      </c>
      <c r="Q254" t="str">
        <f t="shared" si="19"/>
        <v>film &amp; video</v>
      </c>
      <c r="R254" s="7" t="str">
        <f t="shared" si="20"/>
        <v>documentary</v>
      </c>
      <c r="S254" s="13">
        <f>(((I254/60)/60)/24)+DATE(1970,1,1)</f>
        <v>40330.165972222225</v>
      </c>
      <c r="T254" s="16">
        <f>(((J254/60)/60)/24)+DATE(1970,1,1)</f>
        <v>40266.662708333337</v>
      </c>
      <c r="U254">
        <f t="shared" si="21"/>
        <v>108</v>
      </c>
      <c r="V254" t="str">
        <f t="shared" si="22"/>
        <v/>
      </c>
      <c r="W254" t="str">
        <f t="shared" si="23"/>
        <v/>
      </c>
      <c r="X254" t="str">
        <f t="shared" si="24"/>
        <v/>
      </c>
    </row>
    <row r="255" spans="1:24"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f>
        <v>1.0073333333333334</v>
      </c>
      <c r="P255" s="6">
        <f>E255/L255</f>
        <v>215.85714285714286</v>
      </c>
      <c r="Q255" t="str">
        <f t="shared" si="19"/>
        <v>film &amp; video</v>
      </c>
      <c r="R255" s="7" t="str">
        <f t="shared" si="20"/>
        <v>documentary</v>
      </c>
      <c r="S255" s="13">
        <f>(((I255/60)/60)/24)+DATE(1970,1,1)</f>
        <v>40954.650868055556</v>
      </c>
      <c r="T255" s="16">
        <f>(((J255/60)/60)/24)+DATE(1970,1,1)</f>
        <v>40924.650868055556</v>
      </c>
      <c r="U255">
        <f t="shared" si="21"/>
        <v>7</v>
      </c>
      <c r="V255" t="str">
        <f t="shared" si="22"/>
        <v/>
      </c>
      <c r="W255" t="str">
        <f t="shared" si="23"/>
        <v/>
      </c>
      <c r="X255" t="str">
        <f t="shared" si="24"/>
        <v/>
      </c>
    </row>
    <row r="256" spans="1:24"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f>
        <v>1.1694724999999999</v>
      </c>
      <c r="P256" s="6">
        <f>E256/L256</f>
        <v>89.38643312101911</v>
      </c>
      <c r="Q256" t="str">
        <f t="shared" si="19"/>
        <v>film &amp; video</v>
      </c>
      <c r="R256" s="7" t="str">
        <f t="shared" si="20"/>
        <v>documentary</v>
      </c>
      <c r="S256" s="13">
        <f>(((I256/60)/60)/24)+DATE(1970,1,1)</f>
        <v>42294.083333333328</v>
      </c>
      <c r="T256" s="16">
        <f>(((J256/60)/60)/24)+DATE(1970,1,1)</f>
        <v>42263.952662037031</v>
      </c>
      <c r="U256">
        <f t="shared" si="21"/>
        <v>314</v>
      </c>
      <c r="V256" t="str">
        <f t="shared" si="22"/>
        <v/>
      </c>
      <c r="W256" t="str">
        <f t="shared" si="23"/>
        <v/>
      </c>
      <c r="X256" t="str">
        <f t="shared" si="24"/>
        <v/>
      </c>
    </row>
    <row r="257" spans="1:24"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f>
        <v>1.0673325</v>
      </c>
      <c r="P257" s="6">
        <f>E257/L257</f>
        <v>45.418404255319146</v>
      </c>
      <c r="Q257" t="str">
        <f t="shared" si="19"/>
        <v>film &amp; video</v>
      </c>
      <c r="R257" s="7" t="str">
        <f t="shared" si="20"/>
        <v>documentary</v>
      </c>
      <c r="S257" s="13">
        <f>(((I257/60)/60)/24)+DATE(1970,1,1)</f>
        <v>40618.48474537037</v>
      </c>
      <c r="T257" s="16">
        <f>(((J257/60)/60)/24)+DATE(1970,1,1)</f>
        <v>40588.526412037041</v>
      </c>
      <c r="U257">
        <f t="shared" si="21"/>
        <v>188</v>
      </c>
      <c r="V257" t="str">
        <f t="shared" si="22"/>
        <v/>
      </c>
      <c r="W257" t="str">
        <f t="shared" si="23"/>
        <v/>
      </c>
      <c r="X257" t="str">
        <f t="shared" si="24"/>
        <v/>
      </c>
    </row>
    <row r="258" spans="1:24"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f>
        <v>1.391</v>
      </c>
      <c r="P258" s="6">
        <f>E258/L258</f>
        <v>65.756363636363631</v>
      </c>
      <c r="Q258" t="str">
        <f t="shared" si="19"/>
        <v>film &amp; video</v>
      </c>
      <c r="R258" s="7" t="str">
        <f t="shared" si="20"/>
        <v>documentary</v>
      </c>
      <c r="S258" s="13">
        <f>(((I258/60)/60)/24)+DATE(1970,1,1)</f>
        <v>41349.769293981481</v>
      </c>
      <c r="T258" s="16">
        <f>(((J258/60)/60)/24)+DATE(1970,1,1)</f>
        <v>41319.769293981481</v>
      </c>
      <c r="U258">
        <f t="shared" si="21"/>
        <v>275</v>
      </c>
      <c r="V258" t="str">
        <f t="shared" si="22"/>
        <v/>
      </c>
      <c r="W258" t="str">
        <f t="shared" si="23"/>
        <v/>
      </c>
      <c r="X258" t="str">
        <f t="shared" si="24"/>
        <v/>
      </c>
    </row>
    <row r="259" spans="1:24"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f>
        <v>1.0672648571428571</v>
      </c>
      <c r="P259" s="6">
        <f>E259/L259</f>
        <v>66.70405357142856</v>
      </c>
      <c r="Q259" t="str">
        <f t="shared" ref="Q259:Q322" si="25">LEFT(N259,SEARCH("/",N259)-1)</f>
        <v>film &amp; video</v>
      </c>
      <c r="R259" s="7" t="str">
        <f t="shared" ref="R259:R322" si="26">RIGHT(N259,LEN(N259)-SEARCH("/",N259))</f>
        <v>documentary</v>
      </c>
      <c r="S259" s="13">
        <f>(((I259/60)/60)/24)+DATE(1970,1,1)</f>
        <v>42509.626875000002</v>
      </c>
      <c r="T259" s="16">
        <f>(((J259/60)/60)/24)+DATE(1970,1,1)</f>
        <v>42479.626875000002</v>
      </c>
      <c r="U259">
        <f t="shared" ref="U259:U322" si="27">IF(F259="Successful",L259,"")</f>
        <v>560</v>
      </c>
      <c r="V259" t="str">
        <f t="shared" ref="V259:V322" si="28">IF($F259="Failed",$L259,"")</f>
        <v/>
      </c>
      <c r="W259" t="str">
        <f t="shared" ref="W259:W322" si="29">IF($F259="Canceled",$L259,"")</f>
        <v/>
      </c>
      <c r="X259" t="str">
        <f t="shared" ref="X259:X322" si="30">IF(V259="",W259,V259)</f>
        <v/>
      </c>
    </row>
    <row r="260" spans="1:24"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f>
        <v>1.9114</v>
      </c>
      <c r="P260" s="6">
        <f>E260/L260</f>
        <v>83.345930232558146</v>
      </c>
      <c r="Q260" t="str">
        <f t="shared" si="25"/>
        <v>film &amp; video</v>
      </c>
      <c r="R260" s="7" t="str">
        <f t="shared" si="26"/>
        <v>documentary</v>
      </c>
      <c r="S260" s="13">
        <f>(((I260/60)/60)/24)+DATE(1970,1,1)</f>
        <v>40712.051689814813</v>
      </c>
      <c r="T260" s="16">
        <f>(((J260/60)/60)/24)+DATE(1970,1,1)</f>
        <v>40682.051689814813</v>
      </c>
      <c r="U260">
        <f t="shared" si="27"/>
        <v>688</v>
      </c>
      <c r="V260" t="str">
        <f t="shared" si="28"/>
        <v/>
      </c>
      <c r="W260" t="str">
        <f t="shared" si="29"/>
        <v/>
      </c>
      <c r="X260" t="str">
        <f t="shared" si="30"/>
        <v/>
      </c>
    </row>
    <row r="261" spans="1:24"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f>
        <v>1.3193789333333332</v>
      </c>
      <c r="P261" s="6">
        <f>E261/L261</f>
        <v>105.04609341825902</v>
      </c>
      <c r="Q261" t="str">
        <f t="shared" si="25"/>
        <v>film &amp; video</v>
      </c>
      <c r="R261" s="7" t="str">
        <f t="shared" si="26"/>
        <v>documentary</v>
      </c>
      <c r="S261" s="13">
        <f>(((I261/60)/60)/24)+DATE(1970,1,1)</f>
        <v>42102.738067129627</v>
      </c>
      <c r="T261" s="16">
        <f>(((J261/60)/60)/24)+DATE(1970,1,1)</f>
        <v>42072.738067129627</v>
      </c>
      <c r="U261">
        <f t="shared" si="27"/>
        <v>942</v>
      </c>
      <c r="V261" t="str">
        <f t="shared" si="28"/>
        <v/>
      </c>
      <c r="W261" t="str">
        <f t="shared" si="29"/>
        <v/>
      </c>
      <c r="X261" t="str">
        <f t="shared" si="30"/>
        <v/>
      </c>
    </row>
    <row r="262" spans="1:24"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f>
        <v>1.0640000000000001</v>
      </c>
      <c r="P262" s="6">
        <f>E262/L262</f>
        <v>120.90909090909091</v>
      </c>
      <c r="Q262" t="str">
        <f t="shared" si="25"/>
        <v>film &amp; video</v>
      </c>
      <c r="R262" s="7" t="str">
        <f t="shared" si="26"/>
        <v>documentary</v>
      </c>
      <c r="S262" s="13">
        <f>(((I262/60)/60)/24)+DATE(1970,1,1)</f>
        <v>40376.415972222225</v>
      </c>
      <c r="T262" s="16">
        <f>(((J262/60)/60)/24)+DATE(1970,1,1)</f>
        <v>40330.755543981482</v>
      </c>
      <c r="U262">
        <f t="shared" si="27"/>
        <v>88</v>
      </c>
      <c r="V262" t="str">
        <f t="shared" si="28"/>
        <v/>
      </c>
      <c r="W262" t="str">
        <f t="shared" si="29"/>
        <v/>
      </c>
      <c r="X262" t="str">
        <f t="shared" si="30"/>
        <v/>
      </c>
    </row>
    <row r="263" spans="1:24"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f>
        <v>1.0740000000000001</v>
      </c>
      <c r="P263" s="6">
        <f>E263/L263</f>
        <v>97.63636363636364</v>
      </c>
      <c r="Q263" t="str">
        <f t="shared" si="25"/>
        <v>film &amp; video</v>
      </c>
      <c r="R263" s="7" t="str">
        <f t="shared" si="26"/>
        <v>documentary</v>
      </c>
      <c r="S263" s="13">
        <f>(((I263/60)/60)/24)+DATE(1970,1,1)</f>
        <v>41067.621527777781</v>
      </c>
      <c r="T263" s="16">
        <f>(((J263/60)/60)/24)+DATE(1970,1,1)</f>
        <v>41017.885462962964</v>
      </c>
      <c r="U263">
        <f t="shared" si="27"/>
        <v>220</v>
      </c>
      <c r="V263" t="str">
        <f t="shared" si="28"/>
        <v/>
      </c>
      <c r="W263" t="str">
        <f t="shared" si="29"/>
        <v/>
      </c>
      <c r="X263" t="str">
        <f t="shared" si="30"/>
        <v/>
      </c>
    </row>
    <row r="264" spans="1:24"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f>
        <v>2.4</v>
      </c>
      <c r="P264" s="6">
        <f>E264/L264</f>
        <v>41.379310344827587</v>
      </c>
      <c r="Q264" t="str">
        <f t="shared" si="25"/>
        <v>film &amp; video</v>
      </c>
      <c r="R264" s="7" t="str">
        <f t="shared" si="26"/>
        <v>documentary</v>
      </c>
      <c r="S264" s="13">
        <f>(((I264/60)/60)/24)+DATE(1970,1,1)</f>
        <v>40600.24800925926</v>
      </c>
      <c r="T264" s="16">
        <f>(((J264/60)/60)/24)+DATE(1970,1,1)</f>
        <v>40555.24800925926</v>
      </c>
      <c r="U264">
        <f t="shared" si="27"/>
        <v>145</v>
      </c>
      <c r="V264" t="str">
        <f t="shared" si="28"/>
        <v/>
      </c>
      <c r="W264" t="str">
        <f t="shared" si="29"/>
        <v/>
      </c>
      <c r="X264" t="str">
        <f t="shared" si="30"/>
        <v/>
      </c>
    </row>
    <row r="265" spans="1:24"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f>
        <v>1.1808107999999999</v>
      </c>
      <c r="P265" s="6">
        <f>E265/L265</f>
        <v>30.654485981308412</v>
      </c>
      <c r="Q265" t="str">
        <f t="shared" si="25"/>
        <v>film &amp; video</v>
      </c>
      <c r="R265" s="7" t="str">
        <f t="shared" si="26"/>
        <v>documentary</v>
      </c>
      <c r="S265" s="13">
        <f>(((I265/60)/60)/24)+DATE(1970,1,1)</f>
        <v>41179.954791666663</v>
      </c>
      <c r="T265" s="16">
        <f>(((J265/60)/60)/24)+DATE(1970,1,1)</f>
        <v>41149.954791666663</v>
      </c>
      <c r="U265">
        <f t="shared" si="27"/>
        <v>963</v>
      </c>
      <c r="V265" t="str">
        <f t="shared" si="28"/>
        <v/>
      </c>
      <c r="W265" t="str">
        <f t="shared" si="29"/>
        <v/>
      </c>
      <c r="X265" t="str">
        <f t="shared" si="30"/>
        <v/>
      </c>
    </row>
    <row r="266" spans="1:24"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f>
        <v>1.1819999999999999</v>
      </c>
      <c r="P266" s="6">
        <f>E266/L266</f>
        <v>64.945054945054949</v>
      </c>
      <c r="Q266" t="str">
        <f t="shared" si="25"/>
        <v>film &amp; video</v>
      </c>
      <c r="R266" s="7" t="str">
        <f t="shared" si="26"/>
        <v>documentary</v>
      </c>
      <c r="S266" s="13">
        <f>(((I266/60)/60)/24)+DATE(1970,1,1)</f>
        <v>41040.620312500003</v>
      </c>
      <c r="T266" s="16">
        <f>(((J266/60)/60)/24)+DATE(1970,1,1)</f>
        <v>41010.620312500003</v>
      </c>
      <c r="U266">
        <f t="shared" si="27"/>
        <v>91</v>
      </c>
      <c r="V266" t="str">
        <f t="shared" si="28"/>
        <v/>
      </c>
      <c r="W266" t="str">
        <f t="shared" si="29"/>
        <v/>
      </c>
      <c r="X266" t="str">
        <f t="shared" si="30"/>
        <v/>
      </c>
    </row>
    <row r="267" spans="1:24"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f>
        <v>1.111</v>
      </c>
      <c r="P267" s="6">
        <f>E267/L267</f>
        <v>95.775862068965523</v>
      </c>
      <c r="Q267" t="str">
        <f t="shared" si="25"/>
        <v>film &amp; video</v>
      </c>
      <c r="R267" s="7" t="str">
        <f t="shared" si="26"/>
        <v>documentary</v>
      </c>
      <c r="S267" s="13">
        <f>(((I267/60)/60)/24)+DATE(1970,1,1)</f>
        <v>40308.844444444447</v>
      </c>
      <c r="T267" s="16">
        <f>(((J267/60)/60)/24)+DATE(1970,1,1)</f>
        <v>40267.245717592588</v>
      </c>
      <c r="U267">
        <f t="shared" si="27"/>
        <v>58</v>
      </c>
      <c r="V267" t="str">
        <f t="shared" si="28"/>
        <v/>
      </c>
      <c r="W267" t="str">
        <f t="shared" si="29"/>
        <v/>
      </c>
      <c r="X267" t="str">
        <f t="shared" si="30"/>
        <v/>
      </c>
    </row>
    <row r="268" spans="1:24"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f>
        <v>1.4550000000000001</v>
      </c>
      <c r="P268" s="6">
        <f>E268/L268</f>
        <v>40.416666666666664</v>
      </c>
      <c r="Q268" t="str">
        <f t="shared" si="25"/>
        <v>film &amp; video</v>
      </c>
      <c r="R268" s="7" t="str">
        <f t="shared" si="26"/>
        <v>documentary</v>
      </c>
      <c r="S268" s="13">
        <f>(((I268/60)/60)/24)+DATE(1970,1,1)</f>
        <v>40291.160416666666</v>
      </c>
      <c r="T268" s="16">
        <f>(((J268/60)/60)/24)+DATE(1970,1,1)</f>
        <v>40205.174849537041</v>
      </c>
      <c r="U268">
        <f t="shared" si="27"/>
        <v>36</v>
      </c>
      <c r="V268" t="str">
        <f t="shared" si="28"/>
        <v/>
      </c>
      <c r="W268" t="str">
        <f t="shared" si="29"/>
        <v/>
      </c>
      <c r="X268" t="str">
        <f t="shared" si="30"/>
        <v/>
      </c>
    </row>
    <row r="269" spans="1:24"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f>
        <v>1.3162883248730965</v>
      </c>
      <c r="P269" s="6">
        <f>E269/L269</f>
        <v>78.578424242424248</v>
      </c>
      <c r="Q269" t="str">
        <f t="shared" si="25"/>
        <v>film &amp; video</v>
      </c>
      <c r="R269" s="7" t="str">
        <f t="shared" si="26"/>
        <v>documentary</v>
      </c>
      <c r="S269" s="13">
        <f>(((I269/60)/60)/24)+DATE(1970,1,1)</f>
        <v>41815.452534722222</v>
      </c>
      <c r="T269" s="16">
        <f>(((J269/60)/60)/24)+DATE(1970,1,1)</f>
        <v>41785.452534722222</v>
      </c>
      <c r="U269">
        <f t="shared" si="27"/>
        <v>165</v>
      </c>
      <c r="V269" t="str">
        <f t="shared" si="28"/>
        <v/>
      </c>
      <c r="W269" t="str">
        <f t="shared" si="29"/>
        <v/>
      </c>
      <c r="X269" t="str">
        <f t="shared" si="30"/>
        <v/>
      </c>
    </row>
    <row r="270" spans="1:24"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f>
        <v>1.1140000000000001</v>
      </c>
      <c r="P270" s="6">
        <f>E270/L270</f>
        <v>50.18018018018018</v>
      </c>
      <c r="Q270" t="str">
        <f t="shared" si="25"/>
        <v>film &amp; video</v>
      </c>
      <c r="R270" s="7" t="str">
        <f t="shared" si="26"/>
        <v>documentary</v>
      </c>
      <c r="S270" s="13">
        <f>(((I270/60)/60)/24)+DATE(1970,1,1)</f>
        <v>40854.194189814814</v>
      </c>
      <c r="T270" s="16">
        <f>(((J270/60)/60)/24)+DATE(1970,1,1)</f>
        <v>40809.15252314815</v>
      </c>
      <c r="U270">
        <f t="shared" si="27"/>
        <v>111</v>
      </c>
      <c r="V270" t="str">
        <f t="shared" si="28"/>
        <v/>
      </c>
      <c r="W270" t="str">
        <f t="shared" si="29"/>
        <v/>
      </c>
      <c r="X270" t="str">
        <f t="shared" si="30"/>
        <v/>
      </c>
    </row>
    <row r="271" spans="1:24"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f>
        <v>1.4723377</v>
      </c>
      <c r="P271" s="6">
        <f>E271/L271</f>
        <v>92.251735588972423</v>
      </c>
      <c r="Q271" t="str">
        <f t="shared" si="25"/>
        <v>film &amp; video</v>
      </c>
      <c r="R271" s="7" t="str">
        <f t="shared" si="26"/>
        <v>documentary</v>
      </c>
      <c r="S271" s="13">
        <f>(((I271/60)/60)/24)+DATE(1970,1,1)</f>
        <v>42788.197013888886</v>
      </c>
      <c r="T271" s="16">
        <f>(((J271/60)/60)/24)+DATE(1970,1,1)</f>
        <v>42758.197013888886</v>
      </c>
      <c r="U271">
        <f t="shared" si="27"/>
        <v>1596</v>
      </c>
      <c r="V271" t="str">
        <f t="shared" si="28"/>
        <v/>
      </c>
      <c r="W271" t="str">
        <f t="shared" si="29"/>
        <v/>
      </c>
      <c r="X271" t="str">
        <f t="shared" si="30"/>
        <v/>
      </c>
    </row>
    <row r="272" spans="1:24"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f>
        <v>1.5260869565217392</v>
      </c>
      <c r="P272" s="6">
        <f>E272/L272</f>
        <v>57.540983606557376</v>
      </c>
      <c r="Q272" t="str">
        <f t="shared" si="25"/>
        <v>film &amp; video</v>
      </c>
      <c r="R272" s="7" t="str">
        <f t="shared" si="26"/>
        <v>documentary</v>
      </c>
      <c r="S272" s="13">
        <f>(((I272/60)/60)/24)+DATE(1970,1,1)</f>
        <v>40688.166666666664</v>
      </c>
      <c r="T272" s="16">
        <f>(((J272/60)/60)/24)+DATE(1970,1,1)</f>
        <v>40637.866550925923</v>
      </c>
      <c r="U272">
        <f t="shared" si="27"/>
        <v>61</v>
      </c>
      <c r="V272" t="str">
        <f t="shared" si="28"/>
        <v/>
      </c>
      <c r="W272" t="str">
        <f t="shared" si="29"/>
        <v/>
      </c>
      <c r="X272" t="str">
        <f t="shared" si="30"/>
        <v/>
      </c>
    </row>
    <row r="273" spans="1:24"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f>
        <v>1.0468</v>
      </c>
      <c r="P273" s="6">
        <f>E273/L273</f>
        <v>109.42160278745645</v>
      </c>
      <c r="Q273" t="str">
        <f t="shared" si="25"/>
        <v>film &amp; video</v>
      </c>
      <c r="R273" s="7" t="str">
        <f t="shared" si="26"/>
        <v>documentary</v>
      </c>
      <c r="S273" s="13">
        <f>(((I273/60)/60)/24)+DATE(1970,1,1)</f>
        <v>41641.333333333336</v>
      </c>
      <c r="T273" s="16">
        <f>(((J273/60)/60)/24)+DATE(1970,1,1)</f>
        <v>41612.10024305556</v>
      </c>
      <c r="U273">
        <f t="shared" si="27"/>
        <v>287</v>
      </c>
      <c r="V273" t="str">
        <f t="shared" si="28"/>
        <v/>
      </c>
      <c r="W273" t="str">
        <f t="shared" si="29"/>
        <v/>
      </c>
      <c r="X273" t="str">
        <f t="shared" si="30"/>
        <v/>
      </c>
    </row>
    <row r="274" spans="1:24"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f>
        <v>1.7743366666666667</v>
      </c>
      <c r="P274" s="6">
        <f>E274/L274</f>
        <v>81.892461538461546</v>
      </c>
      <c r="Q274" t="str">
        <f t="shared" si="25"/>
        <v>film &amp; video</v>
      </c>
      <c r="R274" s="7" t="str">
        <f t="shared" si="26"/>
        <v>documentary</v>
      </c>
      <c r="S274" s="13">
        <f>(((I274/60)/60)/24)+DATE(1970,1,1)</f>
        <v>40296.78402777778</v>
      </c>
      <c r="T274" s="16">
        <f>(((J274/60)/60)/24)+DATE(1970,1,1)</f>
        <v>40235.900358796294</v>
      </c>
      <c r="U274">
        <f t="shared" si="27"/>
        <v>65</v>
      </c>
      <c r="V274" t="str">
        <f t="shared" si="28"/>
        <v/>
      </c>
      <c r="W274" t="str">
        <f t="shared" si="29"/>
        <v/>
      </c>
      <c r="X274" t="str">
        <f t="shared" si="30"/>
        <v/>
      </c>
    </row>
    <row r="275" spans="1:24"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f>
        <v>1.077758</v>
      </c>
      <c r="P275" s="6">
        <f>E275/L275</f>
        <v>45.667711864406776</v>
      </c>
      <c r="Q275" t="str">
        <f t="shared" si="25"/>
        <v>film &amp; video</v>
      </c>
      <c r="R275" s="7" t="str">
        <f t="shared" si="26"/>
        <v>documentary</v>
      </c>
      <c r="S275" s="13">
        <f>(((I275/60)/60)/24)+DATE(1970,1,1)</f>
        <v>40727.498449074075</v>
      </c>
      <c r="T275" s="16">
        <f>(((J275/60)/60)/24)+DATE(1970,1,1)</f>
        <v>40697.498449074075</v>
      </c>
      <c r="U275">
        <f t="shared" si="27"/>
        <v>118</v>
      </c>
      <c r="V275" t="str">
        <f t="shared" si="28"/>
        <v/>
      </c>
      <c r="W275" t="str">
        <f t="shared" si="29"/>
        <v/>
      </c>
      <c r="X275" t="str">
        <f t="shared" si="30"/>
        <v/>
      </c>
    </row>
    <row r="276" spans="1:24"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f>
        <v>1.56</v>
      </c>
      <c r="P276" s="6">
        <f>E276/L276</f>
        <v>55.221238938053098</v>
      </c>
      <c r="Q276" t="str">
        <f t="shared" si="25"/>
        <v>film &amp; video</v>
      </c>
      <c r="R276" s="7" t="str">
        <f t="shared" si="26"/>
        <v>documentary</v>
      </c>
      <c r="S276" s="13">
        <f>(((I276/60)/60)/24)+DATE(1970,1,1)</f>
        <v>41004.290972222225</v>
      </c>
      <c r="T276" s="16">
        <f>(((J276/60)/60)/24)+DATE(1970,1,1)</f>
        <v>40969.912372685183</v>
      </c>
      <c r="U276">
        <f t="shared" si="27"/>
        <v>113</v>
      </c>
      <c r="V276" t="str">
        <f t="shared" si="28"/>
        <v/>
      </c>
      <c r="W276" t="str">
        <f t="shared" si="29"/>
        <v/>
      </c>
      <c r="X276" t="str">
        <f t="shared" si="30"/>
        <v/>
      </c>
    </row>
    <row r="277" spans="1:24"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f>
        <v>1.08395</v>
      </c>
      <c r="P277" s="6">
        <f>E277/L277</f>
        <v>65.298192771084331</v>
      </c>
      <c r="Q277" t="str">
        <f t="shared" si="25"/>
        <v>film &amp; video</v>
      </c>
      <c r="R277" s="7" t="str">
        <f t="shared" si="26"/>
        <v>documentary</v>
      </c>
      <c r="S277" s="13">
        <f>(((I277/60)/60)/24)+DATE(1970,1,1)</f>
        <v>41223.073680555557</v>
      </c>
      <c r="T277" s="16">
        <f>(((J277/60)/60)/24)+DATE(1970,1,1)</f>
        <v>41193.032013888893</v>
      </c>
      <c r="U277">
        <f t="shared" si="27"/>
        <v>332</v>
      </c>
      <c r="V277" t="str">
        <f t="shared" si="28"/>
        <v/>
      </c>
      <c r="W277" t="str">
        <f t="shared" si="29"/>
        <v/>
      </c>
      <c r="X277" t="str">
        <f t="shared" si="30"/>
        <v/>
      </c>
    </row>
    <row r="278" spans="1:24"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f>
        <v>1.476</v>
      </c>
      <c r="P278" s="6">
        <f>E278/L278</f>
        <v>95.225806451612897</v>
      </c>
      <c r="Q278" t="str">
        <f t="shared" si="25"/>
        <v>film &amp; video</v>
      </c>
      <c r="R278" s="7" t="str">
        <f t="shared" si="26"/>
        <v>documentary</v>
      </c>
      <c r="S278" s="13">
        <f>(((I278/60)/60)/24)+DATE(1970,1,1)</f>
        <v>41027.040208333332</v>
      </c>
      <c r="T278" s="16">
        <f>(((J278/60)/60)/24)+DATE(1970,1,1)</f>
        <v>40967.081874999996</v>
      </c>
      <c r="U278">
        <f t="shared" si="27"/>
        <v>62</v>
      </c>
      <c r="V278" t="str">
        <f t="shared" si="28"/>
        <v/>
      </c>
      <c r="W278" t="str">
        <f t="shared" si="29"/>
        <v/>
      </c>
      <c r="X278" t="str">
        <f t="shared" si="30"/>
        <v/>
      </c>
    </row>
    <row r="279" spans="1:24"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f>
        <v>1.1038153846153846</v>
      </c>
      <c r="P279" s="6">
        <f>E279/L279</f>
        <v>75.444794952681391</v>
      </c>
      <c r="Q279" t="str">
        <f t="shared" si="25"/>
        <v>film &amp; video</v>
      </c>
      <c r="R279" s="7" t="str">
        <f t="shared" si="26"/>
        <v>documentary</v>
      </c>
      <c r="S279" s="13">
        <f>(((I279/60)/60)/24)+DATE(1970,1,1)</f>
        <v>42147.891423611116</v>
      </c>
      <c r="T279" s="16">
        <f>(((J279/60)/60)/24)+DATE(1970,1,1)</f>
        <v>42117.891423611116</v>
      </c>
      <c r="U279">
        <f t="shared" si="27"/>
        <v>951</v>
      </c>
      <c r="V279" t="str">
        <f t="shared" si="28"/>
        <v/>
      </c>
      <c r="W279" t="str">
        <f t="shared" si="29"/>
        <v/>
      </c>
      <c r="X279" t="str">
        <f t="shared" si="30"/>
        <v/>
      </c>
    </row>
    <row r="280" spans="1:24"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f>
        <v>1.5034814814814814</v>
      </c>
      <c r="P280" s="6">
        <f>E280/L280</f>
        <v>97.816867469879512</v>
      </c>
      <c r="Q280" t="str">
        <f t="shared" si="25"/>
        <v>film &amp; video</v>
      </c>
      <c r="R280" s="7" t="str">
        <f t="shared" si="26"/>
        <v>documentary</v>
      </c>
      <c r="S280" s="13">
        <f>(((I280/60)/60)/24)+DATE(1970,1,1)</f>
        <v>41194.040960648148</v>
      </c>
      <c r="T280" s="16">
        <f>(((J280/60)/60)/24)+DATE(1970,1,1)</f>
        <v>41164.040960648148</v>
      </c>
      <c r="U280">
        <f t="shared" si="27"/>
        <v>415</v>
      </c>
      <c r="V280" t="str">
        <f t="shared" si="28"/>
        <v/>
      </c>
      <c r="W280" t="str">
        <f t="shared" si="29"/>
        <v/>
      </c>
      <c r="X280" t="str">
        <f t="shared" si="30"/>
        <v/>
      </c>
    </row>
    <row r="281" spans="1:24"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f>
        <v>1.5731829411764706</v>
      </c>
      <c r="P281" s="6">
        <f>E281/L281</f>
        <v>87.685606557377056</v>
      </c>
      <c r="Q281" t="str">
        <f t="shared" si="25"/>
        <v>film &amp; video</v>
      </c>
      <c r="R281" s="7" t="str">
        <f t="shared" si="26"/>
        <v>documentary</v>
      </c>
      <c r="S281" s="13">
        <f>(((I281/60)/60)/24)+DATE(1970,1,1)</f>
        <v>42793.084027777775</v>
      </c>
      <c r="T281" s="16">
        <f>(((J281/60)/60)/24)+DATE(1970,1,1)</f>
        <v>42759.244166666671</v>
      </c>
      <c r="U281">
        <f t="shared" si="27"/>
        <v>305</v>
      </c>
      <c r="V281" t="str">
        <f t="shared" si="28"/>
        <v/>
      </c>
      <c r="W281" t="str">
        <f t="shared" si="29"/>
        <v/>
      </c>
      <c r="X281" t="str">
        <f t="shared" si="30"/>
        <v/>
      </c>
    </row>
    <row r="282" spans="1:24"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f>
        <v>1.5614399999999999</v>
      </c>
      <c r="P282" s="6">
        <f>E282/L282</f>
        <v>54.748948106591868</v>
      </c>
      <c r="Q282" t="str">
        <f t="shared" si="25"/>
        <v>film &amp; video</v>
      </c>
      <c r="R282" s="7" t="str">
        <f t="shared" si="26"/>
        <v>documentary</v>
      </c>
      <c r="S282" s="13">
        <f>(((I282/60)/60)/24)+DATE(1970,1,1)</f>
        <v>41789.590682870366</v>
      </c>
      <c r="T282" s="16">
        <f>(((J282/60)/60)/24)+DATE(1970,1,1)</f>
        <v>41744.590682870366</v>
      </c>
      <c r="U282">
        <f t="shared" si="27"/>
        <v>2139</v>
      </c>
      <c r="V282" t="str">
        <f t="shared" si="28"/>
        <v/>
      </c>
      <c r="W282" t="str">
        <f t="shared" si="29"/>
        <v/>
      </c>
      <c r="X282" t="str">
        <f t="shared" si="30"/>
        <v/>
      </c>
    </row>
    <row r="283" spans="1:24"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f>
        <v>1.2058763636363636</v>
      </c>
      <c r="P283" s="6">
        <f>E283/L283</f>
        <v>83.953417721518989</v>
      </c>
      <c r="Q283" t="str">
        <f t="shared" si="25"/>
        <v>film &amp; video</v>
      </c>
      <c r="R283" s="7" t="str">
        <f t="shared" si="26"/>
        <v>documentary</v>
      </c>
      <c r="S283" s="13">
        <f>(((I283/60)/60)/24)+DATE(1970,1,1)</f>
        <v>40035.80972222222</v>
      </c>
      <c r="T283" s="16">
        <f>(((J283/60)/60)/24)+DATE(1970,1,1)</f>
        <v>39950.163344907407</v>
      </c>
      <c r="U283">
        <f t="shared" si="27"/>
        <v>79</v>
      </c>
      <c r="V283" t="str">
        <f t="shared" si="28"/>
        <v/>
      </c>
      <c r="W283" t="str">
        <f t="shared" si="29"/>
        <v/>
      </c>
      <c r="X283" t="str">
        <f t="shared" si="30"/>
        <v/>
      </c>
    </row>
    <row r="284" spans="1:24"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f>
        <v>1.0118888888888888</v>
      </c>
      <c r="P284" s="6">
        <f>E284/L284</f>
        <v>254.38547486033519</v>
      </c>
      <c r="Q284" t="str">
        <f t="shared" si="25"/>
        <v>film &amp; video</v>
      </c>
      <c r="R284" s="7" t="str">
        <f t="shared" si="26"/>
        <v>documentary</v>
      </c>
      <c r="S284" s="13">
        <f>(((I284/60)/60)/24)+DATE(1970,1,1)</f>
        <v>40231.916666666664</v>
      </c>
      <c r="T284" s="16">
        <f>(((J284/60)/60)/24)+DATE(1970,1,1)</f>
        <v>40194.920046296298</v>
      </c>
      <c r="U284">
        <f t="shared" si="27"/>
        <v>179</v>
      </c>
      <c r="V284" t="str">
        <f t="shared" si="28"/>
        <v/>
      </c>
      <c r="W284" t="str">
        <f t="shared" si="29"/>
        <v/>
      </c>
      <c r="X284" t="str">
        <f t="shared" si="30"/>
        <v/>
      </c>
    </row>
    <row r="285" spans="1:24"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f>
        <v>1.142725</v>
      </c>
      <c r="P285" s="6">
        <f>E285/L285</f>
        <v>101.8269801980198</v>
      </c>
      <c r="Q285" t="str">
        <f t="shared" si="25"/>
        <v>film &amp; video</v>
      </c>
      <c r="R285" s="7" t="str">
        <f t="shared" si="26"/>
        <v>documentary</v>
      </c>
      <c r="S285" s="13">
        <f>(((I285/60)/60)/24)+DATE(1970,1,1)</f>
        <v>40695.207638888889</v>
      </c>
      <c r="T285" s="16">
        <f>(((J285/60)/60)/24)+DATE(1970,1,1)</f>
        <v>40675.71</v>
      </c>
      <c r="U285">
        <f t="shared" si="27"/>
        <v>202</v>
      </c>
      <c r="V285" t="str">
        <f t="shared" si="28"/>
        <v/>
      </c>
      <c r="W285" t="str">
        <f t="shared" si="29"/>
        <v/>
      </c>
      <c r="X285" t="str">
        <f t="shared" si="30"/>
        <v/>
      </c>
    </row>
    <row r="286" spans="1:24"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f>
        <v>1.0462615</v>
      </c>
      <c r="P286" s="6">
        <f>E286/L286</f>
        <v>55.066394736842106</v>
      </c>
      <c r="Q286" t="str">
        <f t="shared" si="25"/>
        <v>film &amp; video</v>
      </c>
      <c r="R286" s="7" t="str">
        <f t="shared" si="26"/>
        <v>documentary</v>
      </c>
      <c r="S286" s="13">
        <f>(((I286/60)/60)/24)+DATE(1970,1,1)</f>
        <v>40929.738194444442</v>
      </c>
      <c r="T286" s="16">
        <f>(((J286/60)/60)/24)+DATE(1970,1,1)</f>
        <v>40904.738194444442</v>
      </c>
      <c r="U286">
        <f t="shared" si="27"/>
        <v>760</v>
      </c>
      <c r="V286" t="str">
        <f t="shared" si="28"/>
        <v/>
      </c>
      <c r="W286" t="str">
        <f t="shared" si="29"/>
        <v/>
      </c>
      <c r="X286" t="str">
        <f t="shared" si="30"/>
        <v/>
      </c>
    </row>
    <row r="287" spans="1:24"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f>
        <v>2.2882507142857142</v>
      </c>
      <c r="P287" s="6">
        <f>E287/L287</f>
        <v>56.901438721136763</v>
      </c>
      <c r="Q287" t="str">
        <f t="shared" si="25"/>
        <v>film &amp; video</v>
      </c>
      <c r="R287" s="7" t="str">
        <f t="shared" si="26"/>
        <v>documentary</v>
      </c>
      <c r="S287" s="13">
        <f>(((I287/60)/60)/24)+DATE(1970,1,1)</f>
        <v>41536.756111111114</v>
      </c>
      <c r="T287" s="16">
        <f>(((J287/60)/60)/24)+DATE(1970,1,1)</f>
        <v>41506.756111111114</v>
      </c>
      <c r="U287">
        <f t="shared" si="27"/>
        <v>563</v>
      </c>
      <c r="V287" t="str">
        <f t="shared" si="28"/>
        <v/>
      </c>
      <c r="W287" t="str">
        <f t="shared" si="29"/>
        <v/>
      </c>
      <c r="X287" t="str">
        <f t="shared" si="30"/>
        <v/>
      </c>
    </row>
    <row r="288" spans="1:24"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f>
        <v>1.0915333333333332</v>
      </c>
      <c r="P288" s="6">
        <f>E288/L288</f>
        <v>121.28148148148148</v>
      </c>
      <c r="Q288" t="str">
        <f t="shared" si="25"/>
        <v>film &amp; video</v>
      </c>
      <c r="R288" s="7" t="str">
        <f t="shared" si="26"/>
        <v>documentary</v>
      </c>
      <c r="S288" s="13">
        <f>(((I288/60)/60)/24)+DATE(1970,1,1)</f>
        <v>41358.774583333332</v>
      </c>
      <c r="T288" s="16">
        <f>(((J288/60)/60)/24)+DATE(1970,1,1)</f>
        <v>41313.816249999996</v>
      </c>
      <c r="U288">
        <f t="shared" si="27"/>
        <v>135</v>
      </c>
      <c r="V288" t="str">
        <f t="shared" si="28"/>
        <v/>
      </c>
      <c r="W288" t="str">
        <f t="shared" si="29"/>
        <v/>
      </c>
      <c r="X288" t="str">
        <f t="shared" si="30"/>
        <v/>
      </c>
    </row>
    <row r="289" spans="1:24"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f>
        <v>1.7629999999999999</v>
      </c>
      <c r="P289" s="6">
        <f>E289/L289</f>
        <v>91.189655172413794</v>
      </c>
      <c r="Q289" t="str">
        <f t="shared" si="25"/>
        <v>film &amp; video</v>
      </c>
      <c r="R289" s="7" t="str">
        <f t="shared" si="26"/>
        <v>documentary</v>
      </c>
      <c r="S289" s="13">
        <f>(((I289/60)/60)/24)+DATE(1970,1,1)</f>
        <v>41215.166666666664</v>
      </c>
      <c r="T289" s="16">
        <f>(((J289/60)/60)/24)+DATE(1970,1,1)</f>
        <v>41184.277986111112</v>
      </c>
      <c r="U289">
        <f t="shared" si="27"/>
        <v>290</v>
      </c>
      <c r="V289" t="str">
        <f t="shared" si="28"/>
        <v/>
      </c>
      <c r="W289" t="str">
        <f t="shared" si="29"/>
        <v/>
      </c>
      <c r="X289" t="str">
        <f t="shared" si="30"/>
        <v/>
      </c>
    </row>
    <row r="290" spans="1:24"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f>
        <v>1.0321061999999999</v>
      </c>
      <c r="P290" s="6">
        <f>E290/L290</f>
        <v>115.44812080536913</v>
      </c>
      <c r="Q290" t="str">
        <f t="shared" si="25"/>
        <v>film &amp; video</v>
      </c>
      <c r="R290" s="7" t="str">
        <f t="shared" si="26"/>
        <v>documentary</v>
      </c>
      <c r="S290" s="13">
        <f>(((I290/60)/60)/24)+DATE(1970,1,1)</f>
        <v>41086.168900462959</v>
      </c>
      <c r="T290" s="16">
        <f>(((J290/60)/60)/24)+DATE(1970,1,1)</f>
        <v>41051.168900462959</v>
      </c>
      <c r="U290">
        <f t="shared" si="27"/>
        <v>447</v>
      </c>
      <c r="V290" t="str">
        <f t="shared" si="28"/>
        <v/>
      </c>
      <c r="W290" t="str">
        <f t="shared" si="29"/>
        <v/>
      </c>
      <c r="X290" t="str">
        <f t="shared" si="30"/>
        <v/>
      </c>
    </row>
    <row r="291" spans="1:24"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f>
        <v>1.0482</v>
      </c>
      <c r="P291" s="6">
        <f>E291/L291</f>
        <v>67.771551724137936</v>
      </c>
      <c r="Q291" t="str">
        <f t="shared" si="25"/>
        <v>film &amp; video</v>
      </c>
      <c r="R291" s="7" t="str">
        <f t="shared" si="26"/>
        <v>documentary</v>
      </c>
      <c r="S291" s="13">
        <f>(((I291/60)/60)/24)+DATE(1970,1,1)</f>
        <v>41580.456412037034</v>
      </c>
      <c r="T291" s="16">
        <f>(((J291/60)/60)/24)+DATE(1970,1,1)</f>
        <v>41550.456412037034</v>
      </c>
      <c r="U291">
        <f t="shared" si="27"/>
        <v>232</v>
      </c>
      <c r="V291" t="str">
        <f t="shared" si="28"/>
        <v/>
      </c>
      <c r="W291" t="str">
        <f t="shared" si="29"/>
        <v/>
      </c>
      <c r="X291" t="str">
        <f t="shared" si="30"/>
        <v/>
      </c>
    </row>
    <row r="292" spans="1:24"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f>
        <v>1.0668444444444445</v>
      </c>
      <c r="P292" s="6">
        <f>E292/L292</f>
        <v>28.576190476190476</v>
      </c>
      <c r="Q292" t="str">
        <f t="shared" si="25"/>
        <v>film &amp; video</v>
      </c>
      <c r="R292" s="7" t="str">
        <f t="shared" si="26"/>
        <v>documentary</v>
      </c>
      <c r="S292" s="13">
        <f>(((I292/60)/60)/24)+DATE(1970,1,1)</f>
        <v>40576.332638888889</v>
      </c>
      <c r="T292" s="16">
        <f>(((J292/60)/60)/24)+DATE(1970,1,1)</f>
        <v>40526.36917824074</v>
      </c>
      <c r="U292">
        <f t="shared" si="27"/>
        <v>168</v>
      </c>
      <c r="V292" t="str">
        <f t="shared" si="28"/>
        <v/>
      </c>
      <c r="W292" t="str">
        <f t="shared" si="29"/>
        <v/>
      </c>
      <c r="X292" t="str">
        <f t="shared" si="30"/>
        <v/>
      </c>
    </row>
    <row r="293" spans="1:24"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f>
        <v>1.2001999999999999</v>
      </c>
      <c r="P293" s="6">
        <f>E293/L293</f>
        <v>46.8828125</v>
      </c>
      <c r="Q293" t="str">
        <f t="shared" si="25"/>
        <v>film &amp; video</v>
      </c>
      <c r="R293" s="7" t="str">
        <f t="shared" si="26"/>
        <v>documentary</v>
      </c>
      <c r="S293" s="13">
        <f>(((I293/60)/60)/24)+DATE(1970,1,1)</f>
        <v>41395.000694444447</v>
      </c>
      <c r="T293" s="16">
        <f>(((J293/60)/60)/24)+DATE(1970,1,1)</f>
        <v>41376.769050925926</v>
      </c>
      <c r="U293">
        <f t="shared" si="27"/>
        <v>128</v>
      </c>
      <c r="V293" t="str">
        <f t="shared" si="28"/>
        <v/>
      </c>
      <c r="W293" t="str">
        <f t="shared" si="29"/>
        <v/>
      </c>
      <c r="X293" t="str">
        <f t="shared" si="30"/>
        <v/>
      </c>
    </row>
    <row r="294" spans="1:24"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f>
        <v>1.0150693333333334</v>
      </c>
      <c r="P294" s="6">
        <f>E294/L294</f>
        <v>154.42231237322514</v>
      </c>
      <c r="Q294" t="str">
        <f t="shared" si="25"/>
        <v>film &amp; video</v>
      </c>
      <c r="R294" s="7" t="str">
        <f t="shared" si="26"/>
        <v>documentary</v>
      </c>
      <c r="S294" s="13">
        <f>(((I294/60)/60)/24)+DATE(1970,1,1)</f>
        <v>40845.165972222225</v>
      </c>
      <c r="T294" s="16">
        <f>(((J294/60)/60)/24)+DATE(1970,1,1)</f>
        <v>40812.803229166668</v>
      </c>
      <c r="U294">
        <f t="shared" si="27"/>
        <v>493</v>
      </c>
      <c r="V294" t="str">
        <f t="shared" si="28"/>
        <v/>
      </c>
      <c r="W294" t="str">
        <f t="shared" si="29"/>
        <v/>
      </c>
      <c r="X294" t="str">
        <f t="shared" si="30"/>
        <v/>
      </c>
    </row>
    <row r="295" spans="1:24"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f>
        <v>1.0138461538461538</v>
      </c>
      <c r="P295" s="6">
        <f>E295/L295</f>
        <v>201.22137404580153</v>
      </c>
      <c r="Q295" t="str">
        <f t="shared" si="25"/>
        <v>film &amp; video</v>
      </c>
      <c r="R295" s="7" t="str">
        <f t="shared" si="26"/>
        <v>documentary</v>
      </c>
      <c r="S295" s="13">
        <f>(((I295/60)/60)/24)+DATE(1970,1,1)</f>
        <v>41749.667986111112</v>
      </c>
      <c r="T295" s="16">
        <f>(((J295/60)/60)/24)+DATE(1970,1,1)</f>
        <v>41719.667986111112</v>
      </c>
      <c r="U295">
        <f t="shared" si="27"/>
        <v>131</v>
      </c>
      <c r="V295" t="str">
        <f t="shared" si="28"/>
        <v/>
      </c>
      <c r="W295" t="str">
        <f t="shared" si="29"/>
        <v/>
      </c>
      <c r="X295" t="str">
        <f t="shared" si="30"/>
        <v/>
      </c>
    </row>
    <row r="296" spans="1:24"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f>
        <v>1</v>
      </c>
      <c r="P296" s="6">
        <f>E296/L296</f>
        <v>100</v>
      </c>
      <c r="Q296" t="str">
        <f t="shared" si="25"/>
        <v>film &amp; video</v>
      </c>
      <c r="R296" s="7" t="str">
        <f t="shared" si="26"/>
        <v>documentary</v>
      </c>
      <c r="S296" s="13">
        <f>(((I296/60)/60)/24)+DATE(1970,1,1)</f>
        <v>40378.666666666664</v>
      </c>
      <c r="T296" s="16">
        <f>(((J296/60)/60)/24)+DATE(1970,1,1)</f>
        <v>40343.084421296298</v>
      </c>
      <c r="U296">
        <f t="shared" si="27"/>
        <v>50</v>
      </c>
      <c r="V296" t="str">
        <f t="shared" si="28"/>
        <v/>
      </c>
      <c r="W296" t="str">
        <f t="shared" si="29"/>
        <v/>
      </c>
      <c r="X296" t="str">
        <f t="shared" si="30"/>
        <v/>
      </c>
    </row>
    <row r="297" spans="1:24"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f>
        <v>1.3310911999999999</v>
      </c>
      <c r="P297" s="6">
        <f>E297/L297</f>
        <v>100.08204511278196</v>
      </c>
      <c r="Q297" t="str">
        <f t="shared" si="25"/>
        <v>film &amp; video</v>
      </c>
      <c r="R297" s="7" t="str">
        <f t="shared" si="26"/>
        <v>documentary</v>
      </c>
      <c r="S297" s="13">
        <f>(((I297/60)/60)/24)+DATE(1970,1,1)</f>
        <v>41579</v>
      </c>
      <c r="T297" s="16">
        <f>(((J297/60)/60)/24)+DATE(1970,1,1)</f>
        <v>41519.004733796297</v>
      </c>
      <c r="U297">
        <f t="shared" si="27"/>
        <v>665</v>
      </c>
      <c r="V297" t="str">
        <f t="shared" si="28"/>
        <v/>
      </c>
      <c r="W297" t="str">
        <f t="shared" si="29"/>
        <v/>
      </c>
      <c r="X297" t="str">
        <f t="shared" si="30"/>
        <v/>
      </c>
    </row>
    <row r="298" spans="1:24"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f>
        <v>1.187262</v>
      </c>
      <c r="P298" s="6">
        <f>E298/L298</f>
        <v>230.08953488372092</v>
      </c>
      <c r="Q298" t="str">
        <f t="shared" si="25"/>
        <v>film &amp; video</v>
      </c>
      <c r="R298" s="7" t="str">
        <f t="shared" si="26"/>
        <v>documentary</v>
      </c>
      <c r="S298" s="13">
        <f>(((I298/60)/60)/24)+DATE(1970,1,1)</f>
        <v>41159.475497685184</v>
      </c>
      <c r="T298" s="16">
        <f>(((J298/60)/60)/24)+DATE(1970,1,1)</f>
        <v>41134.475497685184</v>
      </c>
      <c r="U298">
        <f t="shared" si="27"/>
        <v>129</v>
      </c>
      <c r="V298" t="str">
        <f t="shared" si="28"/>
        <v/>
      </c>
      <c r="W298" t="str">
        <f t="shared" si="29"/>
        <v/>
      </c>
      <c r="X298" t="str">
        <f t="shared" si="30"/>
        <v/>
      </c>
    </row>
    <row r="299" spans="1:24"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f>
        <v>1.0064</v>
      </c>
      <c r="P299" s="6">
        <f>E299/L299</f>
        <v>141.74647887323943</v>
      </c>
      <c r="Q299" t="str">
        <f t="shared" si="25"/>
        <v>film &amp; video</v>
      </c>
      <c r="R299" s="7" t="str">
        <f t="shared" si="26"/>
        <v>documentary</v>
      </c>
      <c r="S299" s="13">
        <f>(((I299/60)/60)/24)+DATE(1970,1,1)</f>
        <v>42125.165972222225</v>
      </c>
      <c r="T299" s="16">
        <f>(((J299/60)/60)/24)+DATE(1970,1,1)</f>
        <v>42089.72802083334</v>
      </c>
      <c r="U299">
        <f t="shared" si="27"/>
        <v>142</v>
      </c>
      <c r="V299" t="str">
        <f t="shared" si="28"/>
        <v/>
      </c>
      <c r="W299" t="str">
        <f t="shared" si="29"/>
        <v/>
      </c>
      <c r="X299" t="str">
        <f t="shared" si="30"/>
        <v/>
      </c>
    </row>
    <row r="300" spans="1:24"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f>
        <v>1.089324126984127</v>
      </c>
      <c r="P300" s="6">
        <f>E300/L300</f>
        <v>56.344351395730705</v>
      </c>
      <c r="Q300" t="str">
        <f t="shared" si="25"/>
        <v>film &amp; video</v>
      </c>
      <c r="R300" s="7" t="str">
        <f t="shared" si="26"/>
        <v>documentary</v>
      </c>
      <c r="S300" s="13">
        <f>(((I300/60)/60)/24)+DATE(1970,1,1)</f>
        <v>41768.875</v>
      </c>
      <c r="T300" s="16">
        <f>(((J300/60)/60)/24)+DATE(1970,1,1)</f>
        <v>41709.463518518518</v>
      </c>
      <c r="U300">
        <f t="shared" si="27"/>
        <v>2436</v>
      </c>
      <c r="V300" t="str">
        <f t="shared" si="28"/>
        <v/>
      </c>
      <c r="W300" t="str">
        <f t="shared" si="29"/>
        <v/>
      </c>
      <c r="X300" t="str">
        <f t="shared" si="30"/>
        <v/>
      </c>
    </row>
    <row r="301" spans="1:24"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6">
        <f>E301/L301</f>
        <v>73.341188524590166</v>
      </c>
      <c r="Q301" t="str">
        <f t="shared" si="25"/>
        <v>film &amp; video</v>
      </c>
      <c r="R301" s="7" t="str">
        <f t="shared" si="26"/>
        <v>documentary</v>
      </c>
      <c r="S301" s="13">
        <f>(((I301/60)/60)/24)+DATE(1970,1,1)</f>
        <v>40499.266898148147</v>
      </c>
      <c r="T301" s="16">
        <f>(((J301/60)/60)/24)+DATE(1970,1,1)</f>
        <v>40469.225231481483</v>
      </c>
      <c r="U301">
        <f t="shared" si="27"/>
        <v>244</v>
      </c>
      <c r="V301" t="str">
        <f t="shared" si="28"/>
        <v/>
      </c>
      <c r="W301" t="str">
        <f t="shared" si="29"/>
        <v/>
      </c>
      <c r="X301" t="str">
        <f t="shared" si="30"/>
        <v/>
      </c>
    </row>
    <row r="302" spans="1:24"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f>
        <v>1.0172264</v>
      </c>
      <c r="P302" s="6">
        <f>E302/L302</f>
        <v>85.337785234899329</v>
      </c>
      <c r="Q302" t="str">
        <f t="shared" si="25"/>
        <v>film &amp; video</v>
      </c>
      <c r="R302" s="7" t="str">
        <f t="shared" si="26"/>
        <v>documentary</v>
      </c>
      <c r="S302" s="13">
        <f>(((I302/60)/60)/24)+DATE(1970,1,1)</f>
        <v>40657.959930555553</v>
      </c>
      <c r="T302" s="16">
        <f>(((J302/60)/60)/24)+DATE(1970,1,1)</f>
        <v>40626.959930555553</v>
      </c>
      <c r="U302">
        <f t="shared" si="27"/>
        <v>298</v>
      </c>
      <c r="V302" t="str">
        <f t="shared" si="28"/>
        <v/>
      </c>
      <c r="W302" t="str">
        <f t="shared" si="29"/>
        <v/>
      </c>
      <c r="X302" t="str">
        <f t="shared" si="30"/>
        <v/>
      </c>
    </row>
    <row r="303" spans="1:24"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f>
        <v>1.1873499999999999</v>
      </c>
      <c r="P303" s="6">
        <f>E303/L303</f>
        <v>61.496215139442228</v>
      </c>
      <c r="Q303" t="str">
        <f t="shared" si="25"/>
        <v>film &amp; video</v>
      </c>
      <c r="R303" s="7" t="str">
        <f t="shared" si="26"/>
        <v>documentary</v>
      </c>
      <c r="S303" s="13">
        <f>(((I303/60)/60)/24)+DATE(1970,1,1)</f>
        <v>41352.696006944447</v>
      </c>
      <c r="T303" s="16">
        <f>(((J303/60)/60)/24)+DATE(1970,1,1)</f>
        <v>41312.737673611111</v>
      </c>
      <c r="U303">
        <f t="shared" si="27"/>
        <v>251</v>
      </c>
      <c r="V303" t="str">
        <f t="shared" si="28"/>
        <v/>
      </c>
      <c r="W303" t="str">
        <f t="shared" si="29"/>
        <v/>
      </c>
      <c r="X303" t="str">
        <f t="shared" si="30"/>
        <v/>
      </c>
    </row>
    <row r="304" spans="1:24"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f>
        <v>1.0045999999999999</v>
      </c>
      <c r="P304" s="6">
        <f>E304/L304</f>
        <v>93.018518518518519</v>
      </c>
      <c r="Q304" t="str">
        <f t="shared" si="25"/>
        <v>film &amp; video</v>
      </c>
      <c r="R304" s="7" t="str">
        <f t="shared" si="26"/>
        <v>documentary</v>
      </c>
      <c r="S304" s="13">
        <f>(((I304/60)/60)/24)+DATE(1970,1,1)</f>
        <v>40963.856921296298</v>
      </c>
      <c r="T304" s="16">
        <f>(((J304/60)/60)/24)+DATE(1970,1,1)</f>
        <v>40933.856921296298</v>
      </c>
      <c r="U304">
        <f t="shared" si="27"/>
        <v>108</v>
      </c>
      <c r="V304" t="str">
        <f t="shared" si="28"/>
        <v/>
      </c>
      <c r="W304" t="str">
        <f t="shared" si="29"/>
        <v/>
      </c>
      <c r="X304" t="str">
        <f t="shared" si="30"/>
        <v/>
      </c>
    </row>
    <row r="305" spans="1:24"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f>
        <v>1.3746666666666667</v>
      </c>
      <c r="P305" s="6">
        <f>E305/L305</f>
        <v>50.292682926829265</v>
      </c>
      <c r="Q305" t="str">
        <f t="shared" si="25"/>
        <v>film &amp; video</v>
      </c>
      <c r="R305" s="7" t="str">
        <f t="shared" si="26"/>
        <v>documentary</v>
      </c>
      <c r="S305" s="13">
        <f>(((I305/60)/60)/24)+DATE(1970,1,1)</f>
        <v>41062.071134259262</v>
      </c>
      <c r="T305" s="16">
        <f>(((J305/60)/60)/24)+DATE(1970,1,1)</f>
        <v>41032.071134259262</v>
      </c>
      <c r="U305">
        <f t="shared" si="27"/>
        <v>82</v>
      </c>
      <c r="V305" t="str">
        <f t="shared" si="28"/>
        <v/>
      </c>
      <c r="W305" t="str">
        <f t="shared" si="29"/>
        <v/>
      </c>
      <c r="X305" t="str">
        <f t="shared" si="30"/>
        <v/>
      </c>
    </row>
    <row r="306" spans="1:24"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f>
        <v>2.3164705882352941</v>
      </c>
      <c r="P306" s="6">
        <f>E306/L306</f>
        <v>106.43243243243244</v>
      </c>
      <c r="Q306" t="str">
        <f t="shared" si="25"/>
        <v>film &amp; video</v>
      </c>
      <c r="R306" s="7" t="str">
        <f t="shared" si="26"/>
        <v>documentary</v>
      </c>
      <c r="S306" s="13">
        <f>(((I306/60)/60)/24)+DATE(1970,1,1)</f>
        <v>41153.083333333336</v>
      </c>
      <c r="T306" s="16">
        <f>(((J306/60)/60)/24)+DATE(1970,1,1)</f>
        <v>41114.094872685186</v>
      </c>
      <c r="U306">
        <f t="shared" si="27"/>
        <v>74</v>
      </c>
      <c r="V306" t="str">
        <f t="shared" si="28"/>
        <v/>
      </c>
      <c r="W306" t="str">
        <f t="shared" si="29"/>
        <v/>
      </c>
      <c r="X306" t="str">
        <f t="shared" si="30"/>
        <v/>
      </c>
    </row>
    <row r="307" spans="1:24"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f>
        <v>1.3033333333333332</v>
      </c>
      <c r="P307" s="6">
        <f>E307/L307</f>
        <v>51.719576719576722</v>
      </c>
      <c r="Q307" t="str">
        <f t="shared" si="25"/>
        <v>film &amp; video</v>
      </c>
      <c r="R307" s="7" t="str">
        <f t="shared" si="26"/>
        <v>documentary</v>
      </c>
      <c r="S307" s="13">
        <f>(((I307/60)/60)/24)+DATE(1970,1,1)</f>
        <v>40978.630196759259</v>
      </c>
      <c r="T307" s="16">
        <f>(((J307/60)/60)/24)+DATE(1970,1,1)</f>
        <v>40948.630196759259</v>
      </c>
      <c r="U307">
        <f t="shared" si="27"/>
        <v>189</v>
      </c>
      <c r="V307" t="str">
        <f t="shared" si="28"/>
        <v/>
      </c>
      <c r="W307" t="str">
        <f t="shared" si="29"/>
        <v/>
      </c>
      <c r="X307" t="str">
        <f t="shared" si="30"/>
        <v/>
      </c>
    </row>
    <row r="308" spans="1:24"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f>
        <v>2.9289999999999998</v>
      </c>
      <c r="P308" s="6">
        <f>E308/L308</f>
        <v>36.612499999999997</v>
      </c>
      <c r="Q308" t="str">
        <f t="shared" si="25"/>
        <v>film &amp; video</v>
      </c>
      <c r="R308" s="7" t="str">
        <f t="shared" si="26"/>
        <v>documentary</v>
      </c>
      <c r="S308" s="13">
        <f>(((I308/60)/60)/24)+DATE(1970,1,1)</f>
        <v>41353.795520833337</v>
      </c>
      <c r="T308" s="16">
        <f>(((J308/60)/60)/24)+DATE(1970,1,1)</f>
        <v>41333.837187500001</v>
      </c>
      <c r="U308">
        <f t="shared" si="27"/>
        <v>80</v>
      </c>
      <c r="V308" t="str">
        <f t="shared" si="28"/>
        <v/>
      </c>
      <c r="W308" t="str">
        <f t="shared" si="29"/>
        <v/>
      </c>
      <c r="X308" t="str">
        <f t="shared" si="30"/>
        <v/>
      </c>
    </row>
    <row r="309" spans="1:24"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f>
        <v>1.1131818181818183</v>
      </c>
      <c r="P309" s="6">
        <f>E309/L309</f>
        <v>42.517361111111114</v>
      </c>
      <c r="Q309" t="str">
        <f t="shared" si="25"/>
        <v>film &amp; video</v>
      </c>
      <c r="R309" s="7" t="str">
        <f t="shared" si="26"/>
        <v>documentary</v>
      </c>
      <c r="S309" s="13">
        <f>(((I309/60)/60)/24)+DATE(1970,1,1)</f>
        <v>41312.944456018515</v>
      </c>
      <c r="T309" s="16">
        <f>(((J309/60)/60)/24)+DATE(1970,1,1)</f>
        <v>41282.944456018515</v>
      </c>
      <c r="U309">
        <f t="shared" si="27"/>
        <v>576</v>
      </c>
      <c r="V309" t="str">
        <f t="shared" si="28"/>
        <v/>
      </c>
      <c r="W309" t="str">
        <f t="shared" si="29"/>
        <v/>
      </c>
      <c r="X309" t="str">
        <f t="shared" si="30"/>
        <v/>
      </c>
    </row>
    <row r="310" spans="1:24"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f>
        <v>1.0556666666666668</v>
      </c>
      <c r="P310" s="6">
        <f>E310/L310</f>
        <v>62.712871287128714</v>
      </c>
      <c r="Q310" t="str">
        <f t="shared" si="25"/>
        <v>film &amp; video</v>
      </c>
      <c r="R310" s="7" t="str">
        <f t="shared" si="26"/>
        <v>documentary</v>
      </c>
      <c r="S310" s="13">
        <f>(((I310/60)/60)/24)+DATE(1970,1,1)</f>
        <v>40612.694560185184</v>
      </c>
      <c r="T310" s="16">
        <f>(((J310/60)/60)/24)+DATE(1970,1,1)</f>
        <v>40567.694560185184</v>
      </c>
      <c r="U310">
        <f t="shared" si="27"/>
        <v>202</v>
      </c>
      <c r="V310" t="str">
        <f t="shared" si="28"/>
        <v/>
      </c>
      <c r="W310" t="str">
        <f t="shared" si="29"/>
        <v/>
      </c>
      <c r="X310" t="str">
        <f t="shared" si="30"/>
        <v/>
      </c>
    </row>
    <row r="311" spans="1:24"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f>
        <v>1.1894444444444445</v>
      </c>
      <c r="P311" s="6">
        <f>E311/L311</f>
        <v>89.957983193277315</v>
      </c>
      <c r="Q311" t="str">
        <f t="shared" si="25"/>
        <v>film &amp; video</v>
      </c>
      <c r="R311" s="7" t="str">
        <f t="shared" si="26"/>
        <v>documentary</v>
      </c>
      <c r="S311" s="13">
        <f>(((I311/60)/60)/24)+DATE(1970,1,1)</f>
        <v>41155.751550925925</v>
      </c>
      <c r="T311" s="16">
        <f>(((J311/60)/60)/24)+DATE(1970,1,1)</f>
        <v>41134.751550925925</v>
      </c>
      <c r="U311">
        <f t="shared" si="27"/>
        <v>238</v>
      </c>
      <c r="V311" t="str">
        <f t="shared" si="28"/>
        <v/>
      </c>
      <c r="W311" t="str">
        <f t="shared" si="29"/>
        <v/>
      </c>
      <c r="X311" t="str">
        <f t="shared" si="30"/>
        <v/>
      </c>
    </row>
    <row r="312" spans="1:24"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f>
        <v>1.04129</v>
      </c>
      <c r="P312" s="6">
        <f>E312/L312</f>
        <v>28.924722222222222</v>
      </c>
      <c r="Q312" t="str">
        <f t="shared" si="25"/>
        <v>film &amp; video</v>
      </c>
      <c r="R312" s="7" t="str">
        <f t="shared" si="26"/>
        <v>documentary</v>
      </c>
      <c r="S312" s="13">
        <f>(((I312/60)/60)/24)+DATE(1970,1,1)</f>
        <v>40836.083333333336</v>
      </c>
      <c r="T312" s="16">
        <f>(((J312/60)/60)/24)+DATE(1970,1,1)</f>
        <v>40821.183136574073</v>
      </c>
      <c r="U312">
        <f t="shared" si="27"/>
        <v>36</v>
      </c>
      <c r="V312" t="str">
        <f t="shared" si="28"/>
        <v/>
      </c>
      <c r="W312" t="str">
        <f t="shared" si="29"/>
        <v/>
      </c>
      <c r="X312" t="str">
        <f t="shared" si="30"/>
        <v/>
      </c>
    </row>
    <row r="313" spans="1:24"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f>
        <v>1.0410165</v>
      </c>
      <c r="P313" s="6">
        <f>E313/L313</f>
        <v>138.8022</v>
      </c>
      <c r="Q313" t="str">
        <f t="shared" si="25"/>
        <v>film &amp; video</v>
      </c>
      <c r="R313" s="7" t="str">
        <f t="shared" si="26"/>
        <v>documentary</v>
      </c>
      <c r="S313" s="13">
        <f>(((I313/60)/60)/24)+DATE(1970,1,1)</f>
        <v>40909.332638888889</v>
      </c>
      <c r="T313" s="16">
        <f>(((J313/60)/60)/24)+DATE(1970,1,1)</f>
        <v>40868.219814814816</v>
      </c>
      <c r="U313">
        <f t="shared" si="27"/>
        <v>150</v>
      </c>
      <c r="V313" t="str">
        <f t="shared" si="28"/>
        <v/>
      </c>
      <c r="W313" t="str">
        <f t="shared" si="29"/>
        <v/>
      </c>
      <c r="X313" t="str">
        <f t="shared" si="30"/>
        <v/>
      </c>
    </row>
    <row r="314" spans="1:24"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f>
        <v>1.1187499999999999</v>
      </c>
      <c r="P314" s="6">
        <f>E314/L314</f>
        <v>61.301369863013697</v>
      </c>
      <c r="Q314" t="str">
        <f t="shared" si="25"/>
        <v>film &amp; video</v>
      </c>
      <c r="R314" s="7" t="str">
        <f t="shared" si="26"/>
        <v>documentary</v>
      </c>
      <c r="S314" s="13">
        <f>(((I314/60)/60)/24)+DATE(1970,1,1)</f>
        <v>41378.877685185187</v>
      </c>
      <c r="T314" s="16">
        <f>(((J314/60)/60)/24)+DATE(1970,1,1)</f>
        <v>41348.877685185187</v>
      </c>
      <c r="U314">
        <f t="shared" si="27"/>
        <v>146</v>
      </c>
      <c r="V314" t="str">
        <f t="shared" si="28"/>
        <v/>
      </c>
      <c r="W314" t="str">
        <f t="shared" si="29"/>
        <v/>
      </c>
      <c r="X314" t="str">
        <f t="shared" si="30"/>
        <v/>
      </c>
    </row>
    <row r="315" spans="1:24"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f>
        <v>1.0473529411764706</v>
      </c>
      <c r="P315" s="6">
        <f>E315/L315</f>
        <v>80.202702702702709</v>
      </c>
      <c r="Q315" t="str">
        <f t="shared" si="25"/>
        <v>film &amp; video</v>
      </c>
      <c r="R315" s="7" t="str">
        <f t="shared" si="26"/>
        <v>documentary</v>
      </c>
      <c r="S315" s="13">
        <f>(((I315/60)/60)/24)+DATE(1970,1,1)</f>
        <v>40401.665972222225</v>
      </c>
      <c r="T315" s="16">
        <f>(((J315/60)/60)/24)+DATE(1970,1,1)</f>
        <v>40357.227939814817</v>
      </c>
      <c r="U315">
        <f t="shared" si="27"/>
        <v>222</v>
      </c>
      <c r="V315" t="str">
        <f t="shared" si="28"/>
        <v/>
      </c>
      <c r="W315" t="str">
        <f t="shared" si="29"/>
        <v/>
      </c>
      <c r="X315" t="str">
        <f t="shared" si="30"/>
        <v/>
      </c>
    </row>
    <row r="316" spans="1:24"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f>
        <v>3.8515000000000001</v>
      </c>
      <c r="P316" s="6">
        <f>E316/L316</f>
        <v>32.095833333333331</v>
      </c>
      <c r="Q316" t="str">
        <f t="shared" si="25"/>
        <v>film &amp; video</v>
      </c>
      <c r="R316" s="7" t="str">
        <f t="shared" si="26"/>
        <v>documentary</v>
      </c>
      <c r="S316" s="13">
        <f>(((I316/60)/60)/24)+DATE(1970,1,1)</f>
        <v>41334.833194444444</v>
      </c>
      <c r="T316" s="16">
        <f>(((J316/60)/60)/24)+DATE(1970,1,1)</f>
        <v>41304.833194444444</v>
      </c>
      <c r="U316">
        <f t="shared" si="27"/>
        <v>120</v>
      </c>
      <c r="V316" t="str">
        <f t="shared" si="28"/>
        <v/>
      </c>
      <c r="W316" t="str">
        <f t="shared" si="29"/>
        <v/>
      </c>
      <c r="X316" t="str">
        <f t="shared" si="30"/>
        <v/>
      </c>
    </row>
    <row r="317" spans="1:24"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f>
        <v>1.01248</v>
      </c>
      <c r="P317" s="6">
        <f>E317/L317</f>
        <v>200.88888888888889</v>
      </c>
      <c r="Q317" t="str">
        <f t="shared" si="25"/>
        <v>film &amp; video</v>
      </c>
      <c r="R317" s="7" t="str">
        <f t="shared" si="26"/>
        <v>documentary</v>
      </c>
      <c r="S317" s="13">
        <f>(((I317/60)/60)/24)+DATE(1970,1,1)</f>
        <v>41143.77238425926</v>
      </c>
      <c r="T317" s="16">
        <f>(((J317/60)/60)/24)+DATE(1970,1,1)</f>
        <v>41113.77238425926</v>
      </c>
      <c r="U317">
        <f t="shared" si="27"/>
        <v>126</v>
      </c>
      <c r="V317" t="str">
        <f t="shared" si="28"/>
        <v/>
      </c>
      <c r="W317" t="str">
        <f t="shared" si="29"/>
        <v/>
      </c>
      <c r="X317" t="str">
        <f t="shared" si="30"/>
        <v/>
      </c>
    </row>
    <row r="318" spans="1:24"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f>
        <v>1.1377333333333333</v>
      </c>
      <c r="P318" s="6">
        <f>E318/L318</f>
        <v>108.01265822784811</v>
      </c>
      <c r="Q318" t="str">
        <f t="shared" si="25"/>
        <v>film &amp; video</v>
      </c>
      <c r="R318" s="7" t="str">
        <f t="shared" si="26"/>
        <v>documentary</v>
      </c>
      <c r="S318" s="13">
        <f>(((I318/60)/60)/24)+DATE(1970,1,1)</f>
        <v>41984.207638888889</v>
      </c>
      <c r="T318" s="16">
        <f>(((J318/60)/60)/24)+DATE(1970,1,1)</f>
        <v>41950.923576388886</v>
      </c>
      <c r="U318">
        <f t="shared" si="27"/>
        <v>158</v>
      </c>
      <c r="V318" t="str">
        <f t="shared" si="28"/>
        <v/>
      </c>
      <c r="W318" t="str">
        <f t="shared" si="29"/>
        <v/>
      </c>
      <c r="X318" t="str">
        <f t="shared" si="30"/>
        <v/>
      </c>
    </row>
    <row r="319" spans="1:24"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f>
        <v>1.0080333333333333</v>
      </c>
      <c r="P319" s="6">
        <f>E319/L319</f>
        <v>95.699367088607602</v>
      </c>
      <c r="Q319" t="str">
        <f t="shared" si="25"/>
        <v>film &amp; video</v>
      </c>
      <c r="R319" s="7" t="str">
        <f t="shared" si="26"/>
        <v>documentary</v>
      </c>
      <c r="S319" s="13">
        <f>(((I319/60)/60)/24)+DATE(1970,1,1)</f>
        <v>41619.676886574074</v>
      </c>
      <c r="T319" s="16">
        <f>(((J319/60)/60)/24)+DATE(1970,1,1)</f>
        <v>41589.676886574074</v>
      </c>
      <c r="U319">
        <f t="shared" si="27"/>
        <v>316</v>
      </c>
      <c r="V319" t="str">
        <f t="shared" si="28"/>
        <v/>
      </c>
      <c r="W319" t="str">
        <f t="shared" si="29"/>
        <v/>
      </c>
      <c r="X319" t="str">
        <f t="shared" si="30"/>
        <v/>
      </c>
    </row>
    <row r="320" spans="1:24"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f>
        <v>2.8332000000000002</v>
      </c>
      <c r="P320" s="6">
        <f>E320/L320</f>
        <v>49.880281690140848</v>
      </c>
      <c r="Q320" t="str">
        <f t="shared" si="25"/>
        <v>film &amp; video</v>
      </c>
      <c r="R320" s="7" t="str">
        <f t="shared" si="26"/>
        <v>documentary</v>
      </c>
      <c r="S320" s="13">
        <f>(((I320/60)/60)/24)+DATE(1970,1,1)</f>
        <v>41359.997118055559</v>
      </c>
      <c r="T320" s="16">
        <f>(((J320/60)/60)/24)+DATE(1970,1,1)</f>
        <v>41330.038784722223</v>
      </c>
      <c r="U320">
        <f t="shared" si="27"/>
        <v>284</v>
      </c>
      <c r="V320" t="str">
        <f t="shared" si="28"/>
        <v/>
      </c>
      <c r="W320" t="str">
        <f t="shared" si="29"/>
        <v/>
      </c>
      <c r="X320" t="str">
        <f t="shared" si="30"/>
        <v/>
      </c>
    </row>
    <row r="321" spans="1:24"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f>
        <v>1.1268</v>
      </c>
      <c r="P321" s="6">
        <f>E321/L321</f>
        <v>110.47058823529412</v>
      </c>
      <c r="Q321" t="str">
        <f t="shared" si="25"/>
        <v>film &amp; video</v>
      </c>
      <c r="R321" s="7" t="str">
        <f t="shared" si="26"/>
        <v>documentary</v>
      </c>
      <c r="S321" s="13">
        <f>(((I321/60)/60)/24)+DATE(1970,1,1)</f>
        <v>40211.332638888889</v>
      </c>
      <c r="T321" s="16">
        <f>(((J321/60)/60)/24)+DATE(1970,1,1)</f>
        <v>40123.83829861111</v>
      </c>
      <c r="U321">
        <f t="shared" si="27"/>
        <v>51</v>
      </c>
      <c r="V321" t="str">
        <f t="shared" si="28"/>
        <v/>
      </c>
      <c r="W321" t="str">
        <f t="shared" si="29"/>
        <v/>
      </c>
      <c r="X321" t="str">
        <f t="shared" si="30"/>
        <v/>
      </c>
    </row>
    <row r="322" spans="1:24"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f>
        <v>1.0658000000000001</v>
      </c>
      <c r="P322" s="6">
        <f>E322/L322</f>
        <v>134.91139240506328</v>
      </c>
      <c r="Q322" t="str">
        <f t="shared" si="25"/>
        <v>film &amp; video</v>
      </c>
      <c r="R322" s="7" t="str">
        <f t="shared" si="26"/>
        <v>documentary</v>
      </c>
      <c r="S322" s="13">
        <f>(((I322/60)/60)/24)+DATE(1970,1,1)</f>
        <v>42360.958333333328</v>
      </c>
      <c r="T322" s="16">
        <f>(((J322/60)/60)/24)+DATE(1970,1,1)</f>
        <v>42331.551307870366</v>
      </c>
      <c r="U322">
        <f t="shared" si="27"/>
        <v>158</v>
      </c>
      <c r="V322" t="str">
        <f t="shared" si="28"/>
        <v/>
      </c>
      <c r="W322" t="str">
        <f t="shared" si="29"/>
        <v/>
      </c>
      <c r="X322" t="str">
        <f t="shared" si="30"/>
        <v/>
      </c>
    </row>
    <row r="323" spans="1:24"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f>
        <v>1.0266285714285714</v>
      </c>
      <c r="P323" s="6">
        <f>E323/L323</f>
        <v>106.62314540059347</v>
      </c>
      <c r="Q323" t="str">
        <f t="shared" ref="Q323:Q386" si="31">LEFT(N323,SEARCH("/",N323)-1)</f>
        <v>film &amp; video</v>
      </c>
      <c r="R323" s="7" t="str">
        <f t="shared" ref="R323:R386" si="32">RIGHT(N323,LEN(N323)-SEARCH("/",N323))</f>
        <v>documentary</v>
      </c>
      <c r="S323" s="13">
        <f>(((I323/60)/60)/24)+DATE(1970,1,1)</f>
        <v>42682.488263888896</v>
      </c>
      <c r="T323" s="16">
        <f>(((J323/60)/60)/24)+DATE(1970,1,1)</f>
        <v>42647.446597222224</v>
      </c>
      <c r="U323">
        <f t="shared" ref="U323:U386" si="33">IF(F323="Successful",L323,"")</f>
        <v>337</v>
      </c>
      <c r="V323" t="str">
        <f t="shared" ref="V323:V386" si="34">IF($F323="Failed",$L323,"")</f>
        <v/>
      </c>
      <c r="W323" t="str">
        <f t="shared" ref="W323:W386" si="35">IF($F323="Canceled",$L323,"")</f>
        <v/>
      </c>
      <c r="X323" t="str">
        <f t="shared" ref="X323:X386" si="36">IF(V323="",W323,V323)</f>
        <v/>
      </c>
    </row>
    <row r="324" spans="1:24"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f>
        <v>1.0791200000000001</v>
      </c>
      <c r="P324" s="6">
        <f>E324/L324</f>
        <v>145.04301075268816</v>
      </c>
      <c r="Q324" t="str">
        <f t="shared" si="31"/>
        <v>film &amp; video</v>
      </c>
      <c r="R324" s="7" t="str">
        <f t="shared" si="32"/>
        <v>documentary</v>
      </c>
      <c r="S324" s="13">
        <f>(((I324/60)/60)/24)+DATE(1970,1,1)</f>
        <v>42503.57</v>
      </c>
      <c r="T324" s="16">
        <f>(((J324/60)/60)/24)+DATE(1970,1,1)</f>
        <v>42473.57</v>
      </c>
      <c r="U324">
        <f t="shared" si="33"/>
        <v>186</v>
      </c>
      <c r="V324" t="str">
        <f t="shared" si="34"/>
        <v/>
      </c>
      <c r="W324" t="str">
        <f t="shared" si="35"/>
        <v/>
      </c>
      <c r="X324" t="str">
        <f t="shared" si="36"/>
        <v/>
      </c>
    </row>
    <row r="325" spans="1:24"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f>
        <v>1.2307407407407407</v>
      </c>
      <c r="P325" s="6">
        <f>E325/L325</f>
        <v>114.58620689655173</v>
      </c>
      <c r="Q325" t="str">
        <f t="shared" si="31"/>
        <v>film &amp; video</v>
      </c>
      <c r="R325" s="7" t="str">
        <f t="shared" si="32"/>
        <v>documentary</v>
      </c>
      <c r="S325" s="13">
        <f>(((I325/60)/60)/24)+DATE(1970,1,1)</f>
        <v>42725.332638888889</v>
      </c>
      <c r="T325" s="16">
        <f>(((J325/60)/60)/24)+DATE(1970,1,1)</f>
        <v>42697.32136574074</v>
      </c>
      <c r="U325">
        <f t="shared" si="33"/>
        <v>58</v>
      </c>
      <c r="V325" t="str">
        <f t="shared" si="34"/>
        <v/>
      </c>
      <c r="W325" t="str">
        <f t="shared" si="35"/>
        <v/>
      </c>
      <c r="X325" t="str">
        <f t="shared" si="36"/>
        <v/>
      </c>
    </row>
    <row r="326" spans="1:24"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f>
        <v>1.016</v>
      </c>
      <c r="P326" s="6">
        <f>E326/L326</f>
        <v>105.3170731707317</v>
      </c>
      <c r="Q326" t="str">
        <f t="shared" si="31"/>
        <v>film &amp; video</v>
      </c>
      <c r="R326" s="7" t="str">
        <f t="shared" si="32"/>
        <v>documentary</v>
      </c>
      <c r="S326" s="13">
        <f>(((I326/60)/60)/24)+DATE(1970,1,1)</f>
        <v>42217.626250000001</v>
      </c>
      <c r="T326" s="16">
        <f>(((J326/60)/60)/24)+DATE(1970,1,1)</f>
        <v>42184.626250000001</v>
      </c>
      <c r="U326">
        <f t="shared" si="33"/>
        <v>82</v>
      </c>
      <c r="V326" t="str">
        <f t="shared" si="34"/>
        <v/>
      </c>
      <c r="W326" t="str">
        <f t="shared" si="35"/>
        <v/>
      </c>
      <c r="X326" t="str">
        <f t="shared" si="36"/>
        <v/>
      </c>
    </row>
    <row r="327" spans="1:24"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f>
        <v>1.04396</v>
      </c>
      <c r="P327" s="6">
        <f>E327/L327</f>
        <v>70.921195652173907</v>
      </c>
      <c r="Q327" t="str">
        <f t="shared" si="31"/>
        <v>film &amp; video</v>
      </c>
      <c r="R327" s="7" t="str">
        <f t="shared" si="32"/>
        <v>documentary</v>
      </c>
      <c r="S327" s="13">
        <f>(((I327/60)/60)/24)+DATE(1970,1,1)</f>
        <v>42724.187881944439</v>
      </c>
      <c r="T327" s="16">
        <f>(((J327/60)/60)/24)+DATE(1970,1,1)</f>
        <v>42689.187881944439</v>
      </c>
      <c r="U327">
        <f t="shared" si="33"/>
        <v>736</v>
      </c>
      <c r="V327" t="str">
        <f t="shared" si="34"/>
        <v/>
      </c>
      <c r="W327" t="str">
        <f t="shared" si="35"/>
        <v/>
      </c>
      <c r="X327" t="str">
        <f t="shared" si="36"/>
        <v/>
      </c>
    </row>
    <row r="328" spans="1:24"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f>
        <v>1.1292973333333334</v>
      </c>
      <c r="P328" s="6">
        <f>E328/L328</f>
        <v>147.17167680278018</v>
      </c>
      <c r="Q328" t="str">
        <f t="shared" si="31"/>
        <v>film &amp; video</v>
      </c>
      <c r="R328" s="7" t="str">
        <f t="shared" si="32"/>
        <v>documentary</v>
      </c>
      <c r="S328" s="13">
        <f>(((I328/60)/60)/24)+DATE(1970,1,1)</f>
        <v>42808.956250000003</v>
      </c>
      <c r="T328" s="16">
        <f>(((J328/60)/60)/24)+DATE(1970,1,1)</f>
        <v>42775.314884259264</v>
      </c>
      <c r="U328">
        <f t="shared" si="33"/>
        <v>1151</v>
      </c>
      <c r="V328" t="str">
        <f t="shared" si="34"/>
        <v/>
      </c>
      <c r="W328" t="str">
        <f t="shared" si="35"/>
        <v/>
      </c>
      <c r="X328" t="str">
        <f t="shared" si="36"/>
        <v/>
      </c>
    </row>
    <row r="329" spans="1:24"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f>
        <v>1.3640000000000001</v>
      </c>
      <c r="P329" s="6">
        <f>E329/L329</f>
        <v>160.47058823529412</v>
      </c>
      <c r="Q329" t="str">
        <f t="shared" si="31"/>
        <v>film &amp; video</v>
      </c>
      <c r="R329" s="7" t="str">
        <f t="shared" si="32"/>
        <v>documentary</v>
      </c>
      <c r="S329" s="13">
        <f>(((I329/60)/60)/24)+DATE(1970,1,1)</f>
        <v>42085.333333333328</v>
      </c>
      <c r="T329" s="16">
        <f>(((J329/60)/60)/24)+DATE(1970,1,1)</f>
        <v>42058.235289351855</v>
      </c>
      <c r="U329">
        <f t="shared" si="33"/>
        <v>34</v>
      </c>
      <c r="V329" t="str">
        <f t="shared" si="34"/>
        <v/>
      </c>
      <c r="W329" t="str">
        <f t="shared" si="35"/>
        <v/>
      </c>
      <c r="X329" t="str">
        <f t="shared" si="36"/>
        <v/>
      </c>
    </row>
    <row r="330" spans="1:24"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f>
        <v>1.036144</v>
      </c>
      <c r="P330" s="6">
        <f>E330/L330</f>
        <v>156.04578313253012</v>
      </c>
      <c r="Q330" t="str">
        <f t="shared" si="31"/>
        <v>film &amp; video</v>
      </c>
      <c r="R330" s="7" t="str">
        <f t="shared" si="32"/>
        <v>documentary</v>
      </c>
      <c r="S330" s="13">
        <f>(((I330/60)/60)/24)+DATE(1970,1,1)</f>
        <v>42309.166666666672</v>
      </c>
      <c r="T330" s="16">
        <f>(((J330/60)/60)/24)+DATE(1970,1,1)</f>
        <v>42278.946620370371</v>
      </c>
      <c r="U330">
        <f t="shared" si="33"/>
        <v>498</v>
      </c>
      <c r="V330" t="str">
        <f t="shared" si="34"/>
        <v/>
      </c>
      <c r="W330" t="str">
        <f t="shared" si="35"/>
        <v/>
      </c>
      <c r="X330" t="str">
        <f t="shared" si="36"/>
        <v/>
      </c>
    </row>
    <row r="331" spans="1:24"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f>
        <v>1.0549999999999999</v>
      </c>
      <c r="P331" s="6">
        <f>E331/L331</f>
        <v>63.17365269461078</v>
      </c>
      <c r="Q331" t="str">
        <f t="shared" si="31"/>
        <v>film &amp; video</v>
      </c>
      <c r="R331" s="7" t="str">
        <f t="shared" si="32"/>
        <v>documentary</v>
      </c>
      <c r="S331" s="13">
        <f>(((I331/60)/60)/24)+DATE(1970,1,1)</f>
        <v>42315.166666666672</v>
      </c>
      <c r="T331" s="16">
        <f>(((J331/60)/60)/24)+DATE(1970,1,1)</f>
        <v>42291.46674768519</v>
      </c>
      <c r="U331">
        <f t="shared" si="33"/>
        <v>167</v>
      </c>
      <c r="V331" t="str">
        <f t="shared" si="34"/>
        <v/>
      </c>
      <c r="W331" t="str">
        <f t="shared" si="35"/>
        <v/>
      </c>
      <c r="X331" t="str">
        <f t="shared" si="36"/>
        <v/>
      </c>
    </row>
    <row r="332" spans="1:24"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f>
        <v>1.0182857142857142</v>
      </c>
      <c r="P332" s="6">
        <f>E332/L332</f>
        <v>104.82352941176471</v>
      </c>
      <c r="Q332" t="str">
        <f t="shared" si="31"/>
        <v>film &amp; video</v>
      </c>
      <c r="R332" s="7" t="str">
        <f t="shared" si="32"/>
        <v>documentary</v>
      </c>
      <c r="S332" s="13">
        <f>(((I332/60)/60)/24)+DATE(1970,1,1)</f>
        <v>41411.165972222225</v>
      </c>
      <c r="T332" s="16">
        <f>(((J332/60)/60)/24)+DATE(1970,1,1)</f>
        <v>41379.515775462962</v>
      </c>
      <c r="U332">
        <f t="shared" si="33"/>
        <v>340</v>
      </c>
      <c r="V332" t="str">
        <f t="shared" si="34"/>
        <v/>
      </c>
      <c r="W332" t="str">
        <f t="shared" si="35"/>
        <v/>
      </c>
      <c r="X332" t="str">
        <f t="shared" si="36"/>
        <v/>
      </c>
    </row>
    <row r="333" spans="1:24"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f>
        <v>1.0660499999999999</v>
      </c>
      <c r="P333" s="6">
        <f>E333/L333</f>
        <v>97.356164383561648</v>
      </c>
      <c r="Q333" t="str">
        <f t="shared" si="31"/>
        <v>film &amp; video</v>
      </c>
      <c r="R333" s="7" t="str">
        <f t="shared" si="32"/>
        <v>documentary</v>
      </c>
      <c r="S333" s="13">
        <f>(((I333/60)/60)/24)+DATE(1970,1,1)</f>
        <v>42538.581412037034</v>
      </c>
      <c r="T333" s="16">
        <f>(((J333/60)/60)/24)+DATE(1970,1,1)</f>
        <v>42507.581412037034</v>
      </c>
      <c r="U333">
        <f t="shared" si="33"/>
        <v>438</v>
      </c>
      <c r="V333" t="str">
        <f t="shared" si="34"/>
        <v/>
      </c>
      <c r="W333" t="str">
        <f t="shared" si="35"/>
        <v/>
      </c>
      <c r="X333" t="str">
        <f t="shared" si="36"/>
        <v/>
      </c>
    </row>
    <row r="334" spans="1:24"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f>
        <v>1.13015</v>
      </c>
      <c r="P334" s="6">
        <f>E334/L334</f>
        <v>203.63063063063063</v>
      </c>
      <c r="Q334" t="str">
        <f t="shared" si="31"/>
        <v>film &amp; video</v>
      </c>
      <c r="R334" s="7" t="str">
        <f t="shared" si="32"/>
        <v>documentary</v>
      </c>
      <c r="S334" s="13">
        <f>(((I334/60)/60)/24)+DATE(1970,1,1)</f>
        <v>42305.333333333328</v>
      </c>
      <c r="T334" s="16">
        <f>(((J334/60)/60)/24)+DATE(1970,1,1)</f>
        <v>42263.680289351847</v>
      </c>
      <c r="U334">
        <f t="shared" si="33"/>
        <v>555</v>
      </c>
      <c r="V334" t="str">
        <f t="shared" si="34"/>
        <v/>
      </c>
      <c r="W334" t="str">
        <f t="shared" si="35"/>
        <v/>
      </c>
      <c r="X334" t="str">
        <f t="shared" si="36"/>
        <v/>
      </c>
    </row>
    <row r="335" spans="1:24"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f>
        <v>1.252275</v>
      </c>
      <c r="P335" s="6">
        <f>E335/L335</f>
        <v>188.31203007518798</v>
      </c>
      <c r="Q335" t="str">
        <f t="shared" si="31"/>
        <v>film &amp; video</v>
      </c>
      <c r="R335" s="7" t="str">
        <f t="shared" si="32"/>
        <v>documentary</v>
      </c>
      <c r="S335" s="13">
        <f>(((I335/60)/60)/24)+DATE(1970,1,1)</f>
        <v>42467.59480324074</v>
      </c>
      <c r="T335" s="16">
        <f>(((J335/60)/60)/24)+DATE(1970,1,1)</f>
        <v>42437.636469907404</v>
      </c>
      <c r="U335">
        <f t="shared" si="33"/>
        <v>266</v>
      </c>
      <c r="V335" t="str">
        <f t="shared" si="34"/>
        <v/>
      </c>
      <c r="W335" t="str">
        <f t="shared" si="35"/>
        <v/>
      </c>
      <c r="X335" t="str">
        <f t="shared" si="36"/>
        <v/>
      </c>
    </row>
    <row r="336" spans="1:24"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f>
        <v>1.0119</v>
      </c>
      <c r="P336" s="6">
        <f>E336/L336</f>
        <v>146.65217391304347</v>
      </c>
      <c r="Q336" t="str">
        <f t="shared" si="31"/>
        <v>film &amp; video</v>
      </c>
      <c r="R336" s="7" t="str">
        <f t="shared" si="32"/>
        <v>documentary</v>
      </c>
      <c r="S336" s="13">
        <f>(((I336/60)/60)/24)+DATE(1970,1,1)</f>
        <v>42139.791666666672</v>
      </c>
      <c r="T336" s="16">
        <f>(((J336/60)/60)/24)+DATE(1970,1,1)</f>
        <v>42101.682372685187</v>
      </c>
      <c r="U336">
        <f t="shared" si="33"/>
        <v>69</v>
      </c>
      <c r="V336" t="str">
        <f t="shared" si="34"/>
        <v/>
      </c>
      <c r="W336" t="str">
        <f t="shared" si="35"/>
        <v/>
      </c>
      <c r="X336" t="str">
        <f t="shared" si="36"/>
        <v/>
      </c>
    </row>
    <row r="337" spans="1:24"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f>
        <v>1.0276470588235294</v>
      </c>
      <c r="P337" s="6">
        <f>E337/L337</f>
        <v>109.1875</v>
      </c>
      <c r="Q337" t="str">
        <f t="shared" si="31"/>
        <v>film &amp; video</v>
      </c>
      <c r="R337" s="7" t="str">
        <f t="shared" si="32"/>
        <v>documentary</v>
      </c>
      <c r="S337" s="13">
        <f>(((I337/60)/60)/24)+DATE(1970,1,1)</f>
        <v>42132.916666666672</v>
      </c>
      <c r="T337" s="16">
        <f>(((J337/60)/60)/24)+DATE(1970,1,1)</f>
        <v>42101.737442129626</v>
      </c>
      <c r="U337">
        <f t="shared" si="33"/>
        <v>80</v>
      </c>
      <c r="V337" t="str">
        <f t="shared" si="34"/>
        <v/>
      </c>
      <c r="W337" t="str">
        <f t="shared" si="35"/>
        <v/>
      </c>
      <c r="X337" t="str">
        <f t="shared" si="36"/>
        <v/>
      </c>
    </row>
    <row r="338" spans="1:24"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f>
        <v>1.1683911999999999</v>
      </c>
      <c r="P338" s="6">
        <f>E338/L338</f>
        <v>59.249046653144013</v>
      </c>
      <c r="Q338" t="str">
        <f t="shared" si="31"/>
        <v>film &amp; video</v>
      </c>
      <c r="R338" s="7" t="str">
        <f t="shared" si="32"/>
        <v>documentary</v>
      </c>
      <c r="S338" s="13">
        <f>(((I338/60)/60)/24)+DATE(1970,1,1)</f>
        <v>42321.637939814813</v>
      </c>
      <c r="T338" s="16">
        <f>(((J338/60)/60)/24)+DATE(1970,1,1)</f>
        <v>42291.596273148149</v>
      </c>
      <c r="U338">
        <f t="shared" si="33"/>
        <v>493</v>
      </c>
      <c r="V338" t="str">
        <f t="shared" si="34"/>
        <v/>
      </c>
      <c r="W338" t="str">
        <f t="shared" si="35"/>
        <v/>
      </c>
      <c r="X338" t="str">
        <f t="shared" si="36"/>
        <v/>
      </c>
    </row>
    <row r="339" spans="1:24"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f>
        <v>1.0116833333333335</v>
      </c>
      <c r="P339" s="6">
        <f>E339/L339</f>
        <v>97.904838709677421</v>
      </c>
      <c r="Q339" t="str">
        <f t="shared" si="31"/>
        <v>film &amp; video</v>
      </c>
      <c r="R339" s="7" t="str">
        <f t="shared" si="32"/>
        <v>documentary</v>
      </c>
      <c r="S339" s="13">
        <f>(((I339/60)/60)/24)+DATE(1970,1,1)</f>
        <v>42077.086898148147</v>
      </c>
      <c r="T339" s="16">
        <f>(((J339/60)/60)/24)+DATE(1970,1,1)</f>
        <v>42047.128564814819</v>
      </c>
      <c r="U339">
        <f t="shared" si="33"/>
        <v>31</v>
      </c>
      <c r="V339" t="str">
        <f t="shared" si="34"/>
        <v/>
      </c>
      <c r="W339" t="str">
        <f t="shared" si="35"/>
        <v/>
      </c>
      <c r="X339" t="str">
        <f t="shared" si="36"/>
        <v/>
      </c>
    </row>
    <row r="340" spans="1:24"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f>
        <v>1.1013360000000001</v>
      </c>
      <c r="P340" s="6">
        <f>E340/L340</f>
        <v>70.000169491525426</v>
      </c>
      <c r="Q340" t="str">
        <f t="shared" si="31"/>
        <v>film &amp; video</v>
      </c>
      <c r="R340" s="7" t="str">
        <f t="shared" si="32"/>
        <v>documentary</v>
      </c>
      <c r="S340" s="13">
        <f>(((I340/60)/60)/24)+DATE(1970,1,1)</f>
        <v>42616.041666666672</v>
      </c>
      <c r="T340" s="16">
        <f>(((J340/60)/60)/24)+DATE(1970,1,1)</f>
        <v>42559.755671296298</v>
      </c>
      <c r="U340">
        <f t="shared" si="33"/>
        <v>236</v>
      </c>
      <c r="V340" t="str">
        <f t="shared" si="34"/>
        <v/>
      </c>
      <c r="W340" t="str">
        <f t="shared" si="35"/>
        <v/>
      </c>
      <c r="X340" t="str">
        <f t="shared" si="36"/>
        <v/>
      </c>
    </row>
    <row r="341" spans="1:24"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f>
        <v>1.0808333333333333</v>
      </c>
      <c r="P341" s="6">
        <f>E341/L341</f>
        <v>72.865168539325836</v>
      </c>
      <c r="Q341" t="str">
        <f t="shared" si="31"/>
        <v>film &amp; video</v>
      </c>
      <c r="R341" s="7" t="str">
        <f t="shared" si="32"/>
        <v>documentary</v>
      </c>
      <c r="S341" s="13">
        <f>(((I341/60)/60)/24)+DATE(1970,1,1)</f>
        <v>42123.760046296295</v>
      </c>
      <c r="T341" s="16">
        <f>(((J341/60)/60)/24)+DATE(1970,1,1)</f>
        <v>42093.760046296295</v>
      </c>
      <c r="U341">
        <f t="shared" si="33"/>
        <v>89</v>
      </c>
      <c r="V341" t="str">
        <f t="shared" si="34"/>
        <v/>
      </c>
      <c r="W341" t="str">
        <f t="shared" si="35"/>
        <v/>
      </c>
      <c r="X341" t="str">
        <f t="shared" si="36"/>
        <v/>
      </c>
    </row>
    <row r="342" spans="1:24"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f>
        <v>1.2502285714285715</v>
      </c>
      <c r="P342" s="6">
        <f>E342/L342</f>
        <v>146.34782608695653</v>
      </c>
      <c r="Q342" t="str">
        <f t="shared" si="31"/>
        <v>film &amp; video</v>
      </c>
      <c r="R342" s="7" t="str">
        <f t="shared" si="32"/>
        <v>documentary</v>
      </c>
      <c r="S342" s="13">
        <f>(((I342/60)/60)/24)+DATE(1970,1,1)</f>
        <v>42802.875</v>
      </c>
      <c r="T342" s="16">
        <f>(((J342/60)/60)/24)+DATE(1970,1,1)</f>
        <v>42772.669062500005</v>
      </c>
      <c r="U342">
        <f t="shared" si="33"/>
        <v>299</v>
      </c>
      <c r="V342" t="str">
        <f t="shared" si="34"/>
        <v/>
      </c>
      <c r="W342" t="str">
        <f t="shared" si="35"/>
        <v/>
      </c>
      <c r="X342" t="str">
        <f t="shared" si="36"/>
        <v/>
      </c>
    </row>
    <row r="343" spans="1:24"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f>
        <v>1.0671428571428572</v>
      </c>
      <c r="P343" s="6">
        <f>E343/L343</f>
        <v>67.909090909090907</v>
      </c>
      <c r="Q343" t="str">
        <f t="shared" si="31"/>
        <v>film &amp; video</v>
      </c>
      <c r="R343" s="7" t="str">
        <f t="shared" si="32"/>
        <v>documentary</v>
      </c>
      <c r="S343" s="13">
        <f>(((I343/60)/60)/24)+DATE(1970,1,1)</f>
        <v>41913.165972222225</v>
      </c>
      <c r="T343" s="16">
        <f>(((J343/60)/60)/24)+DATE(1970,1,1)</f>
        <v>41894.879606481481</v>
      </c>
      <c r="U343">
        <f t="shared" si="33"/>
        <v>55</v>
      </c>
      <c r="V343" t="str">
        <f t="shared" si="34"/>
        <v/>
      </c>
      <c r="W343" t="str">
        <f t="shared" si="35"/>
        <v/>
      </c>
      <c r="X343" t="str">
        <f t="shared" si="36"/>
        <v/>
      </c>
    </row>
    <row r="344" spans="1:24"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f>
        <v>1.0036639999999999</v>
      </c>
      <c r="P344" s="6">
        <f>E344/L344</f>
        <v>169.85083076923075</v>
      </c>
      <c r="Q344" t="str">
        <f t="shared" si="31"/>
        <v>film &amp; video</v>
      </c>
      <c r="R344" s="7" t="str">
        <f t="shared" si="32"/>
        <v>documentary</v>
      </c>
      <c r="S344" s="13">
        <f>(((I344/60)/60)/24)+DATE(1970,1,1)</f>
        <v>42489.780844907407</v>
      </c>
      <c r="T344" s="16">
        <f>(((J344/60)/60)/24)+DATE(1970,1,1)</f>
        <v>42459.780844907407</v>
      </c>
      <c r="U344">
        <f t="shared" si="33"/>
        <v>325</v>
      </c>
      <c r="V344" t="str">
        <f t="shared" si="34"/>
        <v/>
      </c>
      <c r="W344" t="str">
        <f t="shared" si="35"/>
        <v/>
      </c>
      <c r="X344" t="str">
        <f t="shared" si="36"/>
        <v/>
      </c>
    </row>
    <row r="345" spans="1:24"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f>
        <v>1.0202863333333334</v>
      </c>
      <c r="P345" s="6">
        <f>E345/L345</f>
        <v>58.413339694656486</v>
      </c>
      <c r="Q345" t="str">
        <f t="shared" si="31"/>
        <v>film &amp; video</v>
      </c>
      <c r="R345" s="7" t="str">
        <f t="shared" si="32"/>
        <v>documentary</v>
      </c>
      <c r="S345" s="13">
        <f>(((I345/60)/60)/24)+DATE(1970,1,1)</f>
        <v>41957.125</v>
      </c>
      <c r="T345" s="16">
        <f>(((J345/60)/60)/24)+DATE(1970,1,1)</f>
        <v>41926.73778935185</v>
      </c>
      <c r="U345">
        <f t="shared" si="33"/>
        <v>524</v>
      </c>
      <c r="V345" t="str">
        <f t="shared" si="34"/>
        <v/>
      </c>
      <c r="W345" t="str">
        <f t="shared" si="35"/>
        <v/>
      </c>
      <c r="X345" t="str">
        <f t="shared" si="36"/>
        <v/>
      </c>
    </row>
    <row r="346" spans="1:24"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f>
        <v>1.0208358208955224</v>
      </c>
      <c r="P346" s="6">
        <f>E346/L346</f>
        <v>119.99298245614035</v>
      </c>
      <c r="Q346" t="str">
        <f t="shared" si="31"/>
        <v>film &amp; video</v>
      </c>
      <c r="R346" s="7" t="str">
        <f t="shared" si="32"/>
        <v>documentary</v>
      </c>
      <c r="S346" s="13">
        <f>(((I346/60)/60)/24)+DATE(1970,1,1)</f>
        <v>42156.097222222219</v>
      </c>
      <c r="T346" s="16">
        <f>(((J346/60)/60)/24)+DATE(1970,1,1)</f>
        <v>42111.970995370371</v>
      </c>
      <c r="U346">
        <f t="shared" si="33"/>
        <v>285</v>
      </c>
      <c r="V346" t="str">
        <f t="shared" si="34"/>
        <v/>
      </c>
      <c r="W346" t="str">
        <f t="shared" si="35"/>
        <v/>
      </c>
      <c r="X346" t="str">
        <f t="shared" si="36"/>
        <v/>
      </c>
    </row>
    <row r="347" spans="1:24"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f>
        <v>1.2327586206896552</v>
      </c>
      <c r="P347" s="6">
        <f>E347/L347</f>
        <v>99.860335195530723</v>
      </c>
      <c r="Q347" t="str">
        <f t="shared" si="31"/>
        <v>film &amp; video</v>
      </c>
      <c r="R347" s="7" t="str">
        <f t="shared" si="32"/>
        <v>documentary</v>
      </c>
      <c r="S347" s="13">
        <f>(((I347/60)/60)/24)+DATE(1970,1,1)</f>
        <v>42144.944328703699</v>
      </c>
      <c r="T347" s="16">
        <f>(((J347/60)/60)/24)+DATE(1970,1,1)</f>
        <v>42114.944328703699</v>
      </c>
      <c r="U347">
        <f t="shared" si="33"/>
        <v>179</v>
      </c>
      <c r="V347" t="str">
        <f t="shared" si="34"/>
        <v/>
      </c>
      <c r="W347" t="str">
        <f t="shared" si="35"/>
        <v/>
      </c>
      <c r="X347" t="str">
        <f t="shared" si="36"/>
        <v/>
      </c>
    </row>
    <row r="348" spans="1:24"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f>
        <v>1.7028880000000002</v>
      </c>
      <c r="P348" s="6">
        <f>E348/L348</f>
        <v>90.579148936170213</v>
      </c>
      <c r="Q348" t="str">
        <f t="shared" si="31"/>
        <v>film &amp; video</v>
      </c>
      <c r="R348" s="7" t="str">
        <f t="shared" si="32"/>
        <v>documentary</v>
      </c>
      <c r="S348" s="13">
        <f>(((I348/60)/60)/24)+DATE(1970,1,1)</f>
        <v>42291.500243055561</v>
      </c>
      <c r="T348" s="16">
        <f>(((J348/60)/60)/24)+DATE(1970,1,1)</f>
        <v>42261.500243055561</v>
      </c>
      <c r="U348">
        <f t="shared" si="33"/>
        <v>188</v>
      </c>
      <c r="V348" t="str">
        <f t="shared" si="34"/>
        <v/>
      </c>
      <c r="W348" t="str">
        <f t="shared" si="35"/>
        <v/>
      </c>
      <c r="X348" t="str">
        <f t="shared" si="36"/>
        <v/>
      </c>
    </row>
    <row r="349" spans="1:24"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f>
        <v>1.1159049999999999</v>
      </c>
      <c r="P349" s="6">
        <f>E349/L349</f>
        <v>117.77361477572559</v>
      </c>
      <c r="Q349" t="str">
        <f t="shared" si="31"/>
        <v>film &amp; video</v>
      </c>
      <c r="R349" s="7" t="str">
        <f t="shared" si="32"/>
        <v>documentary</v>
      </c>
      <c r="S349" s="13">
        <f>(((I349/60)/60)/24)+DATE(1970,1,1)</f>
        <v>42322.537141203706</v>
      </c>
      <c r="T349" s="16">
        <f>(((J349/60)/60)/24)+DATE(1970,1,1)</f>
        <v>42292.495474537034</v>
      </c>
      <c r="U349">
        <f t="shared" si="33"/>
        <v>379</v>
      </c>
      <c r="V349" t="str">
        <f t="shared" si="34"/>
        <v/>
      </c>
      <c r="W349" t="str">
        <f t="shared" si="35"/>
        <v/>
      </c>
      <c r="X349" t="str">
        <f t="shared" si="36"/>
        <v/>
      </c>
    </row>
    <row r="350" spans="1:24"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f>
        <v>1.03</v>
      </c>
      <c r="P350" s="6">
        <f>E350/L350</f>
        <v>86.554621848739501</v>
      </c>
      <c r="Q350" t="str">
        <f t="shared" si="31"/>
        <v>film &amp; video</v>
      </c>
      <c r="R350" s="7" t="str">
        <f t="shared" si="32"/>
        <v>documentary</v>
      </c>
      <c r="S350" s="13">
        <f>(((I350/60)/60)/24)+DATE(1970,1,1)</f>
        <v>42237.58699074074</v>
      </c>
      <c r="T350" s="16">
        <f>(((J350/60)/60)/24)+DATE(1970,1,1)</f>
        <v>42207.58699074074</v>
      </c>
      <c r="U350">
        <f t="shared" si="33"/>
        <v>119</v>
      </c>
      <c r="V350" t="str">
        <f t="shared" si="34"/>
        <v/>
      </c>
      <c r="W350" t="str">
        <f t="shared" si="35"/>
        <v/>
      </c>
      <c r="X350" t="str">
        <f t="shared" si="36"/>
        <v/>
      </c>
    </row>
    <row r="351" spans="1:24"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f>
        <v>1.0663570159857905</v>
      </c>
      <c r="P351" s="6">
        <f>E351/L351</f>
        <v>71.899281437125751</v>
      </c>
      <c r="Q351" t="str">
        <f t="shared" si="31"/>
        <v>film &amp; video</v>
      </c>
      <c r="R351" s="7" t="str">
        <f t="shared" si="32"/>
        <v>documentary</v>
      </c>
      <c r="S351" s="13">
        <f>(((I351/60)/60)/24)+DATE(1970,1,1)</f>
        <v>42790.498935185184</v>
      </c>
      <c r="T351" s="16">
        <f>(((J351/60)/60)/24)+DATE(1970,1,1)</f>
        <v>42760.498935185184</v>
      </c>
      <c r="U351">
        <f t="shared" si="33"/>
        <v>167</v>
      </c>
      <c r="V351" t="str">
        <f t="shared" si="34"/>
        <v/>
      </c>
      <c r="W351" t="str">
        <f t="shared" si="35"/>
        <v/>
      </c>
      <c r="X351" t="str">
        <f t="shared" si="36"/>
        <v/>
      </c>
    </row>
    <row r="352" spans="1:24"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f>
        <v>1.1476</v>
      </c>
      <c r="P352" s="6">
        <f>E352/L352</f>
        <v>129.81900452488688</v>
      </c>
      <c r="Q352" t="str">
        <f t="shared" si="31"/>
        <v>film &amp; video</v>
      </c>
      <c r="R352" s="7" t="str">
        <f t="shared" si="32"/>
        <v>documentary</v>
      </c>
      <c r="S352" s="13">
        <f>(((I352/60)/60)/24)+DATE(1970,1,1)</f>
        <v>42624.165972222225</v>
      </c>
      <c r="T352" s="16">
        <f>(((J352/60)/60)/24)+DATE(1970,1,1)</f>
        <v>42586.066076388888</v>
      </c>
      <c r="U352">
        <f t="shared" si="33"/>
        <v>221</v>
      </c>
      <c r="V352" t="str">
        <f t="shared" si="34"/>
        <v/>
      </c>
      <c r="W352" t="str">
        <f t="shared" si="35"/>
        <v/>
      </c>
      <c r="X352" t="str">
        <f t="shared" si="36"/>
        <v/>
      </c>
    </row>
    <row r="353" spans="1:24"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f>
        <v>1.2734117647058822</v>
      </c>
      <c r="P353" s="6">
        <f>E353/L353</f>
        <v>44.912863070539416</v>
      </c>
      <c r="Q353" t="str">
        <f t="shared" si="31"/>
        <v>film &amp; video</v>
      </c>
      <c r="R353" s="7" t="str">
        <f t="shared" si="32"/>
        <v>documentary</v>
      </c>
      <c r="S353" s="13">
        <f>(((I353/60)/60)/24)+DATE(1970,1,1)</f>
        <v>42467.923078703709</v>
      </c>
      <c r="T353" s="16">
        <f>(((J353/60)/60)/24)+DATE(1970,1,1)</f>
        <v>42427.964745370366</v>
      </c>
      <c r="U353">
        <f t="shared" si="33"/>
        <v>964</v>
      </c>
      <c r="V353" t="str">
        <f t="shared" si="34"/>
        <v/>
      </c>
      <c r="W353" t="str">
        <f t="shared" si="35"/>
        <v/>
      </c>
      <c r="X353" t="str">
        <f t="shared" si="36"/>
        <v/>
      </c>
    </row>
    <row r="354" spans="1:24"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f>
        <v>1.1656</v>
      </c>
      <c r="P354" s="6">
        <f>E354/L354</f>
        <v>40.755244755244753</v>
      </c>
      <c r="Q354" t="str">
        <f t="shared" si="31"/>
        <v>film &amp; video</v>
      </c>
      <c r="R354" s="7" t="str">
        <f t="shared" si="32"/>
        <v>documentary</v>
      </c>
      <c r="S354" s="13">
        <f>(((I354/60)/60)/24)+DATE(1970,1,1)</f>
        <v>41920.167453703703</v>
      </c>
      <c r="T354" s="16">
        <f>(((J354/60)/60)/24)+DATE(1970,1,1)</f>
        <v>41890.167453703703</v>
      </c>
      <c r="U354">
        <f t="shared" si="33"/>
        <v>286</v>
      </c>
      <c r="V354" t="str">
        <f t="shared" si="34"/>
        <v/>
      </c>
      <c r="W354" t="str">
        <f t="shared" si="35"/>
        <v/>
      </c>
      <c r="X354" t="str">
        <f t="shared" si="36"/>
        <v/>
      </c>
    </row>
    <row r="355" spans="1:24"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f>
        <v>1.0861819426615318</v>
      </c>
      <c r="P355" s="6">
        <f>E355/L355</f>
        <v>103.52394779771615</v>
      </c>
      <c r="Q355" t="str">
        <f t="shared" si="31"/>
        <v>film &amp; video</v>
      </c>
      <c r="R355" s="7" t="str">
        <f t="shared" si="32"/>
        <v>documentary</v>
      </c>
      <c r="S355" s="13">
        <f>(((I355/60)/60)/24)+DATE(1970,1,1)</f>
        <v>42327.833553240736</v>
      </c>
      <c r="T355" s="16">
        <f>(((J355/60)/60)/24)+DATE(1970,1,1)</f>
        <v>42297.791886574079</v>
      </c>
      <c r="U355">
        <f t="shared" si="33"/>
        <v>613</v>
      </c>
      <c r="V355" t="str">
        <f t="shared" si="34"/>
        <v/>
      </c>
      <c r="W355" t="str">
        <f t="shared" si="35"/>
        <v/>
      </c>
      <c r="X355" t="str">
        <f t="shared" si="36"/>
        <v/>
      </c>
    </row>
    <row r="356" spans="1:24"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f>
        <v>1.0394285714285714</v>
      </c>
      <c r="P356" s="6">
        <f>E356/L356</f>
        <v>125.44827586206897</v>
      </c>
      <c r="Q356" t="str">
        <f t="shared" si="31"/>
        <v>film &amp; video</v>
      </c>
      <c r="R356" s="7" t="str">
        <f t="shared" si="32"/>
        <v>documentary</v>
      </c>
      <c r="S356" s="13">
        <f>(((I356/60)/60)/24)+DATE(1970,1,1)</f>
        <v>42468.786122685182</v>
      </c>
      <c r="T356" s="16">
        <f>(((J356/60)/60)/24)+DATE(1970,1,1)</f>
        <v>42438.827789351853</v>
      </c>
      <c r="U356">
        <f t="shared" si="33"/>
        <v>29</v>
      </c>
      <c r="V356" t="str">
        <f t="shared" si="34"/>
        <v/>
      </c>
      <c r="W356" t="str">
        <f t="shared" si="35"/>
        <v/>
      </c>
      <c r="X356" t="str">
        <f t="shared" si="36"/>
        <v/>
      </c>
    </row>
    <row r="357" spans="1:24"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f>
        <v>1.1625714285714286</v>
      </c>
      <c r="P357" s="6">
        <f>E357/L357</f>
        <v>246.60606060606059</v>
      </c>
      <c r="Q357" t="str">
        <f t="shared" si="31"/>
        <v>film &amp; video</v>
      </c>
      <c r="R357" s="7" t="str">
        <f t="shared" si="32"/>
        <v>documentary</v>
      </c>
      <c r="S357" s="13">
        <f>(((I357/60)/60)/24)+DATE(1970,1,1)</f>
        <v>41974.3355787037</v>
      </c>
      <c r="T357" s="16">
        <f>(((J357/60)/60)/24)+DATE(1970,1,1)</f>
        <v>41943.293912037036</v>
      </c>
      <c r="U357">
        <f t="shared" si="33"/>
        <v>165</v>
      </c>
      <c r="V357" t="str">
        <f t="shared" si="34"/>
        <v/>
      </c>
      <c r="W357" t="str">
        <f t="shared" si="35"/>
        <v/>
      </c>
      <c r="X357" t="str">
        <f t="shared" si="36"/>
        <v/>
      </c>
    </row>
    <row r="358" spans="1:24"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f>
        <v>1.0269239999999999</v>
      </c>
      <c r="P358" s="6">
        <f>E358/L358</f>
        <v>79.401340206185566</v>
      </c>
      <c r="Q358" t="str">
        <f t="shared" si="31"/>
        <v>film &amp; video</v>
      </c>
      <c r="R358" s="7" t="str">
        <f t="shared" si="32"/>
        <v>documentary</v>
      </c>
      <c r="S358" s="13">
        <f>(((I358/60)/60)/24)+DATE(1970,1,1)</f>
        <v>42445.761493055557</v>
      </c>
      <c r="T358" s="16">
        <f>(((J358/60)/60)/24)+DATE(1970,1,1)</f>
        <v>42415.803159722222</v>
      </c>
      <c r="U358">
        <f t="shared" si="33"/>
        <v>97</v>
      </c>
      <c r="V358" t="str">
        <f t="shared" si="34"/>
        <v/>
      </c>
      <c r="W358" t="str">
        <f t="shared" si="35"/>
        <v/>
      </c>
      <c r="X358" t="str">
        <f t="shared" si="36"/>
        <v/>
      </c>
    </row>
    <row r="359" spans="1:24"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f>
        <v>1.74</v>
      </c>
      <c r="P359" s="6">
        <f>E359/L359</f>
        <v>86.138613861386133</v>
      </c>
      <c r="Q359" t="str">
        <f t="shared" si="31"/>
        <v>film &amp; video</v>
      </c>
      <c r="R359" s="7" t="str">
        <f t="shared" si="32"/>
        <v>documentary</v>
      </c>
      <c r="S359" s="13">
        <f>(((I359/60)/60)/24)+DATE(1970,1,1)</f>
        <v>42118.222187499996</v>
      </c>
      <c r="T359" s="16">
        <f>(((J359/60)/60)/24)+DATE(1970,1,1)</f>
        <v>42078.222187499996</v>
      </c>
      <c r="U359">
        <f t="shared" si="33"/>
        <v>303</v>
      </c>
      <c r="V359" t="str">
        <f t="shared" si="34"/>
        <v/>
      </c>
      <c r="W359" t="str">
        <f t="shared" si="35"/>
        <v/>
      </c>
      <c r="X359" t="str">
        <f t="shared" si="36"/>
        <v/>
      </c>
    </row>
    <row r="360" spans="1:24"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f>
        <v>1.03088</v>
      </c>
      <c r="P360" s="6">
        <f>E360/L360</f>
        <v>193.04868913857678</v>
      </c>
      <c r="Q360" t="str">
        <f t="shared" si="31"/>
        <v>film &amp; video</v>
      </c>
      <c r="R360" s="7" t="str">
        <f t="shared" si="32"/>
        <v>documentary</v>
      </c>
      <c r="S360" s="13">
        <f>(((I360/60)/60)/24)+DATE(1970,1,1)</f>
        <v>42536.625</v>
      </c>
      <c r="T360" s="16">
        <f>(((J360/60)/60)/24)+DATE(1970,1,1)</f>
        <v>42507.860196759255</v>
      </c>
      <c r="U360">
        <f t="shared" si="33"/>
        <v>267</v>
      </c>
      <c r="V360" t="str">
        <f t="shared" si="34"/>
        <v/>
      </c>
      <c r="W360" t="str">
        <f t="shared" si="35"/>
        <v/>
      </c>
      <c r="X360" t="str">
        <f t="shared" si="36"/>
        <v/>
      </c>
    </row>
    <row r="361" spans="1:24"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f>
        <v>1.0485537190082646</v>
      </c>
      <c r="P361" s="6">
        <f>E361/L361</f>
        <v>84.023178807947019</v>
      </c>
      <c r="Q361" t="str">
        <f t="shared" si="31"/>
        <v>film &amp; video</v>
      </c>
      <c r="R361" s="7" t="str">
        <f t="shared" si="32"/>
        <v>documentary</v>
      </c>
      <c r="S361" s="13">
        <f>(((I361/60)/60)/24)+DATE(1970,1,1)</f>
        <v>41957.216666666667</v>
      </c>
      <c r="T361" s="16">
        <f>(((J361/60)/60)/24)+DATE(1970,1,1)</f>
        <v>41935.070486111108</v>
      </c>
      <c r="U361">
        <f t="shared" si="33"/>
        <v>302</v>
      </c>
      <c r="V361" t="str">
        <f t="shared" si="34"/>
        <v/>
      </c>
      <c r="W361" t="str">
        <f t="shared" si="35"/>
        <v/>
      </c>
      <c r="X361" t="str">
        <f t="shared" si="36"/>
        <v/>
      </c>
    </row>
    <row r="362" spans="1:24"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f>
        <v>1.0137499999999999</v>
      </c>
      <c r="P362" s="6">
        <f>E362/L362</f>
        <v>139.82758620689654</v>
      </c>
      <c r="Q362" t="str">
        <f t="shared" si="31"/>
        <v>film &amp; video</v>
      </c>
      <c r="R362" s="7" t="str">
        <f t="shared" si="32"/>
        <v>documentary</v>
      </c>
      <c r="S362" s="13">
        <f>(((I362/60)/60)/24)+DATE(1970,1,1)</f>
        <v>42208.132638888885</v>
      </c>
      <c r="T362" s="16">
        <f>(((J362/60)/60)/24)+DATE(1970,1,1)</f>
        <v>42163.897916666669</v>
      </c>
      <c r="U362">
        <f t="shared" si="33"/>
        <v>87</v>
      </c>
      <c r="V362" t="str">
        <f t="shared" si="34"/>
        <v/>
      </c>
      <c r="W362" t="str">
        <f t="shared" si="35"/>
        <v/>
      </c>
      <c r="X362" t="str">
        <f t="shared" si="36"/>
        <v/>
      </c>
    </row>
    <row r="363" spans="1:24"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f>
        <v>1.1107699999999998</v>
      </c>
      <c r="P363" s="6">
        <f>E363/L363</f>
        <v>109.82189265536722</v>
      </c>
      <c r="Q363" t="str">
        <f t="shared" si="31"/>
        <v>film &amp; video</v>
      </c>
      <c r="R363" s="7" t="str">
        <f t="shared" si="32"/>
        <v>documentary</v>
      </c>
      <c r="S363" s="13">
        <f>(((I363/60)/60)/24)+DATE(1970,1,1)</f>
        <v>41966.042893518519</v>
      </c>
      <c r="T363" s="16">
        <f>(((J363/60)/60)/24)+DATE(1970,1,1)</f>
        <v>41936.001226851848</v>
      </c>
      <c r="U363">
        <f t="shared" si="33"/>
        <v>354</v>
      </c>
      <c r="V363" t="str">
        <f t="shared" si="34"/>
        <v/>
      </c>
      <c r="W363" t="str">
        <f t="shared" si="35"/>
        <v/>
      </c>
      <c r="X363" t="str">
        <f t="shared" si="36"/>
        <v/>
      </c>
    </row>
    <row r="364" spans="1:24"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f>
        <v>1.2415933781686497</v>
      </c>
      <c r="P364" s="6">
        <f>E364/L364</f>
        <v>139.53488372093022</v>
      </c>
      <c r="Q364" t="str">
        <f t="shared" si="31"/>
        <v>film &amp; video</v>
      </c>
      <c r="R364" s="7" t="str">
        <f t="shared" si="32"/>
        <v>documentary</v>
      </c>
      <c r="S364" s="13">
        <f>(((I364/60)/60)/24)+DATE(1970,1,1)</f>
        <v>41859</v>
      </c>
      <c r="T364" s="16">
        <f>(((J364/60)/60)/24)+DATE(1970,1,1)</f>
        <v>41837.210543981484</v>
      </c>
      <c r="U364">
        <f t="shared" si="33"/>
        <v>86</v>
      </c>
      <c r="V364" t="str">
        <f t="shared" si="34"/>
        <v/>
      </c>
      <c r="W364" t="str">
        <f t="shared" si="35"/>
        <v/>
      </c>
      <c r="X364" t="str">
        <f t="shared" si="36"/>
        <v/>
      </c>
    </row>
    <row r="365" spans="1:24"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f>
        <v>1.0133333333333334</v>
      </c>
      <c r="P365" s="6">
        <f>E365/L365</f>
        <v>347.84615384615387</v>
      </c>
      <c r="Q365" t="str">
        <f t="shared" si="31"/>
        <v>film &amp; video</v>
      </c>
      <c r="R365" s="7" t="str">
        <f t="shared" si="32"/>
        <v>documentary</v>
      </c>
      <c r="S365" s="13">
        <f>(((I365/60)/60)/24)+DATE(1970,1,1)</f>
        <v>40300.806944444441</v>
      </c>
      <c r="T365" s="16">
        <f>(((J365/60)/60)/24)+DATE(1970,1,1)</f>
        <v>40255.744629629626</v>
      </c>
      <c r="U365">
        <f t="shared" si="33"/>
        <v>26</v>
      </c>
      <c r="V365" t="str">
        <f t="shared" si="34"/>
        <v/>
      </c>
      <c r="W365" t="str">
        <f t="shared" si="35"/>
        <v/>
      </c>
      <c r="X365" t="str">
        <f t="shared" si="36"/>
        <v/>
      </c>
    </row>
    <row r="366" spans="1:24"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f>
        <v>1.1016142857142857</v>
      </c>
      <c r="P366" s="6">
        <f>E366/L366</f>
        <v>68.24159292035398</v>
      </c>
      <c r="Q366" t="str">
        <f t="shared" si="31"/>
        <v>film &amp; video</v>
      </c>
      <c r="R366" s="7" t="str">
        <f t="shared" si="32"/>
        <v>documentary</v>
      </c>
      <c r="S366" s="13">
        <f>(((I366/60)/60)/24)+DATE(1970,1,1)</f>
        <v>41811.165972222225</v>
      </c>
      <c r="T366" s="16">
        <f>(((J366/60)/60)/24)+DATE(1970,1,1)</f>
        <v>41780.859629629631</v>
      </c>
      <c r="U366">
        <f t="shared" si="33"/>
        <v>113</v>
      </c>
      <c r="V366" t="str">
        <f t="shared" si="34"/>
        <v/>
      </c>
      <c r="W366" t="str">
        <f t="shared" si="35"/>
        <v/>
      </c>
      <c r="X366" t="str">
        <f t="shared" si="36"/>
        <v/>
      </c>
    </row>
    <row r="367" spans="1:24"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f>
        <v>1.0397333333333334</v>
      </c>
      <c r="P367" s="6">
        <f>E367/L367</f>
        <v>239.93846153846152</v>
      </c>
      <c r="Q367" t="str">
        <f t="shared" si="31"/>
        <v>film &amp; video</v>
      </c>
      <c r="R367" s="7" t="str">
        <f t="shared" si="32"/>
        <v>documentary</v>
      </c>
      <c r="S367" s="13">
        <f>(((I367/60)/60)/24)+DATE(1970,1,1)</f>
        <v>41698.606469907405</v>
      </c>
      <c r="T367" s="16">
        <f>(((J367/60)/60)/24)+DATE(1970,1,1)</f>
        <v>41668.606469907405</v>
      </c>
      <c r="U367">
        <f t="shared" si="33"/>
        <v>65</v>
      </c>
      <c r="V367" t="str">
        <f t="shared" si="34"/>
        <v/>
      </c>
      <c r="W367" t="str">
        <f t="shared" si="35"/>
        <v/>
      </c>
      <c r="X367" t="str">
        <f t="shared" si="36"/>
        <v/>
      </c>
    </row>
    <row r="368" spans="1:24"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f>
        <v>1.013157894736842</v>
      </c>
      <c r="P368" s="6">
        <f>E368/L368</f>
        <v>287.31343283582089</v>
      </c>
      <c r="Q368" t="str">
        <f t="shared" si="31"/>
        <v>film &amp; video</v>
      </c>
      <c r="R368" s="7" t="str">
        <f t="shared" si="32"/>
        <v>documentary</v>
      </c>
      <c r="S368" s="13">
        <f>(((I368/60)/60)/24)+DATE(1970,1,1)</f>
        <v>41049.793032407404</v>
      </c>
      <c r="T368" s="16">
        <f>(((J368/60)/60)/24)+DATE(1970,1,1)</f>
        <v>41019.793032407404</v>
      </c>
      <c r="U368">
        <f t="shared" si="33"/>
        <v>134</v>
      </c>
      <c r="V368" t="str">
        <f t="shared" si="34"/>
        <v/>
      </c>
      <c r="W368" t="str">
        <f t="shared" si="35"/>
        <v/>
      </c>
      <c r="X368" t="str">
        <f t="shared" si="36"/>
        <v/>
      </c>
    </row>
    <row r="369" spans="1:24"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f>
        <v>1.033501</v>
      </c>
      <c r="P369" s="6">
        <f>E369/L369</f>
        <v>86.84882352941176</v>
      </c>
      <c r="Q369" t="str">
        <f t="shared" si="31"/>
        <v>film &amp; video</v>
      </c>
      <c r="R369" s="7" t="str">
        <f t="shared" si="32"/>
        <v>documentary</v>
      </c>
      <c r="S369" s="13">
        <f>(((I369/60)/60)/24)+DATE(1970,1,1)</f>
        <v>41395.207638888889</v>
      </c>
      <c r="T369" s="16">
        <f>(((J369/60)/60)/24)+DATE(1970,1,1)</f>
        <v>41355.577291666668</v>
      </c>
      <c r="U369">
        <f t="shared" si="33"/>
        <v>119</v>
      </c>
      <c r="V369" t="str">
        <f t="shared" si="34"/>
        <v/>
      </c>
      <c r="W369" t="str">
        <f t="shared" si="35"/>
        <v/>
      </c>
      <c r="X369" t="str">
        <f t="shared" si="36"/>
        <v/>
      </c>
    </row>
    <row r="370" spans="1:24"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f>
        <v>1.04112</v>
      </c>
      <c r="P370" s="6">
        <f>E370/L370</f>
        <v>81.84905660377359</v>
      </c>
      <c r="Q370" t="str">
        <f t="shared" si="31"/>
        <v>film &amp; video</v>
      </c>
      <c r="R370" s="7" t="str">
        <f t="shared" si="32"/>
        <v>documentary</v>
      </c>
      <c r="S370" s="13">
        <f>(((I370/60)/60)/24)+DATE(1970,1,1)</f>
        <v>42078.563912037032</v>
      </c>
      <c r="T370" s="16">
        <f>(((J370/60)/60)/24)+DATE(1970,1,1)</f>
        <v>42043.605578703704</v>
      </c>
      <c r="U370">
        <f t="shared" si="33"/>
        <v>159</v>
      </c>
      <c r="V370" t="str">
        <f t="shared" si="34"/>
        <v/>
      </c>
      <c r="W370" t="str">
        <f t="shared" si="35"/>
        <v/>
      </c>
      <c r="X370" t="str">
        <f t="shared" si="36"/>
        <v/>
      </c>
    </row>
    <row r="371" spans="1:24"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f>
        <v>1.1015569230769231</v>
      </c>
      <c r="P371" s="6">
        <f>E371/L371</f>
        <v>42.874970059880241</v>
      </c>
      <c r="Q371" t="str">
        <f t="shared" si="31"/>
        <v>film &amp; video</v>
      </c>
      <c r="R371" s="7" t="str">
        <f t="shared" si="32"/>
        <v>documentary</v>
      </c>
      <c r="S371" s="13">
        <f>(((I371/60)/60)/24)+DATE(1970,1,1)</f>
        <v>40923.551724537036</v>
      </c>
      <c r="T371" s="16">
        <f>(((J371/60)/60)/24)+DATE(1970,1,1)</f>
        <v>40893.551724537036</v>
      </c>
      <c r="U371">
        <f t="shared" si="33"/>
        <v>167</v>
      </c>
      <c r="V371" t="str">
        <f t="shared" si="34"/>
        <v/>
      </c>
      <c r="W371" t="str">
        <f t="shared" si="35"/>
        <v/>
      </c>
      <c r="X371" t="str">
        <f t="shared" si="36"/>
        <v/>
      </c>
    </row>
    <row r="372" spans="1:24"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f>
        <v>1.2202</v>
      </c>
      <c r="P372" s="6">
        <f>E372/L372</f>
        <v>709.41860465116281</v>
      </c>
      <c r="Q372" t="str">
        <f t="shared" si="31"/>
        <v>film &amp; video</v>
      </c>
      <c r="R372" s="7" t="str">
        <f t="shared" si="32"/>
        <v>documentary</v>
      </c>
      <c r="S372" s="13">
        <f>(((I372/60)/60)/24)+DATE(1970,1,1)</f>
        <v>42741.795138888891</v>
      </c>
      <c r="T372" s="16">
        <f>(((J372/60)/60)/24)+DATE(1970,1,1)</f>
        <v>42711.795138888891</v>
      </c>
      <c r="U372">
        <f t="shared" si="33"/>
        <v>43</v>
      </c>
      <c r="V372" t="str">
        <f t="shared" si="34"/>
        <v/>
      </c>
      <c r="W372" t="str">
        <f t="shared" si="35"/>
        <v/>
      </c>
      <c r="X372" t="str">
        <f t="shared" si="36"/>
        <v/>
      </c>
    </row>
    <row r="373" spans="1:24"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f>
        <v>1.1416866666666667</v>
      </c>
      <c r="P373" s="6">
        <f>E373/L373</f>
        <v>161.25517890772127</v>
      </c>
      <c r="Q373" t="str">
        <f t="shared" si="31"/>
        <v>film &amp; video</v>
      </c>
      <c r="R373" s="7" t="str">
        <f t="shared" si="32"/>
        <v>documentary</v>
      </c>
      <c r="S373" s="13">
        <f>(((I373/60)/60)/24)+DATE(1970,1,1)</f>
        <v>41306.767812500002</v>
      </c>
      <c r="T373" s="16">
        <f>(((J373/60)/60)/24)+DATE(1970,1,1)</f>
        <v>41261.767812500002</v>
      </c>
      <c r="U373">
        <f t="shared" si="33"/>
        <v>1062</v>
      </c>
      <c r="V373" t="str">
        <f t="shared" si="34"/>
        <v/>
      </c>
      <c r="W373" t="str">
        <f t="shared" si="35"/>
        <v/>
      </c>
      <c r="X373" t="str">
        <f t="shared" si="36"/>
        <v/>
      </c>
    </row>
    <row r="374" spans="1:24"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f>
        <v>1.2533333333333334</v>
      </c>
      <c r="P374" s="6">
        <f>E374/L374</f>
        <v>41.777777777777779</v>
      </c>
      <c r="Q374" t="str">
        <f t="shared" si="31"/>
        <v>film &amp; video</v>
      </c>
      <c r="R374" s="7" t="str">
        <f t="shared" si="32"/>
        <v>documentary</v>
      </c>
      <c r="S374" s="13">
        <f>(((I374/60)/60)/24)+DATE(1970,1,1)</f>
        <v>42465.666666666672</v>
      </c>
      <c r="T374" s="16">
        <f>(((J374/60)/60)/24)+DATE(1970,1,1)</f>
        <v>42425.576898148152</v>
      </c>
      <c r="U374">
        <f t="shared" si="33"/>
        <v>9</v>
      </c>
      <c r="V374" t="str">
        <f t="shared" si="34"/>
        <v/>
      </c>
      <c r="W374" t="str">
        <f t="shared" si="35"/>
        <v/>
      </c>
      <c r="X374" t="str">
        <f t="shared" si="36"/>
        <v/>
      </c>
    </row>
    <row r="375" spans="1:24"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f>
        <v>1.0666666666666667</v>
      </c>
      <c r="P375" s="6">
        <f>E375/L375</f>
        <v>89.887640449438209</v>
      </c>
      <c r="Q375" t="str">
        <f t="shared" si="31"/>
        <v>film &amp; video</v>
      </c>
      <c r="R375" s="7" t="str">
        <f t="shared" si="32"/>
        <v>documentary</v>
      </c>
      <c r="S375" s="13">
        <f>(((I375/60)/60)/24)+DATE(1970,1,1)</f>
        <v>41108.91201388889</v>
      </c>
      <c r="T375" s="16">
        <f>(((J375/60)/60)/24)+DATE(1970,1,1)</f>
        <v>41078.91201388889</v>
      </c>
      <c r="U375">
        <f t="shared" si="33"/>
        <v>89</v>
      </c>
      <c r="V375" t="str">
        <f t="shared" si="34"/>
        <v/>
      </c>
      <c r="W375" t="str">
        <f t="shared" si="35"/>
        <v/>
      </c>
      <c r="X375" t="str">
        <f t="shared" si="36"/>
        <v/>
      </c>
    </row>
    <row r="376" spans="1:24"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f>
        <v>1.3065</v>
      </c>
      <c r="P376" s="6">
        <f>E376/L376</f>
        <v>45.051724137931032</v>
      </c>
      <c r="Q376" t="str">
        <f t="shared" si="31"/>
        <v>film &amp; video</v>
      </c>
      <c r="R376" s="7" t="str">
        <f t="shared" si="32"/>
        <v>documentary</v>
      </c>
      <c r="S376" s="13">
        <f>(((I376/60)/60)/24)+DATE(1970,1,1)</f>
        <v>40802.889247685183</v>
      </c>
      <c r="T376" s="16">
        <f>(((J376/60)/60)/24)+DATE(1970,1,1)</f>
        <v>40757.889247685183</v>
      </c>
      <c r="U376">
        <f t="shared" si="33"/>
        <v>174</v>
      </c>
      <c r="V376" t="str">
        <f t="shared" si="34"/>
        <v/>
      </c>
      <c r="W376" t="str">
        <f t="shared" si="35"/>
        <v/>
      </c>
      <c r="X376" t="str">
        <f t="shared" si="36"/>
        <v/>
      </c>
    </row>
    <row r="377" spans="1:24"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f>
        <v>1.2</v>
      </c>
      <c r="P377" s="6">
        <f>E377/L377</f>
        <v>42.857142857142854</v>
      </c>
      <c r="Q377" t="str">
        <f t="shared" si="31"/>
        <v>film &amp; video</v>
      </c>
      <c r="R377" s="7" t="str">
        <f t="shared" si="32"/>
        <v>documentary</v>
      </c>
      <c r="S377" s="13">
        <f>(((I377/60)/60)/24)+DATE(1970,1,1)</f>
        <v>41699.720833333333</v>
      </c>
      <c r="T377" s="16">
        <f>(((J377/60)/60)/24)+DATE(1970,1,1)</f>
        <v>41657.985081018516</v>
      </c>
      <c r="U377">
        <f t="shared" si="33"/>
        <v>14</v>
      </c>
      <c r="V377" t="str">
        <f t="shared" si="34"/>
        <v/>
      </c>
      <c r="W377" t="str">
        <f t="shared" si="35"/>
        <v/>
      </c>
      <c r="X377" t="str">
        <f t="shared" si="36"/>
        <v/>
      </c>
    </row>
    <row r="378" spans="1:24"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f>
        <v>1.0595918367346939</v>
      </c>
      <c r="P378" s="6">
        <f>E378/L378</f>
        <v>54.083333333333336</v>
      </c>
      <c r="Q378" t="str">
        <f t="shared" si="31"/>
        <v>film &amp; video</v>
      </c>
      <c r="R378" s="7" t="str">
        <f t="shared" si="32"/>
        <v>documentary</v>
      </c>
      <c r="S378" s="13">
        <f>(((I378/60)/60)/24)+DATE(1970,1,1)</f>
        <v>42607.452731481477</v>
      </c>
      <c r="T378" s="16">
        <f>(((J378/60)/60)/24)+DATE(1970,1,1)</f>
        <v>42576.452731481477</v>
      </c>
      <c r="U378">
        <f t="shared" si="33"/>
        <v>48</v>
      </c>
      <c r="V378" t="str">
        <f t="shared" si="34"/>
        <v/>
      </c>
      <c r="W378" t="str">
        <f t="shared" si="35"/>
        <v/>
      </c>
      <c r="X378" t="str">
        <f t="shared" si="36"/>
        <v/>
      </c>
    </row>
    <row r="379" spans="1:24"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f>
        <v>1.1439999999999999</v>
      </c>
      <c r="P379" s="6">
        <f>E379/L379</f>
        <v>103.21804511278195</v>
      </c>
      <c r="Q379" t="str">
        <f t="shared" si="31"/>
        <v>film &amp; video</v>
      </c>
      <c r="R379" s="7" t="str">
        <f t="shared" si="32"/>
        <v>documentary</v>
      </c>
      <c r="S379" s="13">
        <f>(((I379/60)/60)/24)+DATE(1970,1,1)</f>
        <v>42322.292361111111</v>
      </c>
      <c r="T379" s="16">
        <f>(((J379/60)/60)/24)+DATE(1970,1,1)</f>
        <v>42292.250787037032</v>
      </c>
      <c r="U379">
        <f t="shared" si="33"/>
        <v>133</v>
      </c>
      <c r="V379" t="str">
        <f t="shared" si="34"/>
        <v/>
      </c>
      <c r="W379" t="str">
        <f t="shared" si="35"/>
        <v/>
      </c>
      <c r="X379" t="str">
        <f t="shared" si="36"/>
        <v/>
      </c>
    </row>
    <row r="380" spans="1:24"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f>
        <v>1.1176666666666666</v>
      </c>
      <c r="P380" s="6">
        <f>E380/L380</f>
        <v>40.397590361445786</v>
      </c>
      <c r="Q380" t="str">
        <f t="shared" si="31"/>
        <v>film &amp; video</v>
      </c>
      <c r="R380" s="7" t="str">
        <f t="shared" si="32"/>
        <v>documentary</v>
      </c>
      <c r="S380" s="13">
        <f>(((I380/60)/60)/24)+DATE(1970,1,1)</f>
        <v>42394.994444444441</v>
      </c>
      <c r="T380" s="16">
        <f>(((J380/60)/60)/24)+DATE(1970,1,1)</f>
        <v>42370.571851851855</v>
      </c>
      <c r="U380">
        <f t="shared" si="33"/>
        <v>83</v>
      </c>
      <c r="V380" t="str">
        <f t="shared" si="34"/>
        <v/>
      </c>
      <c r="W380" t="str">
        <f t="shared" si="35"/>
        <v/>
      </c>
      <c r="X380" t="str">
        <f t="shared" si="36"/>
        <v/>
      </c>
    </row>
    <row r="381" spans="1:24"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f>
        <v>1.1608000000000001</v>
      </c>
      <c r="P381" s="6">
        <f>E381/L381</f>
        <v>116.85906040268456</v>
      </c>
      <c r="Q381" t="str">
        <f t="shared" si="31"/>
        <v>film &amp; video</v>
      </c>
      <c r="R381" s="7" t="str">
        <f t="shared" si="32"/>
        <v>documentary</v>
      </c>
      <c r="S381" s="13">
        <f>(((I381/60)/60)/24)+DATE(1970,1,1)</f>
        <v>41032.688333333332</v>
      </c>
      <c r="T381" s="16">
        <f>(((J381/60)/60)/24)+DATE(1970,1,1)</f>
        <v>40987.688333333332</v>
      </c>
      <c r="U381">
        <f t="shared" si="33"/>
        <v>149</v>
      </c>
      <c r="V381" t="str">
        <f t="shared" si="34"/>
        <v/>
      </c>
      <c r="W381" t="str">
        <f t="shared" si="35"/>
        <v/>
      </c>
      <c r="X381" t="str">
        <f t="shared" si="36"/>
        <v/>
      </c>
    </row>
    <row r="382" spans="1:24"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f>
        <v>1.415</v>
      </c>
      <c r="P382" s="6">
        <f>E382/L382</f>
        <v>115.51020408163265</v>
      </c>
      <c r="Q382" t="str">
        <f t="shared" si="31"/>
        <v>film &amp; video</v>
      </c>
      <c r="R382" s="7" t="str">
        <f t="shared" si="32"/>
        <v>documentary</v>
      </c>
      <c r="S382" s="13">
        <f>(((I382/60)/60)/24)+DATE(1970,1,1)</f>
        <v>42392.719814814816</v>
      </c>
      <c r="T382" s="16">
        <f>(((J382/60)/60)/24)+DATE(1970,1,1)</f>
        <v>42367.719814814816</v>
      </c>
      <c r="U382">
        <f t="shared" si="33"/>
        <v>49</v>
      </c>
      <c r="V382" t="str">
        <f t="shared" si="34"/>
        <v/>
      </c>
      <c r="W382" t="str">
        <f t="shared" si="35"/>
        <v/>
      </c>
      <c r="X382" t="str">
        <f t="shared" si="36"/>
        <v/>
      </c>
    </row>
    <row r="383" spans="1:24"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f>
        <v>1.0472999999999999</v>
      </c>
      <c r="P383" s="6">
        <f>E383/L383</f>
        <v>104.31274900398407</v>
      </c>
      <c r="Q383" t="str">
        <f t="shared" si="31"/>
        <v>film &amp; video</v>
      </c>
      <c r="R383" s="7" t="str">
        <f t="shared" si="32"/>
        <v>documentary</v>
      </c>
      <c r="S383" s="13">
        <f>(((I383/60)/60)/24)+DATE(1970,1,1)</f>
        <v>41120.208333333336</v>
      </c>
      <c r="T383" s="16">
        <f>(((J383/60)/60)/24)+DATE(1970,1,1)</f>
        <v>41085.698113425926</v>
      </c>
      <c r="U383">
        <f t="shared" si="33"/>
        <v>251</v>
      </c>
      <c r="V383" t="str">
        <f t="shared" si="34"/>
        <v/>
      </c>
      <c r="W383" t="str">
        <f t="shared" si="35"/>
        <v/>
      </c>
      <c r="X383" t="str">
        <f t="shared" si="36"/>
        <v/>
      </c>
    </row>
    <row r="384" spans="1:24"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f>
        <v>2.5583333333333331</v>
      </c>
      <c r="P384" s="6">
        <f>E384/L384</f>
        <v>69.772727272727266</v>
      </c>
      <c r="Q384" t="str">
        <f t="shared" si="31"/>
        <v>film &amp; video</v>
      </c>
      <c r="R384" s="7" t="str">
        <f t="shared" si="32"/>
        <v>documentary</v>
      </c>
      <c r="S384" s="13">
        <f>(((I384/60)/60)/24)+DATE(1970,1,1)</f>
        <v>41158.709490740745</v>
      </c>
      <c r="T384" s="16">
        <f>(((J384/60)/60)/24)+DATE(1970,1,1)</f>
        <v>41144.709490740745</v>
      </c>
      <c r="U384">
        <f t="shared" si="33"/>
        <v>22</v>
      </c>
      <c r="V384" t="str">
        <f t="shared" si="34"/>
        <v/>
      </c>
      <c r="W384" t="str">
        <f t="shared" si="35"/>
        <v/>
      </c>
      <c r="X384" t="str">
        <f t="shared" si="36"/>
        <v/>
      </c>
    </row>
    <row r="385" spans="1:24"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f>
        <v>2.0670670670670672</v>
      </c>
      <c r="P385" s="6">
        <f>E385/L385</f>
        <v>43.020833333333336</v>
      </c>
      <c r="Q385" t="str">
        <f t="shared" si="31"/>
        <v>film &amp; video</v>
      </c>
      <c r="R385" s="7" t="str">
        <f t="shared" si="32"/>
        <v>documentary</v>
      </c>
      <c r="S385" s="13">
        <f>(((I385/60)/60)/24)+DATE(1970,1,1)</f>
        <v>41778.117581018516</v>
      </c>
      <c r="T385" s="16">
        <f>(((J385/60)/60)/24)+DATE(1970,1,1)</f>
        <v>41755.117581018516</v>
      </c>
      <c r="U385">
        <f t="shared" si="33"/>
        <v>48</v>
      </c>
      <c r="V385" t="str">
        <f t="shared" si="34"/>
        <v/>
      </c>
      <c r="W385" t="str">
        <f t="shared" si="35"/>
        <v/>
      </c>
      <c r="X385" t="str">
        <f t="shared" si="36"/>
        <v/>
      </c>
    </row>
    <row r="386" spans="1:24"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f>
        <v>1.1210500000000001</v>
      </c>
      <c r="P386" s="6">
        <f>E386/L386</f>
        <v>58.540469973890339</v>
      </c>
      <c r="Q386" t="str">
        <f t="shared" si="31"/>
        <v>film &amp; video</v>
      </c>
      <c r="R386" s="7" t="str">
        <f t="shared" si="32"/>
        <v>documentary</v>
      </c>
      <c r="S386" s="13">
        <f>(((I386/60)/60)/24)+DATE(1970,1,1)</f>
        <v>42010.781793981485</v>
      </c>
      <c r="T386" s="16">
        <f>(((J386/60)/60)/24)+DATE(1970,1,1)</f>
        <v>41980.781793981485</v>
      </c>
      <c r="U386">
        <f t="shared" si="33"/>
        <v>383</v>
      </c>
      <c r="V386" t="str">
        <f t="shared" si="34"/>
        <v/>
      </c>
      <c r="W386" t="str">
        <f t="shared" si="35"/>
        <v/>
      </c>
      <c r="X386" t="str">
        <f t="shared" si="36"/>
        <v/>
      </c>
    </row>
    <row r="387" spans="1:24"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f>
        <v>1.05982</v>
      </c>
      <c r="P387" s="6">
        <f>E387/L387</f>
        <v>111.79535864978902</v>
      </c>
      <c r="Q387" t="str">
        <f t="shared" ref="Q387:Q450" si="37">LEFT(N387,SEARCH("/",N387)-1)</f>
        <v>film &amp; video</v>
      </c>
      <c r="R387" s="7" t="str">
        <f t="shared" ref="R387:R450" si="38">RIGHT(N387,LEN(N387)-SEARCH("/",N387))</f>
        <v>documentary</v>
      </c>
      <c r="S387" s="13">
        <f>(((I387/60)/60)/24)+DATE(1970,1,1)</f>
        <v>41964.626168981486</v>
      </c>
      <c r="T387" s="16">
        <f>(((J387/60)/60)/24)+DATE(1970,1,1)</f>
        <v>41934.584502314814</v>
      </c>
      <c r="U387">
        <f t="shared" ref="U387:U450" si="39">IF(F387="Successful",L387,"")</f>
        <v>237</v>
      </c>
      <c r="V387" t="str">
        <f t="shared" ref="V387:V450" si="40">IF($F387="Failed",$L387,"")</f>
        <v/>
      </c>
      <c r="W387" t="str">
        <f t="shared" ref="W387:W450" si="41">IF($F387="Canceled",$L387,"")</f>
        <v/>
      </c>
      <c r="X387" t="str">
        <f t="shared" ref="X387:X450" si="42">IF(V387="",W387,V387)</f>
        <v/>
      </c>
    </row>
    <row r="388" spans="1:24"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f>
        <v>1.0016666666666667</v>
      </c>
      <c r="P388" s="6">
        <f>E388/L388</f>
        <v>46.230769230769234</v>
      </c>
      <c r="Q388" t="str">
        <f t="shared" si="37"/>
        <v>film &amp; video</v>
      </c>
      <c r="R388" s="7" t="str">
        <f t="shared" si="38"/>
        <v>documentary</v>
      </c>
      <c r="S388" s="13">
        <f>(((I388/60)/60)/24)+DATE(1970,1,1)</f>
        <v>42226.951284722221</v>
      </c>
      <c r="T388" s="16">
        <f>(((J388/60)/60)/24)+DATE(1970,1,1)</f>
        <v>42211.951284722221</v>
      </c>
      <c r="U388">
        <f t="shared" si="39"/>
        <v>13</v>
      </c>
      <c r="V388" t="str">
        <f t="shared" si="40"/>
        <v/>
      </c>
      <c r="W388" t="str">
        <f t="shared" si="41"/>
        <v/>
      </c>
      <c r="X388" t="str">
        <f t="shared" si="42"/>
        <v/>
      </c>
    </row>
    <row r="389" spans="1:24"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f>
        <v>2.1398947368421051</v>
      </c>
      <c r="P389" s="6">
        <f>E389/L389</f>
        <v>144.69039145907473</v>
      </c>
      <c r="Q389" t="str">
        <f t="shared" si="37"/>
        <v>film &amp; video</v>
      </c>
      <c r="R389" s="7" t="str">
        <f t="shared" si="38"/>
        <v>documentary</v>
      </c>
      <c r="S389" s="13">
        <f>(((I389/60)/60)/24)+DATE(1970,1,1)</f>
        <v>42231.25</v>
      </c>
      <c r="T389" s="16">
        <f>(((J389/60)/60)/24)+DATE(1970,1,1)</f>
        <v>42200.67659722222</v>
      </c>
      <c r="U389">
        <f t="shared" si="39"/>
        <v>562</v>
      </c>
      <c r="V389" t="str">
        <f t="shared" si="40"/>
        <v/>
      </c>
      <c r="W389" t="str">
        <f t="shared" si="41"/>
        <v/>
      </c>
      <c r="X389" t="str">
        <f t="shared" si="42"/>
        <v/>
      </c>
    </row>
    <row r="390" spans="1:24"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f>
        <v>1.2616000000000001</v>
      </c>
      <c r="P390" s="6">
        <f>E390/L390</f>
        <v>88.845070422535215</v>
      </c>
      <c r="Q390" t="str">
        <f t="shared" si="37"/>
        <v>film &amp; video</v>
      </c>
      <c r="R390" s="7" t="str">
        <f t="shared" si="38"/>
        <v>documentary</v>
      </c>
      <c r="S390" s="13">
        <f>(((I390/60)/60)/24)+DATE(1970,1,1)</f>
        <v>42579.076157407413</v>
      </c>
      <c r="T390" s="16">
        <f>(((J390/60)/60)/24)+DATE(1970,1,1)</f>
        <v>42549.076157407413</v>
      </c>
      <c r="U390">
        <f t="shared" si="39"/>
        <v>71</v>
      </c>
      <c r="V390" t="str">
        <f t="shared" si="40"/>
        <v/>
      </c>
      <c r="W390" t="str">
        <f t="shared" si="41"/>
        <v/>
      </c>
      <c r="X390" t="str">
        <f t="shared" si="42"/>
        <v/>
      </c>
    </row>
    <row r="391" spans="1:24"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f>
        <v>1.8153547058823529</v>
      </c>
      <c r="P391" s="6">
        <f>E391/L391</f>
        <v>81.75107284768211</v>
      </c>
      <c r="Q391" t="str">
        <f t="shared" si="37"/>
        <v>film &amp; video</v>
      </c>
      <c r="R391" s="7" t="str">
        <f t="shared" si="38"/>
        <v>documentary</v>
      </c>
      <c r="S391" s="13">
        <f>(((I391/60)/60)/24)+DATE(1970,1,1)</f>
        <v>41705.957638888889</v>
      </c>
      <c r="T391" s="16">
        <f>(((J391/60)/60)/24)+DATE(1970,1,1)</f>
        <v>41674.063078703701</v>
      </c>
      <c r="U391">
        <f t="shared" si="39"/>
        <v>1510</v>
      </c>
      <c r="V391" t="str">
        <f t="shared" si="40"/>
        <v/>
      </c>
      <c r="W391" t="str">
        <f t="shared" si="41"/>
        <v/>
      </c>
      <c r="X391" t="str">
        <f t="shared" si="42"/>
        <v/>
      </c>
    </row>
    <row r="392" spans="1:24"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f>
        <v>1</v>
      </c>
      <c r="P392" s="6">
        <f>E392/L392</f>
        <v>71.428571428571431</v>
      </c>
      <c r="Q392" t="str">
        <f t="shared" si="37"/>
        <v>film &amp; video</v>
      </c>
      <c r="R392" s="7" t="str">
        <f t="shared" si="38"/>
        <v>documentary</v>
      </c>
      <c r="S392" s="13">
        <f>(((I392/60)/60)/24)+DATE(1970,1,1)</f>
        <v>42132.036712962959</v>
      </c>
      <c r="T392" s="16">
        <f>(((J392/60)/60)/24)+DATE(1970,1,1)</f>
        <v>42112.036712962959</v>
      </c>
      <c r="U392">
        <f t="shared" si="39"/>
        <v>14</v>
      </c>
      <c r="V392" t="str">
        <f t="shared" si="40"/>
        <v/>
      </c>
      <c r="W392" t="str">
        <f t="shared" si="41"/>
        <v/>
      </c>
      <c r="X392" t="str">
        <f t="shared" si="42"/>
        <v/>
      </c>
    </row>
    <row r="393" spans="1:24"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f>
        <v>1.0061</v>
      </c>
      <c r="P393" s="6">
        <f>E393/L393</f>
        <v>104.25906735751295</v>
      </c>
      <c r="Q393" t="str">
        <f t="shared" si="37"/>
        <v>film &amp; video</v>
      </c>
      <c r="R393" s="7" t="str">
        <f t="shared" si="38"/>
        <v>documentary</v>
      </c>
      <c r="S393" s="13">
        <f>(((I393/60)/60)/24)+DATE(1970,1,1)</f>
        <v>40895.040972222225</v>
      </c>
      <c r="T393" s="16">
        <f>(((J393/60)/60)/24)+DATE(1970,1,1)</f>
        <v>40865.042256944449</v>
      </c>
      <c r="U393">
        <f t="shared" si="39"/>
        <v>193</v>
      </c>
      <c r="V393" t="str">
        <f t="shared" si="40"/>
        <v/>
      </c>
      <c r="W393" t="str">
        <f t="shared" si="41"/>
        <v/>
      </c>
      <c r="X393" t="str">
        <f t="shared" si="42"/>
        <v/>
      </c>
    </row>
    <row r="394" spans="1:24"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f>
        <v>1.009027027027027</v>
      </c>
      <c r="P394" s="6">
        <f>E394/L394</f>
        <v>90.616504854368927</v>
      </c>
      <c r="Q394" t="str">
        <f t="shared" si="37"/>
        <v>film &amp; video</v>
      </c>
      <c r="R394" s="7" t="str">
        <f t="shared" si="38"/>
        <v>documentary</v>
      </c>
      <c r="S394" s="13">
        <f>(((I394/60)/60)/24)+DATE(1970,1,1)</f>
        <v>40794.125</v>
      </c>
      <c r="T394" s="16">
        <f>(((J394/60)/60)/24)+DATE(1970,1,1)</f>
        <v>40763.717256944445</v>
      </c>
      <c r="U394">
        <f t="shared" si="39"/>
        <v>206</v>
      </c>
      <c r="V394" t="str">
        <f t="shared" si="40"/>
        <v/>
      </c>
      <c r="W394" t="str">
        <f t="shared" si="41"/>
        <v/>
      </c>
      <c r="X394" t="str">
        <f t="shared" si="42"/>
        <v/>
      </c>
    </row>
    <row r="395" spans="1:24"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f>
        <v>1.10446</v>
      </c>
      <c r="P395" s="6">
        <f>E395/L395</f>
        <v>157.33048433048432</v>
      </c>
      <c r="Q395" t="str">
        <f t="shared" si="37"/>
        <v>film &amp; video</v>
      </c>
      <c r="R395" s="7" t="str">
        <f t="shared" si="38"/>
        <v>documentary</v>
      </c>
      <c r="S395" s="13">
        <f>(((I395/60)/60)/24)+DATE(1970,1,1)</f>
        <v>41557.708935185183</v>
      </c>
      <c r="T395" s="16">
        <f>(((J395/60)/60)/24)+DATE(1970,1,1)</f>
        <v>41526.708935185183</v>
      </c>
      <c r="U395">
        <f t="shared" si="39"/>
        <v>351</v>
      </c>
      <c r="V395" t="str">
        <f t="shared" si="40"/>
        <v/>
      </c>
      <c r="W395" t="str">
        <f t="shared" si="41"/>
        <v/>
      </c>
      <c r="X395" t="str">
        <f t="shared" si="42"/>
        <v/>
      </c>
    </row>
    <row r="396" spans="1:24"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f>
        <v>1.118936170212766</v>
      </c>
      <c r="P396" s="6">
        <f>E396/L396</f>
        <v>105.18</v>
      </c>
      <c r="Q396" t="str">
        <f t="shared" si="37"/>
        <v>film &amp; video</v>
      </c>
      <c r="R396" s="7" t="str">
        <f t="shared" si="38"/>
        <v>documentary</v>
      </c>
      <c r="S396" s="13">
        <f>(((I396/60)/60)/24)+DATE(1970,1,1)</f>
        <v>42477.776412037041</v>
      </c>
      <c r="T396" s="16">
        <f>(((J396/60)/60)/24)+DATE(1970,1,1)</f>
        <v>42417.818078703705</v>
      </c>
      <c r="U396">
        <f t="shared" si="39"/>
        <v>50</v>
      </c>
      <c r="V396" t="str">
        <f t="shared" si="40"/>
        <v/>
      </c>
      <c r="W396" t="str">
        <f t="shared" si="41"/>
        <v/>
      </c>
      <c r="X396" t="str">
        <f t="shared" si="42"/>
        <v/>
      </c>
    </row>
    <row r="397" spans="1:24"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f>
        <v>1.0804450000000001</v>
      </c>
      <c r="P397" s="6">
        <f>E397/L397</f>
        <v>58.719836956521746</v>
      </c>
      <c r="Q397" t="str">
        <f t="shared" si="37"/>
        <v>film &amp; video</v>
      </c>
      <c r="R397" s="7" t="str">
        <f t="shared" si="38"/>
        <v>documentary</v>
      </c>
      <c r="S397" s="13">
        <f>(((I397/60)/60)/24)+DATE(1970,1,1)</f>
        <v>41026.897222222222</v>
      </c>
      <c r="T397" s="16">
        <f>(((J397/60)/60)/24)+DATE(1970,1,1)</f>
        <v>40990.909259259257</v>
      </c>
      <c r="U397">
        <f t="shared" si="39"/>
        <v>184</v>
      </c>
      <c r="V397" t="str">
        <f t="shared" si="40"/>
        <v/>
      </c>
      <c r="W397" t="str">
        <f t="shared" si="41"/>
        <v/>
      </c>
      <c r="X397" t="str">
        <f t="shared" si="42"/>
        <v/>
      </c>
    </row>
    <row r="398" spans="1:24"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f>
        <v>1.0666666666666667</v>
      </c>
      <c r="P398" s="6">
        <f>E398/L398</f>
        <v>81.632653061224488</v>
      </c>
      <c r="Q398" t="str">
        <f t="shared" si="37"/>
        <v>film &amp; video</v>
      </c>
      <c r="R398" s="7" t="str">
        <f t="shared" si="38"/>
        <v>documentary</v>
      </c>
      <c r="S398" s="13">
        <f>(((I398/60)/60)/24)+DATE(1970,1,1)</f>
        <v>41097.564884259256</v>
      </c>
      <c r="T398" s="16">
        <f>(((J398/60)/60)/24)+DATE(1970,1,1)</f>
        <v>41082.564884259256</v>
      </c>
      <c r="U398">
        <f t="shared" si="39"/>
        <v>196</v>
      </c>
      <c r="V398" t="str">
        <f t="shared" si="40"/>
        <v/>
      </c>
      <c r="W398" t="str">
        <f t="shared" si="41"/>
        <v/>
      </c>
      <c r="X398" t="str">
        <f t="shared" si="42"/>
        <v/>
      </c>
    </row>
    <row r="399" spans="1:24"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f>
        <v>1.0390027322404372</v>
      </c>
      <c r="P399" s="6">
        <f>E399/L399</f>
        <v>56.460043668122275</v>
      </c>
      <c r="Q399" t="str">
        <f t="shared" si="37"/>
        <v>film &amp; video</v>
      </c>
      <c r="R399" s="7" t="str">
        <f t="shared" si="38"/>
        <v>documentary</v>
      </c>
      <c r="S399" s="13">
        <f>(((I399/60)/60)/24)+DATE(1970,1,1)</f>
        <v>40422.155555555553</v>
      </c>
      <c r="T399" s="16">
        <f>(((J399/60)/60)/24)+DATE(1970,1,1)</f>
        <v>40379.776435185187</v>
      </c>
      <c r="U399">
        <f t="shared" si="39"/>
        <v>229</v>
      </c>
      <c r="V399" t="str">
        <f t="shared" si="40"/>
        <v/>
      </c>
      <c r="W399" t="str">
        <f t="shared" si="41"/>
        <v/>
      </c>
      <c r="X399" t="str">
        <f t="shared" si="42"/>
        <v/>
      </c>
    </row>
    <row r="400" spans="1:24"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f>
        <v>1.2516</v>
      </c>
      <c r="P400" s="6">
        <f>E400/L400</f>
        <v>140.1044776119403</v>
      </c>
      <c r="Q400" t="str">
        <f t="shared" si="37"/>
        <v>film &amp; video</v>
      </c>
      <c r="R400" s="7" t="str">
        <f t="shared" si="38"/>
        <v>documentary</v>
      </c>
      <c r="S400" s="13">
        <f>(((I400/60)/60)/24)+DATE(1970,1,1)</f>
        <v>42123.793124999997</v>
      </c>
      <c r="T400" s="16">
        <f>(((J400/60)/60)/24)+DATE(1970,1,1)</f>
        <v>42078.793124999997</v>
      </c>
      <c r="U400">
        <f t="shared" si="39"/>
        <v>67</v>
      </c>
      <c r="V400" t="str">
        <f t="shared" si="40"/>
        <v/>
      </c>
      <c r="W400" t="str">
        <f t="shared" si="41"/>
        <v/>
      </c>
      <c r="X400" t="str">
        <f t="shared" si="42"/>
        <v/>
      </c>
    </row>
    <row r="401" spans="1:24"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f>
        <v>1.0680499999999999</v>
      </c>
      <c r="P401" s="6">
        <f>E401/L401</f>
        <v>224.85263157894738</v>
      </c>
      <c r="Q401" t="str">
        <f t="shared" si="37"/>
        <v>film &amp; video</v>
      </c>
      <c r="R401" s="7" t="str">
        <f t="shared" si="38"/>
        <v>documentary</v>
      </c>
      <c r="S401" s="13">
        <f>(((I401/60)/60)/24)+DATE(1970,1,1)</f>
        <v>42718.5</v>
      </c>
      <c r="T401" s="16">
        <f>(((J401/60)/60)/24)+DATE(1970,1,1)</f>
        <v>42687.875775462962</v>
      </c>
      <c r="U401">
        <f t="shared" si="39"/>
        <v>95</v>
      </c>
      <c r="V401" t="str">
        <f t="shared" si="40"/>
        <v/>
      </c>
      <c r="W401" t="str">
        <f t="shared" si="41"/>
        <v/>
      </c>
      <c r="X401" t="str">
        <f t="shared" si="42"/>
        <v/>
      </c>
    </row>
    <row r="402" spans="1:24"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f>
        <v>1.1230249999999999</v>
      </c>
      <c r="P402" s="6">
        <f>E402/L402</f>
        <v>181.13306451612902</v>
      </c>
      <c r="Q402" t="str">
        <f t="shared" si="37"/>
        <v>film &amp; video</v>
      </c>
      <c r="R402" s="7" t="str">
        <f t="shared" si="38"/>
        <v>documentary</v>
      </c>
      <c r="S402" s="13">
        <f>(((I402/60)/60)/24)+DATE(1970,1,1)</f>
        <v>41776.145833333336</v>
      </c>
      <c r="T402" s="16">
        <f>(((J402/60)/60)/24)+DATE(1970,1,1)</f>
        <v>41745.635960648149</v>
      </c>
      <c r="U402">
        <f t="shared" si="39"/>
        <v>62</v>
      </c>
      <c r="V402" t="str">
        <f t="shared" si="40"/>
        <v/>
      </c>
      <c r="W402" t="str">
        <f t="shared" si="41"/>
        <v/>
      </c>
      <c r="X402" t="str">
        <f t="shared" si="42"/>
        <v/>
      </c>
    </row>
    <row r="403" spans="1:24"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f>
        <v>1.0381199999999999</v>
      </c>
      <c r="P403" s="6">
        <f>E403/L403</f>
        <v>711.04109589041093</v>
      </c>
      <c r="Q403" t="str">
        <f t="shared" si="37"/>
        <v>film &amp; video</v>
      </c>
      <c r="R403" s="7" t="str">
        <f t="shared" si="38"/>
        <v>documentary</v>
      </c>
      <c r="S403" s="13">
        <f>(((I403/60)/60)/24)+DATE(1970,1,1)</f>
        <v>40762.842245370368</v>
      </c>
      <c r="T403" s="16">
        <f>(((J403/60)/60)/24)+DATE(1970,1,1)</f>
        <v>40732.842245370368</v>
      </c>
      <c r="U403">
        <f t="shared" si="39"/>
        <v>73</v>
      </c>
      <c r="V403" t="str">
        <f t="shared" si="40"/>
        <v/>
      </c>
      <c r="W403" t="str">
        <f t="shared" si="41"/>
        <v/>
      </c>
      <c r="X403" t="str">
        <f t="shared" si="42"/>
        <v/>
      </c>
    </row>
    <row r="404" spans="1:24"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f>
        <v>1.4165000000000001</v>
      </c>
      <c r="P404" s="6">
        <f>E404/L404</f>
        <v>65.883720930232556</v>
      </c>
      <c r="Q404" t="str">
        <f t="shared" si="37"/>
        <v>film &amp; video</v>
      </c>
      <c r="R404" s="7" t="str">
        <f t="shared" si="38"/>
        <v>documentary</v>
      </c>
      <c r="S404" s="13">
        <f>(((I404/60)/60)/24)+DATE(1970,1,1)</f>
        <v>42313.58121527778</v>
      </c>
      <c r="T404" s="16">
        <f>(((J404/60)/60)/24)+DATE(1970,1,1)</f>
        <v>42292.539548611108</v>
      </c>
      <c r="U404">
        <f t="shared" si="39"/>
        <v>43</v>
      </c>
      <c r="V404" t="str">
        <f t="shared" si="40"/>
        <v/>
      </c>
      <c r="W404" t="str">
        <f t="shared" si="41"/>
        <v/>
      </c>
      <c r="X404" t="str">
        <f t="shared" si="42"/>
        <v/>
      </c>
    </row>
    <row r="405" spans="1:24"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f>
        <v>1.0526</v>
      </c>
      <c r="P405" s="6">
        <f>E405/L405</f>
        <v>75.185714285714283</v>
      </c>
      <c r="Q405" t="str">
        <f t="shared" si="37"/>
        <v>film &amp; video</v>
      </c>
      <c r="R405" s="7" t="str">
        <f t="shared" si="38"/>
        <v>documentary</v>
      </c>
      <c r="S405" s="13">
        <f>(((I405/60)/60)/24)+DATE(1970,1,1)</f>
        <v>40765.297222222223</v>
      </c>
      <c r="T405" s="16">
        <f>(((J405/60)/60)/24)+DATE(1970,1,1)</f>
        <v>40718.310659722221</v>
      </c>
      <c r="U405">
        <f t="shared" si="39"/>
        <v>70</v>
      </c>
      <c r="V405" t="str">
        <f t="shared" si="40"/>
        <v/>
      </c>
      <c r="W405" t="str">
        <f t="shared" si="41"/>
        <v/>
      </c>
      <c r="X405" t="str">
        <f t="shared" si="42"/>
        <v/>
      </c>
    </row>
    <row r="406" spans="1:24"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f>
        <v>1.0309142857142857</v>
      </c>
      <c r="P406" s="6">
        <f>E406/L406</f>
        <v>133.14391143911439</v>
      </c>
      <c r="Q406" t="str">
        <f t="shared" si="37"/>
        <v>film &amp; video</v>
      </c>
      <c r="R406" s="7" t="str">
        <f t="shared" si="38"/>
        <v>documentary</v>
      </c>
      <c r="S406" s="13">
        <f>(((I406/60)/60)/24)+DATE(1970,1,1)</f>
        <v>41675.961111111108</v>
      </c>
      <c r="T406" s="16">
        <f>(((J406/60)/60)/24)+DATE(1970,1,1)</f>
        <v>41646.628032407411</v>
      </c>
      <c r="U406">
        <f t="shared" si="39"/>
        <v>271</v>
      </c>
      <c r="V406" t="str">
        <f t="shared" si="40"/>
        <v/>
      </c>
      <c r="W406" t="str">
        <f t="shared" si="41"/>
        <v/>
      </c>
      <c r="X406" t="str">
        <f t="shared" si="42"/>
        <v/>
      </c>
    </row>
    <row r="407" spans="1:24"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f>
        <v>1.0765957446808512</v>
      </c>
      <c r="P407" s="6">
        <f>E407/L407</f>
        <v>55.2</v>
      </c>
      <c r="Q407" t="str">
        <f t="shared" si="37"/>
        <v>film &amp; video</v>
      </c>
      <c r="R407" s="7" t="str">
        <f t="shared" si="38"/>
        <v>documentary</v>
      </c>
      <c r="S407" s="13">
        <f>(((I407/60)/60)/24)+DATE(1970,1,1)</f>
        <v>41704.08494212963</v>
      </c>
      <c r="T407" s="16">
        <f>(((J407/60)/60)/24)+DATE(1970,1,1)</f>
        <v>41674.08494212963</v>
      </c>
      <c r="U407">
        <f t="shared" si="39"/>
        <v>55</v>
      </c>
      <c r="V407" t="str">
        <f t="shared" si="40"/>
        <v/>
      </c>
      <c r="W407" t="str">
        <f t="shared" si="41"/>
        <v/>
      </c>
      <c r="X407" t="str">
        <f t="shared" si="42"/>
        <v/>
      </c>
    </row>
    <row r="408" spans="1:24"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f>
        <v>1.0770464285714285</v>
      </c>
      <c r="P408" s="6">
        <f>E408/L408</f>
        <v>86.163714285714292</v>
      </c>
      <c r="Q408" t="str">
        <f t="shared" si="37"/>
        <v>film &amp; video</v>
      </c>
      <c r="R408" s="7" t="str">
        <f t="shared" si="38"/>
        <v>documentary</v>
      </c>
      <c r="S408" s="13">
        <f>(((I408/60)/60)/24)+DATE(1970,1,1)</f>
        <v>40672.249305555553</v>
      </c>
      <c r="T408" s="16">
        <f>(((J408/60)/60)/24)+DATE(1970,1,1)</f>
        <v>40638.162465277775</v>
      </c>
      <c r="U408">
        <f t="shared" si="39"/>
        <v>35</v>
      </c>
      <c r="V408" t="str">
        <f t="shared" si="40"/>
        <v/>
      </c>
      <c r="W408" t="str">
        <f t="shared" si="41"/>
        <v/>
      </c>
      <c r="X408" t="str">
        <f t="shared" si="42"/>
        <v/>
      </c>
    </row>
    <row r="409" spans="1:24"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f>
        <v>1.0155000000000001</v>
      </c>
      <c r="P409" s="6">
        <f>E409/L409</f>
        <v>92.318181818181813</v>
      </c>
      <c r="Q409" t="str">
        <f t="shared" si="37"/>
        <v>film &amp; video</v>
      </c>
      <c r="R409" s="7" t="str">
        <f t="shared" si="38"/>
        <v>documentary</v>
      </c>
      <c r="S409" s="13">
        <f>(((I409/60)/60)/24)+DATE(1970,1,1)</f>
        <v>40866.912615740745</v>
      </c>
      <c r="T409" s="16">
        <f>(((J409/60)/60)/24)+DATE(1970,1,1)</f>
        <v>40806.870949074073</v>
      </c>
      <c r="U409">
        <f t="shared" si="39"/>
        <v>22</v>
      </c>
      <c r="V409" t="str">
        <f t="shared" si="40"/>
        <v/>
      </c>
      <c r="W409" t="str">
        <f t="shared" si="41"/>
        <v/>
      </c>
      <c r="X409" t="str">
        <f t="shared" si="42"/>
        <v/>
      </c>
    </row>
    <row r="410" spans="1:24"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f>
        <v>1.0143766666666667</v>
      </c>
      <c r="P410" s="6">
        <f>E410/L410</f>
        <v>160.16473684210527</v>
      </c>
      <c r="Q410" t="str">
        <f t="shared" si="37"/>
        <v>film &amp; video</v>
      </c>
      <c r="R410" s="7" t="str">
        <f t="shared" si="38"/>
        <v>documentary</v>
      </c>
      <c r="S410" s="13">
        <f>(((I410/60)/60)/24)+DATE(1970,1,1)</f>
        <v>41583.777662037035</v>
      </c>
      <c r="T410" s="16">
        <f>(((J410/60)/60)/24)+DATE(1970,1,1)</f>
        <v>41543.735995370371</v>
      </c>
      <c r="U410">
        <f t="shared" si="39"/>
        <v>38</v>
      </c>
      <c r="V410" t="str">
        <f t="shared" si="40"/>
        <v/>
      </c>
      <c r="W410" t="str">
        <f t="shared" si="41"/>
        <v/>
      </c>
      <c r="X410" t="str">
        <f t="shared" si="42"/>
        <v/>
      </c>
    </row>
    <row r="411" spans="1:24"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f>
        <v>1.3680000000000001</v>
      </c>
      <c r="P411" s="6">
        <f>E411/L411</f>
        <v>45.6</v>
      </c>
      <c r="Q411" t="str">
        <f t="shared" si="37"/>
        <v>film &amp; video</v>
      </c>
      <c r="R411" s="7" t="str">
        <f t="shared" si="38"/>
        <v>documentary</v>
      </c>
      <c r="S411" s="13">
        <f>(((I411/60)/60)/24)+DATE(1970,1,1)</f>
        <v>42573.862777777773</v>
      </c>
      <c r="T411" s="16">
        <f>(((J411/60)/60)/24)+DATE(1970,1,1)</f>
        <v>42543.862777777773</v>
      </c>
      <c r="U411">
        <f t="shared" si="39"/>
        <v>15</v>
      </c>
      <c r="V411" t="str">
        <f t="shared" si="40"/>
        <v/>
      </c>
      <c r="W411" t="str">
        <f t="shared" si="41"/>
        <v/>
      </c>
      <c r="X411" t="str">
        <f t="shared" si="42"/>
        <v/>
      </c>
    </row>
    <row r="412" spans="1:24"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f>
        <v>1.2829999999999999</v>
      </c>
      <c r="P412" s="6">
        <f>E412/L412</f>
        <v>183.28571428571428</v>
      </c>
      <c r="Q412" t="str">
        <f t="shared" si="37"/>
        <v>film &amp; video</v>
      </c>
      <c r="R412" s="7" t="str">
        <f t="shared" si="38"/>
        <v>documentary</v>
      </c>
      <c r="S412" s="13">
        <f>(((I412/60)/60)/24)+DATE(1970,1,1)</f>
        <v>42173.981446759266</v>
      </c>
      <c r="T412" s="16">
        <f>(((J412/60)/60)/24)+DATE(1970,1,1)</f>
        <v>42113.981446759266</v>
      </c>
      <c r="U412">
        <f t="shared" si="39"/>
        <v>7</v>
      </c>
      <c r="V412" t="str">
        <f t="shared" si="40"/>
        <v/>
      </c>
      <c r="W412" t="str">
        <f t="shared" si="41"/>
        <v/>
      </c>
      <c r="X412" t="str">
        <f t="shared" si="42"/>
        <v/>
      </c>
    </row>
    <row r="413" spans="1:24"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f>
        <v>1.0105</v>
      </c>
      <c r="P413" s="6">
        <f>E413/L413</f>
        <v>125.78838174273859</v>
      </c>
      <c r="Q413" t="str">
        <f t="shared" si="37"/>
        <v>film &amp; video</v>
      </c>
      <c r="R413" s="7" t="str">
        <f t="shared" si="38"/>
        <v>documentary</v>
      </c>
      <c r="S413" s="13">
        <f>(((I413/60)/60)/24)+DATE(1970,1,1)</f>
        <v>41630.208333333336</v>
      </c>
      <c r="T413" s="16">
        <f>(((J413/60)/60)/24)+DATE(1970,1,1)</f>
        <v>41598.17597222222</v>
      </c>
      <c r="U413">
        <f t="shared" si="39"/>
        <v>241</v>
      </c>
      <c r="V413" t="str">
        <f t="shared" si="40"/>
        <v/>
      </c>
      <c r="W413" t="str">
        <f t="shared" si="41"/>
        <v/>
      </c>
      <c r="X413" t="str">
        <f t="shared" si="42"/>
        <v/>
      </c>
    </row>
    <row r="414" spans="1:24"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f>
        <v>1.2684</v>
      </c>
      <c r="P414" s="6">
        <f>E414/L414</f>
        <v>57.654545454545456</v>
      </c>
      <c r="Q414" t="str">
        <f t="shared" si="37"/>
        <v>film &amp; video</v>
      </c>
      <c r="R414" s="7" t="str">
        <f t="shared" si="38"/>
        <v>documentary</v>
      </c>
      <c r="S414" s="13">
        <f>(((I414/60)/60)/24)+DATE(1970,1,1)</f>
        <v>41115.742800925924</v>
      </c>
      <c r="T414" s="16">
        <f>(((J414/60)/60)/24)+DATE(1970,1,1)</f>
        <v>41099.742800925924</v>
      </c>
      <c r="U414">
        <f t="shared" si="39"/>
        <v>55</v>
      </c>
      <c r="V414" t="str">
        <f t="shared" si="40"/>
        <v/>
      </c>
      <c r="W414" t="str">
        <f t="shared" si="41"/>
        <v/>
      </c>
      <c r="X414" t="str">
        <f t="shared" si="42"/>
        <v/>
      </c>
    </row>
    <row r="415" spans="1:24"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f>
        <v>1.0508593749999999</v>
      </c>
      <c r="P415" s="6">
        <f>E415/L415</f>
        <v>78.660818713450297</v>
      </c>
      <c r="Q415" t="str">
        <f t="shared" si="37"/>
        <v>film &amp; video</v>
      </c>
      <c r="R415" s="7" t="str">
        <f t="shared" si="38"/>
        <v>documentary</v>
      </c>
      <c r="S415" s="13">
        <f>(((I415/60)/60)/24)+DATE(1970,1,1)</f>
        <v>41109.877442129626</v>
      </c>
      <c r="T415" s="16">
        <f>(((J415/60)/60)/24)+DATE(1970,1,1)</f>
        <v>41079.877442129626</v>
      </c>
      <c r="U415">
        <f t="shared" si="39"/>
        <v>171</v>
      </c>
      <c r="V415" t="str">
        <f t="shared" si="40"/>
        <v/>
      </c>
      <c r="W415" t="str">
        <f t="shared" si="41"/>
        <v/>
      </c>
      <c r="X415" t="str">
        <f t="shared" si="42"/>
        <v/>
      </c>
    </row>
    <row r="416" spans="1:24"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f>
        <v>1.0285405405405406</v>
      </c>
      <c r="P416" s="6">
        <f>E416/L416</f>
        <v>91.480769230769226</v>
      </c>
      <c r="Q416" t="str">
        <f t="shared" si="37"/>
        <v>film &amp; video</v>
      </c>
      <c r="R416" s="7" t="str">
        <f t="shared" si="38"/>
        <v>documentary</v>
      </c>
      <c r="S416" s="13">
        <f>(((I416/60)/60)/24)+DATE(1970,1,1)</f>
        <v>41559.063252314816</v>
      </c>
      <c r="T416" s="16">
        <f>(((J416/60)/60)/24)+DATE(1970,1,1)</f>
        <v>41529.063252314816</v>
      </c>
      <c r="U416">
        <f t="shared" si="39"/>
        <v>208</v>
      </c>
      <c r="V416" t="str">
        <f t="shared" si="40"/>
        <v/>
      </c>
      <c r="W416" t="str">
        <f t="shared" si="41"/>
        <v/>
      </c>
      <c r="X416" t="str">
        <f t="shared" si="42"/>
        <v/>
      </c>
    </row>
    <row r="417" spans="1:24"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f>
        <v>1.0214714285714286</v>
      </c>
      <c r="P417" s="6">
        <f>E417/L417</f>
        <v>68.09809523809524</v>
      </c>
      <c r="Q417" t="str">
        <f t="shared" si="37"/>
        <v>film &amp; video</v>
      </c>
      <c r="R417" s="7" t="str">
        <f t="shared" si="38"/>
        <v>documentary</v>
      </c>
      <c r="S417" s="13">
        <f>(((I417/60)/60)/24)+DATE(1970,1,1)</f>
        <v>41929.5</v>
      </c>
      <c r="T417" s="16">
        <f>(((J417/60)/60)/24)+DATE(1970,1,1)</f>
        <v>41904.851875</v>
      </c>
      <c r="U417">
        <f t="shared" si="39"/>
        <v>21</v>
      </c>
      <c r="V417" t="str">
        <f t="shared" si="40"/>
        <v/>
      </c>
      <c r="W417" t="str">
        <f t="shared" si="41"/>
        <v/>
      </c>
      <c r="X417" t="str">
        <f t="shared" si="42"/>
        <v/>
      </c>
    </row>
    <row r="418" spans="1:24"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f>
        <v>1.2021700000000002</v>
      </c>
      <c r="P418" s="6">
        <f>E418/L418</f>
        <v>48.086800000000004</v>
      </c>
      <c r="Q418" t="str">
        <f t="shared" si="37"/>
        <v>film &amp; video</v>
      </c>
      <c r="R418" s="7" t="str">
        <f t="shared" si="38"/>
        <v>documentary</v>
      </c>
      <c r="S418" s="13">
        <f>(((I418/60)/60)/24)+DATE(1970,1,1)</f>
        <v>41678.396192129629</v>
      </c>
      <c r="T418" s="16">
        <f>(((J418/60)/60)/24)+DATE(1970,1,1)</f>
        <v>41648.396192129629</v>
      </c>
      <c r="U418">
        <f t="shared" si="39"/>
        <v>25</v>
      </c>
      <c r="V418" t="str">
        <f t="shared" si="40"/>
        <v/>
      </c>
      <c r="W418" t="str">
        <f t="shared" si="41"/>
        <v/>
      </c>
      <c r="X418" t="str">
        <f t="shared" si="42"/>
        <v/>
      </c>
    </row>
    <row r="419" spans="1:24"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f>
        <v>1.0024761904761905</v>
      </c>
      <c r="P419" s="6">
        <f>E419/L419</f>
        <v>202.42307692307693</v>
      </c>
      <c r="Q419" t="str">
        <f t="shared" si="37"/>
        <v>film &amp; video</v>
      </c>
      <c r="R419" s="7" t="str">
        <f t="shared" si="38"/>
        <v>documentary</v>
      </c>
      <c r="S419" s="13">
        <f>(((I419/60)/60)/24)+DATE(1970,1,1)</f>
        <v>41372.189583333333</v>
      </c>
      <c r="T419" s="16">
        <f>(((J419/60)/60)/24)+DATE(1970,1,1)</f>
        <v>41360.970601851855</v>
      </c>
      <c r="U419">
        <f t="shared" si="39"/>
        <v>52</v>
      </c>
      <c r="V419" t="str">
        <f t="shared" si="40"/>
        <v/>
      </c>
      <c r="W419" t="str">
        <f t="shared" si="41"/>
        <v/>
      </c>
      <c r="X419" t="str">
        <f t="shared" si="42"/>
        <v/>
      </c>
    </row>
    <row r="420" spans="1:24"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f>
        <v>1.0063392857142857</v>
      </c>
      <c r="P420" s="6">
        <f>E420/L420</f>
        <v>216.75</v>
      </c>
      <c r="Q420" t="str">
        <f t="shared" si="37"/>
        <v>film &amp; video</v>
      </c>
      <c r="R420" s="7" t="str">
        <f t="shared" si="38"/>
        <v>documentary</v>
      </c>
      <c r="S420" s="13">
        <f>(((I420/60)/60)/24)+DATE(1970,1,1)</f>
        <v>42208.282372685186</v>
      </c>
      <c r="T420" s="16">
        <f>(((J420/60)/60)/24)+DATE(1970,1,1)</f>
        <v>42178.282372685186</v>
      </c>
      <c r="U420">
        <f t="shared" si="39"/>
        <v>104</v>
      </c>
      <c r="V420" t="str">
        <f t="shared" si="40"/>
        <v/>
      </c>
      <c r="W420" t="str">
        <f t="shared" si="41"/>
        <v/>
      </c>
      <c r="X420" t="str">
        <f t="shared" si="42"/>
        <v/>
      </c>
    </row>
    <row r="421" spans="1:24"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f>
        <v>1.004375</v>
      </c>
      <c r="P421" s="6">
        <f>E421/L421</f>
        <v>110.06849315068493</v>
      </c>
      <c r="Q421" t="str">
        <f t="shared" si="37"/>
        <v>film &amp; video</v>
      </c>
      <c r="R421" s="7" t="str">
        <f t="shared" si="38"/>
        <v>documentary</v>
      </c>
      <c r="S421" s="13">
        <f>(((I421/60)/60)/24)+DATE(1970,1,1)</f>
        <v>41454.842442129629</v>
      </c>
      <c r="T421" s="16">
        <f>(((J421/60)/60)/24)+DATE(1970,1,1)</f>
        <v>41394.842442129629</v>
      </c>
      <c r="U421">
        <f t="shared" si="39"/>
        <v>73</v>
      </c>
      <c r="V421" t="str">
        <f t="shared" si="40"/>
        <v/>
      </c>
      <c r="W421" t="str">
        <f t="shared" si="41"/>
        <v/>
      </c>
      <c r="X421" t="str">
        <f t="shared" si="42"/>
        <v/>
      </c>
    </row>
    <row r="422" spans="1:24"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f>
        <v>4.3939393939393936E-3</v>
      </c>
      <c r="P422" s="6">
        <f>E422/L422</f>
        <v>4.833333333333333</v>
      </c>
      <c r="Q422" t="str">
        <f t="shared" si="37"/>
        <v>film &amp; video</v>
      </c>
      <c r="R422" s="7" t="str">
        <f t="shared" si="38"/>
        <v>animation</v>
      </c>
      <c r="S422" s="13">
        <f>(((I422/60)/60)/24)+DATE(1970,1,1)</f>
        <v>41712.194803240738</v>
      </c>
      <c r="T422" s="16">
        <f>(((J422/60)/60)/24)+DATE(1970,1,1)</f>
        <v>41682.23646990741</v>
      </c>
      <c r="U422" t="str">
        <f t="shared" si="39"/>
        <v/>
      </c>
      <c r="V422">
        <f t="shared" si="40"/>
        <v>3</v>
      </c>
      <c r="W422" t="str">
        <f t="shared" si="41"/>
        <v/>
      </c>
      <c r="X422">
        <f t="shared" si="42"/>
        <v>3</v>
      </c>
    </row>
    <row r="423" spans="1:24"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f>
        <v>2.0066666666666667E-2</v>
      </c>
      <c r="P423" s="6">
        <f>E423/L423</f>
        <v>50.166666666666664</v>
      </c>
      <c r="Q423" t="str">
        <f t="shared" si="37"/>
        <v>film &amp; video</v>
      </c>
      <c r="R423" s="7" t="str">
        <f t="shared" si="38"/>
        <v>animation</v>
      </c>
      <c r="S423" s="13">
        <f>(((I423/60)/60)/24)+DATE(1970,1,1)</f>
        <v>42237.491388888884</v>
      </c>
      <c r="T423" s="16">
        <f>(((J423/60)/60)/24)+DATE(1970,1,1)</f>
        <v>42177.491388888884</v>
      </c>
      <c r="U423" t="str">
        <f t="shared" si="39"/>
        <v/>
      </c>
      <c r="V423">
        <f t="shared" si="40"/>
        <v>6</v>
      </c>
      <c r="W423" t="str">
        <f t="shared" si="41"/>
        <v/>
      </c>
      <c r="X423">
        <f t="shared" si="42"/>
        <v>6</v>
      </c>
    </row>
    <row r="424" spans="1:24"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f>
        <v>1.0749999999999999E-2</v>
      </c>
      <c r="P424" s="6">
        <f>E424/L424</f>
        <v>35.833333333333336</v>
      </c>
      <c r="Q424" t="str">
        <f t="shared" si="37"/>
        <v>film &amp; video</v>
      </c>
      <c r="R424" s="7" t="str">
        <f t="shared" si="38"/>
        <v>animation</v>
      </c>
      <c r="S424" s="13">
        <f>(((I424/60)/60)/24)+DATE(1970,1,1)</f>
        <v>41893.260381944441</v>
      </c>
      <c r="T424" s="16">
        <f>(((J424/60)/60)/24)+DATE(1970,1,1)</f>
        <v>41863.260381944441</v>
      </c>
      <c r="U424" t="str">
        <f t="shared" si="39"/>
        <v/>
      </c>
      <c r="V424">
        <f t="shared" si="40"/>
        <v>12</v>
      </c>
      <c r="W424" t="str">
        <f t="shared" si="41"/>
        <v/>
      </c>
      <c r="X424">
        <f t="shared" si="42"/>
        <v>12</v>
      </c>
    </row>
    <row r="425" spans="1:24"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f>
        <v>7.6499999999999997E-3</v>
      </c>
      <c r="P425" s="6">
        <f>E425/L425</f>
        <v>11.76923076923077</v>
      </c>
      <c r="Q425" t="str">
        <f t="shared" si="37"/>
        <v>film &amp; video</v>
      </c>
      <c r="R425" s="7" t="str">
        <f t="shared" si="38"/>
        <v>animation</v>
      </c>
      <c r="S425" s="13">
        <f>(((I425/60)/60)/24)+DATE(1970,1,1)</f>
        <v>41430.92627314815</v>
      </c>
      <c r="T425" s="16">
        <f>(((J425/60)/60)/24)+DATE(1970,1,1)</f>
        <v>41400.92627314815</v>
      </c>
      <c r="U425" t="str">
        <f t="shared" si="39"/>
        <v/>
      </c>
      <c r="V425">
        <f t="shared" si="40"/>
        <v>13</v>
      </c>
      <c r="W425" t="str">
        <f t="shared" si="41"/>
        <v/>
      </c>
      <c r="X425">
        <f t="shared" si="42"/>
        <v>13</v>
      </c>
    </row>
    <row r="426" spans="1:24"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f>
        <v>6.7966666666666675E-2</v>
      </c>
      <c r="P426" s="6">
        <f>E426/L426</f>
        <v>40.78</v>
      </c>
      <c r="Q426" t="str">
        <f t="shared" si="37"/>
        <v>film &amp; video</v>
      </c>
      <c r="R426" s="7" t="str">
        <f t="shared" si="38"/>
        <v>animation</v>
      </c>
      <c r="S426" s="13">
        <f>(((I426/60)/60)/24)+DATE(1970,1,1)</f>
        <v>40994.334479166668</v>
      </c>
      <c r="T426" s="16">
        <f>(((J426/60)/60)/24)+DATE(1970,1,1)</f>
        <v>40934.376145833332</v>
      </c>
      <c r="U426" t="str">
        <f t="shared" si="39"/>
        <v/>
      </c>
      <c r="V426">
        <f t="shared" si="40"/>
        <v>5</v>
      </c>
      <c r="W426" t="str">
        <f t="shared" si="41"/>
        <v/>
      </c>
      <c r="X426">
        <f t="shared" si="42"/>
        <v>5</v>
      </c>
    </row>
    <row r="427" spans="1:24"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f>
        <v>1.2E-4</v>
      </c>
      <c r="P427" s="6">
        <f>E427/L427</f>
        <v>3</v>
      </c>
      <c r="Q427" t="str">
        <f t="shared" si="37"/>
        <v>film &amp; video</v>
      </c>
      <c r="R427" s="7" t="str">
        <f t="shared" si="38"/>
        <v>animation</v>
      </c>
      <c r="S427" s="13">
        <f>(((I427/60)/60)/24)+DATE(1970,1,1)</f>
        <v>42335.902824074074</v>
      </c>
      <c r="T427" s="16">
        <f>(((J427/60)/60)/24)+DATE(1970,1,1)</f>
        <v>42275.861157407402</v>
      </c>
      <c r="U427" t="str">
        <f t="shared" si="39"/>
        <v/>
      </c>
      <c r="V427">
        <f t="shared" si="40"/>
        <v>2</v>
      </c>
      <c r="W427" t="str">
        <f t="shared" si="41"/>
        <v/>
      </c>
      <c r="X427">
        <f t="shared" si="42"/>
        <v>2</v>
      </c>
    </row>
    <row r="428" spans="1:24"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f>
        <v>1.3299999999999999E-2</v>
      </c>
      <c r="P428" s="6">
        <f>E428/L428</f>
        <v>16.625</v>
      </c>
      <c r="Q428" t="str">
        <f t="shared" si="37"/>
        <v>film &amp; video</v>
      </c>
      <c r="R428" s="7" t="str">
        <f t="shared" si="38"/>
        <v>animation</v>
      </c>
      <c r="S428" s="13">
        <f>(((I428/60)/60)/24)+DATE(1970,1,1)</f>
        <v>42430.711967592593</v>
      </c>
      <c r="T428" s="16">
        <f>(((J428/60)/60)/24)+DATE(1970,1,1)</f>
        <v>42400.711967592593</v>
      </c>
      <c r="U428" t="str">
        <f t="shared" si="39"/>
        <v/>
      </c>
      <c r="V428">
        <f t="shared" si="40"/>
        <v>8</v>
      </c>
      <c r="W428" t="str">
        <f t="shared" si="41"/>
        <v/>
      </c>
      <c r="X428">
        <f t="shared" si="42"/>
        <v>8</v>
      </c>
    </row>
    <row r="429" spans="1:24"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f>
        <v>0</v>
      </c>
      <c r="P429" s="6" t="e">
        <f>E429/L429</f>
        <v>#DIV/0!</v>
      </c>
      <c r="Q429" t="str">
        <f t="shared" si="37"/>
        <v>film &amp; video</v>
      </c>
      <c r="R429" s="7" t="str">
        <f t="shared" si="38"/>
        <v>animation</v>
      </c>
      <c r="S429" s="13">
        <f>(((I429/60)/60)/24)+DATE(1970,1,1)</f>
        <v>42299.790972222225</v>
      </c>
      <c r="T429" s="16">
        <f>(((J429/60)/60)/24)+DATE(1970,1,1)</f>
        <v>42285.909027777772</v>
      </c>
      <c r="U429" t="str">
        <f t="shared" si="39"/>
        <v/>
      </c>
      <c r="V429">
        <f t="shared" si="40"/>
        <v>0</v>
      </c>
      <c r="W429" t="str">
        <f t="shared" si="41"/>
        <v/>
      </c>
      <c r="X429">
        <f t="shared" si="42"/>
        <v>0</v>
      </c>
    </row>
    <row r="430" spans="1:24"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f>
        <v>5.6333333333333332E-2</v>
      </c>
      <c r="P430" s="6">
        <f>E430/L430</f>
        <v>52</v>
      </c>
      <c r="Q430" t="str">
        <f t="shared" si="37"/>
        <v>film &amp; video</v>
      </c>
      <c r="R430" s="7" t="str">
        <f t="shared" si="38"/>
        <v>animation</v>
      </c>
      <c r="S430" s="13">
        <f>(((I430/60)/60)/24)+DATE(1970,1,1)</f>
        <v>41806.916666666664</v>
      </c>
      <c r="T430" s="16">
        <f>(((J430/60)/60)/24)+DATE(1970,1,1)</f>
        <v>41778.766724537039</v>
      </c>
      <c r="U430" t="str">
        <f t="shared" si="39"/>
        <v/>
      </c>
      <c r="V430">
        <f t="shared" si="40"/>
        <v>13</v>
      </c>
      <c r="W430" t="str">
        <f t="shared" si="41"/>
        <v/>
      </c>
      <c r="X430">
        <f t="shared" si="42"/>
        <v>13</v>
      </c>
    </row>
    <row r="431" spans="1:24"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f>
        <v>0</v>
      </c>
      <c r="P431" s="6" t="e">
        <f>E431/L431</f>
        <v>#DIV/0!</v>
      </c>
      <c r="Q431" t="str">
        <f t="shared" si="37"/>
        <v>film &amp; video</v>
      </c>
      <c r="R431" s="7" t="str">
        <f t="shared" si="38"/>
        <v>animation</v>
      </c>
      <c r="S431" s="13">
        <f>(((I431/60)/60)/24)+DATE(1970,1,1)</f>
        <v>40144.207638888889</v>
      </c>
      <c r="T431" s="16">
        <f>(((J431/60)/60)/24)+DATE(1970,1,1)</f>
        <v>40070.901412037041</v>
      </c>
      <c r="U431" t="str">
        <f t="shared" si="39"/>
        <v/>
      </c>
      <c r="V431">
        <f t="shared" si="40"/>
        <v>0</v>
      </c>
      <c r="W431" t="str">
        <f t="shared" si="41"/>
        <v/>
      </c>
      <c r="X431">
        <f t="shared" si="42"/>
        <v>0</v>
      </c>
    </row>
    <row r="432" spans="1:24"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f>
        <v>2.4E-2</v>
      </c>
      <c r="P432" s="6">
        <f>E432/L432</f>
        <v>4.8</v>
      </c>
      <c r="Q432" t="str">
        <f t="shared" si="37"/>
        <v>film &amp; video</v>
      </c>
      <c r="R432" s="7" t="str">
        <f t="shared" si="38"/>
        <v>animation</v>
      </c>
      <c r="S432" s="13">
        <f>(((I432/60)/60)/24)+DATE(1970,1,1)</f>
        <v>41528.107256944444</v>
      </c>
      <c r="T432" s="16">
        <f>(((J432/60)/60)/24)+DATE(1970,1,1)</f>
        <v>41513.107256944444</v>
      </c>
      <c r="U432" t="str">
        <f t="shared" si="39"/>
        <v/>
      </c>
      <c r="V432">
        <f t="shared" si="40"/>
        <v>5</v>
      </c>
      <c r="W432" t="str">
        <f t="shared" si="41"/>
        <v/>
      </c>
      <c r="X432">
        <f t="shared" si="42"/>
        <v>5</v>
      </c>
    </row>
    <row r="433" spans="1:24"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f>
        <v>0.13833333333333334</v>
      </c>
      <c r="P433" s="6">
        <f>E433/L433</f>
        <v>51.875</v>
      </c>
      <c r="Q433" t="str">
        <f t="shared" si="37"/>
        <v>film &amp; video</v>
      </c>
      <c r="R433" s="7" t="str">
        <f t="shared" si="38"/>
        <v>animation</v>
      </c>
      <c r="S433" s="13">
        <f>(((I433/60)/60)/24)+DATE(1970,1,1)</f>
        <v>42556.871331018512</v>
      </c>
      <c r="T433" s="16">
        <f>(((J433/60)/60)/24)+DATE(1970,1,1)</f>
        <v>42526.871331018512</v>
      </c>
      <c r="U433" t="str">
        <f t="shared" si="39"/>
        <v/>
      </c>
      <c r="V433">
        <f t="shared" si="40"/>
        <v>8</v>
      </c>
      <c r="W433" t="str">
        <f t="shared" si="41"/>
        <v/>
      </c>
      <c r="X433">
        <f t="shared" si="42"/>
        <v>8</v>
      </c>
    </row>
    <row r="434" spans="1:24"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f>
        <v>9.5000000000000001E-2</v>
      </c>
      <c r="P434" s="6">
        <f>E434/L434</f>
        <v>71.25</v>
      </c>
      <c r="Q434" t="str">
        <f t="shared" si="37"/>
        <v>film &amp; video</v>
      </c>
      <c r="R434" s="7" t="str">
        <f t="shared" si="38"/>
        <v>animation</v>
      </c>
      <c r="S434" s="13">
        <f>(((I434/60)/60)/24)+DATE(1970,1,1)</f>
        <v>42298.726631944446</v>
      </c>
      <c r="T434" s="16">
        <f>(((J434/60)/60)/24)+DATE(1970,1,1)</f>
        <v>42238.726631944446</v>
      </c>
      <c r="U434" t="str">
        <f t="shared" si="39"/>
        <v/>
      </c>
      <c r="V434">
        <f t="shared" si="40"/>
        <v>8</v>
      </c>
      <c r="W434" t="str">
        <f t="shared" si="41"/>
        <v/>
      </c>
      <c r="X434">
        <f t="shared" si="42"/>
        <v>8</v>
      </c>
    </row>
    <row r="435" spans="1:24"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f>
        <v>0</v>
      </c>
      <c r="P435" s="6" t="e">
        <f>E435/L435</f>
        <v>#DIV/0!</v>
      </c>
      <c r="Q435" t="str">
        <f t="shared" si="37"/>
        <v>film &amp; video</v>
      </c>
      <c r="R435" s="7" t="str">
        <f t="shared" si="38"/>
        <v>animation</v>
      </c>
      <c r="S435" s="13">
        <f>(((I435/60)/60)/24)+DATE(1970,1,1)</f>
        <v>42288.629884259266</v>
      </c>
      <c r="T435" s="16">
        <f>(((J435/60)/60)/24)+DATE(1970,1,1)</f>
        <v>42228.629884259266</v>
      </c>
      <c r="U435" t="str">
        <f t="shared" si="39"/>
        <v/>
      </c>
      <c r="V435">
        <f t="shared" si="40"/>
        <v>0</v>
      </c>
      <c r="W435" t="str">
        <f t="shared" si="41"/>
        <v/>
      </c>
      <c r="X435">
        <f t="shared" si="42"/>
        <v>0</v>
      </c>
    </row>
    <row r="436" spans="1:24"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f>
        <v>0.05</v>
      </c>
      <c r="P436" s="6">
        <f>E436/L436</f>
        <v>62.5</v>
      </c>
      <c r="Q436" t="str">
        <f t="shared" si="37"/>
        <v>film &amp; video</v>
      </c>
      <c r="R436" s="7" t="str">
        <f t="shared" si="38"/>
        <v>animation</v>
      </c>
      <c r="S436" s="13">
        <f>(((I436/60)/60)/24)+DATE(1970,1,1)</f>
        <v>41609.876180555555</v>
      </c>
      <c r="T436" s="16">
        <f>(((J436/60)/60)/24)+DATE(1970,1,1)</f>
        <v>41576.834513888891</v>
      </c>
      <c r="U436" t="str">
        <f t="shared" si="39"/>
        <v/>
      </c>
      <c r="V436">
        <f t="shared" si="40"/>
        <v>2</v>
      </c>
      <c r="W436" t="str">
        <f t="shared" si="41"/>
        <v/>
      </c>
      <c r="X436">
        <f t="shared" si="42"/>
        <v>2</v>
      </c>
    </row>
    <row r="437" spans="1:24"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f>
        <v>2.7272727272727273E-5</v>
      </c>
      <c r="P437" s="6">
        <f>E437/L437</f>
        <v>1</v>
      </c>
      <c r="Q437" t="str">
        <f t="shared" si="37"/>
        <v>film &amp; video</v>
      </c>
      <c r="R437" s="7" t="str">
        <f t="shared" si="38"/>
        <v>animation</v>
      </c>
      <c r="S437" s="13">
        <f>(((I437/60)/60)/24)+DATE(1970,1,1)</f>
        <v>41530.747453703705</v>
      </c>
      <c r="T437" s="16">
        <f>(((J437/60)/60)/24)+DATE(1970,1,1)</f>
        <v>41500.747453703705</v>
      </c>
      <c r="U437" t="str">
        <f t="shared" si="39"/>
        <v/>
      </c>
      <c r="V437">
        <f t="shared" si="40"/>
        <v>3</v>
      </c>
      <c r="W437" t="str">
        <f t="shared" si="41"/>
        <v/>
      </c>
      <c r="X437">
        <f t="shared" si="42"/>
        <v>3</v>
      </c>
    </row>
    <row r="438" spans="1:24"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f>
        <v>0</v>
      </c>
      <c r="P438" s="6" t="e">
        <f>E438/L438</f>
        <v>#DIV/0!</v>
      </c>
      <c r="Q438" t="str">
        <f t="shared" si="37"/>
        <v>film &amp; video</v>
      </c>
      <c r="R438" s="7" t="str">
        <f t="shared" si="38"/>
        <v>animation</v>
      </c>
      <c r="S438" s="13">
        <f>(((I438/60)/60)/24)+DATE(1970,1,1)</f>
        <v>41486.36241898148</v>
      </c>
      <c r="T438" s="16">
        <f>(((J438/60)/60)/24)+DATE(1970,1,1)</f>
        <v>41456.36241898148</v>
      </c>
      <c r="U438" t="str">
        <f t="shared" si="39"/>
        <v/>
      </c>
      <c r="V438">
        <f t="shared" si="40"/>
        <v>0</v>
      </c>
      <c r="W438" t="str">
        <f t="shared" si="41"/>
        <v/>
      </c>
      <c r="X438">
        <f t="shared" si="42"/>
        <v>0</v>
      </c>
    </row>
    <row r="439" spans="1:24"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f>
        <v>0</v>
      </c>
      <c r="P439" s="6" t="e">
        <f>E439/L439</f>
        <v>#DIV/0!</v>
      </c>
      <c r="Q439" t="str">
        <f t="shared" si="37"/>
        <v>film &amp; video</v>
      </c>
      <c r="R439" s="7" t="str">
        <f t="shared" si="38"/>
        <v>animation</v>
      </c>
      <c r="S439" s="13">
        <f>(((I439/60)/60)/24)+DATE(1970,1,1)</f>
        <v>42651.31858796296</v>
      </c>
      <c r="T439" s="16">
        <f>(((J439/60)/60)/24)+DATE(1970,1,1)</f>
        <v>42591.31858796296</v>
      </c>
      <c r="U439" t="str">
        <f t="shared" si="39"/>
        <v/>
      </c>
      <c r="V439">
        <f t="shared" si="40"/>
        <v>0</v>
      </c>
      <c r="W439" t="str">
        <f t="shared" si="41"/>
        <v/>
      </c>
      <c r="X439">
        <f t="shared" si="42"/>
        <v>0</v>
      </c>
    </row>
    <row r="440" spans="1:24"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f>
        <v>9.3799999999999994E-2</v>
      </c>
      <c r="P440" s="6">
        <f>E440/L440</f>
        <v>170.54545454545453</v>
      </c>
      <c r="Q440" t="str">
        <f t="shared" si="37"/>
        <v>film &amp; video</v>
      </c>
      <c r="R440" s="7" t="str">
        <f t="shared" si="38"/>
        <v>animation</v>
      </c>
      <c r="S440" s="13">
        <f>(((I440/60)/60)/24)+DATE(1970,1,1)</f>
        <v>42326.302754629629</v>
      </c>
      <c r="T440" s="16">
        <f>(((J440/60)/60)/24)+DATE(1970,1,1)</f>
        <v>42296.261087962965</v>
      </c>
      <c r="U440" t="str">
        <f t="shared" si="39"/>
        <v/>
      </c>
      <c r="V440">
        <f t="shared" si="40"/>
        <v>11</v>
      </c>
      <c r="W440" t="str">
        <f t="shared" si="41"/>
        <v/>
      </c>
      <c r="X440">
        <f t="shared" si="42"/>
        <v>11</v>
      </c>
    </row>
    <row r="441" spans="1:24"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f>
        <v>0</v>
      </c>
      <c r="P441" s="6" t="e">
        <f>E441/L441</f>
        <v>#DIV/0!</v>
      </c>
      <c r="Q441" t="str">
        <f t="shared" si="37"/>
        <v>film &amp; video</v>
      </c>
      <c r="R441" s="7" t="str">
        <f t="shared" si="38"/>
        <v>animation</v>
      </c>
      <c r="S441" s="13">
        <f>(((I441/60)/60)/24)+DATE(1970,1,1)</f>
        <v>41929.761782407404</v>
      </c>
      <c r="T441" s="16">
        <f>(((J441/60)/60)/24)+DATE(1970,1,1)</f>
        <v>41919.761782407404</v>
      </c>
      <c r="U441" t="str">
        <f t="shared" si="39"/>
        <v/>
      </c>
      <c r="V441">
        <f t="shared" si="40"/>
        <v>0</v>
      </c>
      <c r="W441" t="str">
        <f t="shared" si="41"/>
        <v/>
      </c>
      <c r="X441">
        <f t="shared" si="42"/>
        <v>0</v>
      </c>
    </row>
    <row r="442" spans="1:24"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f>
        <v>1E-3</v>
      </c>
      <c r="P442" s="6">
        <f>E442/L442</f>
        <v>5</v>
      </c>
      <c r="Q442" t="str">
        <f t="shared" si="37"/>
        <v>film &amp; video</v>
      </c>
      <c r="R442" s="7" t="str">
        <f t="shared" si="38"/>
        <v>animation</v>
      </c>
      <c r="S442" s="13">
        <f>(((I442/60)/60)/24)+DATE(1970,1,1)</f>
        <v>42453.943900462968</v>
      </c>
      <c r="T442" s="16">
        <f>(((J442/60)/60)/24)+DATE(1970,1,1)</f>
        <v>42423.985567129625</v>
      </c>
      <c r="U442" t="str">
        <f t="shared" si="39"/>
        <v/>
      </c>
      <c r="V442">
        <f t="shared" si="40"/>
        <v>1</v>
      </c>
      <c r="W442" t="str">
        <f t="shared" si="41"/>
        <v/>
      </c>
      <c r="X442">
        <f t="shared" si="42"/>
        <v>1</v>
      </c>
    </row>
    <row r="443" spans="1:24"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f>
        <v>0</v>
      </c>
      <c r="P443" s="6" t="e">
        <f>E443/L443</f>
        <v>#DIV/0!</v>
      </c>
      <c r="Q443" t="str">
        <f t="shared" si="37"/>
        <v>film &amp; video</v>
      </c>
      <c r="R443" s="7" t="str">
        <f t="shared" si="38"/>
        <v>animation</v>
      </c>
      <c r="S443" s="13">
        <f>(((I443/60)/60)/24)+DATE(1970,1,1)</f>
        <v>41580.793935185182</v>
      </c>
      <c r="T443" s="16">
        <f>(((J443/60)/60)/24)+DATE(1970,1,1)</f>
        <v>41550.793935185182</v>
      </c>
      <c r="U443" t="str">
        <f t="shared" si="39"/>
        <v/>
      </c>
      <c r="V443">
        <f t="shared" si="40"/>
        <v>0</v>
      </c>
      <c r="W443" t="str">
        <f t="shared" si="41"/>
        <v/>
      </c>
      <c r="X443">
        <f t="shared" si="42"/>
        <v>0</v>
      </c>
    </row>
    <row r="444" spans="1:24"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f>
        <v>0.39358823529411763</v>
      </c>
      <c r="P444" s="6">
        <f>E444/L444</f>
        <v>393.58823529411762</v>
      </c>
      <c r="Q444" t="str">
        <f t="shared" si="37"/>
        <v>film &amp; video</v>
      </c>
      <c r="R444" s="7" t="str">
        <f t="shared" si="38"/>
        <v>animation</v>
      </c>
      <c r="S444" s="13">
        <f>(((I444/60)/60)/24)+DATE(1970,1,1)</f>
        <v>42054.888692129629</v>
      </c>
      <c r="T444" s="16">
        <f>(((J444/60)/60)/24)+DATE(1970,1,1)</f>
        <v>42024.888692129629</v>
      </c>
      <c r="U444" t="str">
        <f t="shared" si="39"/>
        <v/>
      </c>
      <c r="V444">
        <f t="shared" si="40"/>
        <v>17</v>
      </c>
      <c r="W444" t="str">
        <f t="shared" si="41"/>
        <v/>
      </c>
      <c r="X444">
        <f t="shared" si="42"/>
        <v>17</v>
      </c>
    </row>
    <row r="445" spans="1:24"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f>
        <v>1E-3</v>
      </c>
      <c r="P445" s="6">
        <f>E445/L445</f>
        <v>5</v>
      </c>
      <c r="Q445" t="str">
        <f t="shared" si="37"/>
        <v>film &amp; video</v>
      </c>
      <c r="R445" s="7" t="str">
        <f t="shared" si="38"/>
        <v>animation</v>
      </c>
      <c r="S445" s="13">
        <f>(((I445/60)/60)/24)+DATE(1970,1,1)</f>
        <v>41680.015057870369</v>
      </c>
      <c r="T445" s="16">
        <f>(((J445/60)/60)/24)+DATE(1970,1,1)</f>
        <v>41650.015057870369</v>
      </c>
      <c r="U445" t="str">
        <f t="shared" si="39"/>
        <v/>
      </c>
      <c r="V445">
        <f t="shared" si="40"/>
        <v>2</v>
      </c>
      <c r="W445" t="str">
        <f t="shared" si="41"/>
        <v/>
      </c>
      <c r="X445">
        <f t="shared" si="42"/>
        <v>2</v>
      </c>
    </row>
    <row r="446" spans="1:24"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f>
        <v>0.05</v>
      </c>
      <c r="P446" s="6">
        <f>E446/L446</f>
        <v>50</v>
      </c>
      <c r="Q446" t="str">
        <f t="shared" si="37"/>
        <v>film &amp; video</v>
      </c>
      <c r="R446" s="7" t="str">
        <f t="shared" si="38"/>
        <v>animation</v>
      </c>
      <c r="S446" s="13">
        <f>(((I446/60)/60)/24)+DATE(1970,1,1)</f>
        <v>40954.906956018516</v>
      </c>
      <c r="T446" s="16">
        <f>(((J446/60)/60)/24)+DATE(1970,1,1)</f>
        <v>40894.906956018516</v>
      </c>
      <c r="U446" t="str">
        <f t="shared" si="39"/>
        <v/>
      </c>
      <c r="V446">
        <f t="shared" si="40"/>
        <v>1</v>
      </c>
      <c r="W446" t="str">
        <f t="shared" si="41"/>
        <v/>
      </c>
      <c r="X446">
        <f t="shared" si="42"/>
        <v>1</v>
      </c>
    </row>
    <row r="447" spans="1:24"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f>
        <v>3.3333333333333335E-5</v>
      </c>
      <c r="P447" s="6">
        <f>E447/L447</f>
        <v>1</v>
      </c>
      <c r="Q447" t="str">
        <f t="shared" si="37"/>
        <v>film &amp; video</v>
      </c>
      <c r="R447" s="7" t="str">
        <f t="shared" si="38"/>
        <v>animation</v>
      </c>
      <c r="S447" s="13">
        <f>(((I447/60)/60)/24)+DATE(1970,1,1)</f>
        <v>42145.335358796292</v>
      </c>
      <c r="T447" s="16">
        <f>(((J447/60)/60)/24)+DATE(1970,1,1)</f>
        <v>42130.335358796292</v>
      </c>
      <c r="U447" t="str">
        <f t="shared" si="39"/>
        <v/>
      </c>
      <c r="V447">
        <f t="shared" si="40"/>
        <v>2</v>
      </c>
      <c r="W447" t="str">
        <f t="shared" si="41"/>
        <v/>
      </c>
      <c r="X447">
        <f t="shared" si="42"/>
        <v>2</v>
      </c>
    </row>
    <row r="448" spans="1:24"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f>
        <v>7.2952380952380949E-2</v>
      </c>
      <c r="P448" s="6">
        <f>E448/L448</f>
        <v>47.875</v>
      </c>
      <c r="Q448" t="str">
        <f t="shared" si="37"/>
        <v>film &amp; video</v>
      </c>
      <c r="R448" s="7" t="str">
        <f t="shared" si="38"/>
        <v>animation</v>
      </c>
      <c r="S448" s="13">
        <f>(((I448/60)/60)/24)+DATE(1970,1,1)</f>
        <v>42067.083564814813</v>
      </c>
      <c r="T448" s="16">
        <f>(((J448/60)/60)/24)+DATE(1970,1,1)</f>
        <v>42037.083564814813</v>
      </c>
      <c r="U448" t="str">
        <f t="shared" si="39"/>
        <v/>
      </c>
      <c r="V448">
        <f t="shared" si="40"/>
        <v>16</v>
      </c>
      <c r="W448" t="str">
        <f t="shared" si="41"/>
        <v/>
      </c>
      <c r="X448">
        <f t="shared" si="42"/>
        <v>16</v>
      </c>
    </row>
    <row r="449" spans="1:24"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f>
        <v>1.6666666666666666E-4</v>
      </c>
      <c r="P449" s="6">
        <f>E449/L449</f>
        <v>5</v>
      </c>
      <c r="Q449" t="str">
        <f t="shared" si="37"/>
        <v>film &amp; video</v>
      </c>
      <c r="R449" s="7" t="str">
        <f t="shared" si="38"/>
        <v>animation</v>
      </c>
      <c r="S449" s="13">
        <f>(((I449/60)/60)/24)+DATE(1970,1,1)</f>
        <v>41356.513460648144</v>
      </c>
      <c r="T449" s="16">
        <f>(((J449/60)/60)/24)+DATE(1970,1,1)</f>
        <v>41331.555127314816</v>
      </c>
      <c r="U449" t="str">
        <f t="shared" si="39"/>
        <v/>
      </c>
      <c r="V449">
        <f t="shared" si="40"/>
        <v>1</v>
      </c>
      <c r="W449" t="str">
        <f t="shared" si="41"/>
        <v/>
      </c>
      <c r="X449">
        <f t="shared" si="42"/>
        <v>1</v>
      </c>
    </row>
    <row r="450" spans="1:24"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f>
        <v>3.2804E-2</v>
      </c>
      <c r="P450" s="6">
        <f>E450/L450</f>
        <v>20.502500000000001</v>
      </c>
      <c r="Q450" t="str">
        <f t="shared" si="37"/>
        <v>film &amp; video</v>
      </c>
      <c r="R450" s="7" t="str">
        <f t="shared" si="38"/>
        <v>animation</v>
      </c>
      <c r="S450" s="13">
        <f>(((I450/60)/60)/24)+DATE(1970,1,1)</f>
        <v>41773.758043981477</v>
      </c>
      <c r="T450" s="16">
        <f>(((J450/60)/60)/24)+DATE(1970,1,1)</f>
        <v>41753.758043981477</v>
      </c>
      <c r="U450" t="str">
        <f t="shared" si="39"/>
        <v/>
      </c>
      <c r="V450">
        <f t="shared" si="40"/>
        <v>4</v>
      </c>
      <c r="W450" t="str">
        <f t="shared" si="41"/>
        <v/>
      </c>
      <c r="X450">
        <f t="shared" si="42"/>
        <v>4</v>
      </c>
    </row>
    <row r="451" spans="1:24"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f>
        <v>2.2499999999999999E-2</v>
      </c>
      <c r="P451" s="6">
        <f>E451/L451</f>
        <v>9</v>
      </c>
      <c r="Q451" t="str">
        <f t="shared" ref="Q451:Q514" si="43">LEFT(N451,SEARCH("/",N451)-1)</f>
        <v>film &amp; video</v>
      </c>
      <c r="R451" s="7" t="str">
        <f t="shared" ref="R451:R514" si="44">RIGHT(N451,LEN(N451)-SEARCH("/",N451))</f>
        <v>animation</v>
      </c>
      <c r="S451" s="13">
        <f>(((I451/60)/60)/24)+DATE(1970,1,1)</f>
        <v>41564.568113425928</v>
      </c>
      <c r="T451" s="16">
        <f>(((J451/60)/60)/24)+DATE(1970,1,1)</f>
        <v>41534.568113425928</v>
      </c>
      <c r="U451" t="str">
        <f t="shared" ref="U451:U514" si="45">IF(F451="Successful",L451,"")</f>
        <v/>
      </c>
      <c r="V451">
        <f t="shared" ref="V451:V514" si="46">IF($F451="Failed",$L451,"")</f>
        <v>5</v>
      </c>
      <c r="W451" t="str">
        <f t="shared" ref="W451:W514" si="47">IF($F451="Canceled",$L451,"")</f>
        <v/>
      </c>
      <c r="X451">
        <f t="shared" ref="X451:X514" si="48">IF(V451="",W451,V451)</f>
        <v>5</v>
      </c>
    </row>
    <row r="452" spans="1:24"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f>
        <v>7.92E-3</v>
      </c>
      <c r="P452" s="6">
        <f>E452/L452</f>
        <v>56.571428571428569</v>
      </c>
      <c r="Q452" t="str">
        <f t="shared" si="43"/>
        <v>film &amp; video</v>
      </c>
      <c r="R452" s="7" t="str">
        <f t="shared" si="44"/>
        <v>animation</v>
      </c>
      <c r="S452" s="13">
        <f>(((I452/60)/60)/24)+DATE(1970,1,1)</f>
        <v>41684.946759259255</v>
      </c>
      <c r="T452" s="16">
        <f>(((J452/60)/60)/24)+DATE(1970,1,1)</f>
        <v>41654.946759259255</v>
      </c>
      <c r="U452" t="str">
        <f t="shared" si="45"/>
        <v/>
      </c>
      <c r="V452">
        <f t="shared" si="46"/>
        <v>7</v>
      </c>
      <c r="W452" t="str">
        <f t="shared" si="47"/>
        <v/>
      </c>
      <c r="X452">
        <f t="shared" si="48"/>
        <v>7</v>
      </c>
    </row>
    <row r="453" spans="1:24"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f>
        <v>0</v>
      </c>
      <c r="P453" s="6" t="e">
        <f>E453/L453</f>
        <v>#DIV/0!</v>
      </c>
      <c r="Q453" t="str">
        <f t="shared" si="43"/>
        <v>film &amp; video</v>
      </c>
      <c r="R453" s="7" t="str">
        <f t="shared" si="44"/>
        <v>animation</v>
      </c>
      <c r="S453" s="13">
        <f>(((I453/60)/60)/24)+DATE(1970,1,1)</f>
        <v>41664.715173611112</v>
      </c>
      <c r="T453" s="16">
        <f>(((J453/60)/60)/24)+DATE(1970,1,1)</f>
        <v>41634.715173611112</v>
      </c>
      <c r="U453" t="str">
        <f t="shared" si="45"/>
        <v/>
      </c>
      <c r="V453">
        <f t="shared" si="46"/>
        <v>0</v>
      </c>
      <c r="W453" t="str">
        <f t="shared" si="47"/>
        <v/>
      </c>
      <c r="X453">
        <f t="shared" si="48"/>
        <v>0</v>
      </c>
    </row>
    <row r="454" spans="1:24"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f>
        <v>0.64</v>
      </c>
      <c r="P454" s="6">
        <f>E454/L454</f>
        <v>40</v>
      </c>
      <c r="Q454" t="str">
        <f t="shared" si="43"/>
        <v>film &amp; video</v>
      </c>
      <c r="R454" s="7" t="str">
        <f t="shared" si="44"/>
        <v>animation</v>
      </c>
      <c r="S454" s="13">
        <f>(((I454/60)/60)/24)+DATE(1970,1,1)</f>
        <v>42137.703877314809</v>
      </c>
      <c r="T454" s="16">
        <f>(((J454/60)/60)/24)+DATE(1970,1,1)</f>
        <v>42107.703877314809</v>
      </c>
      <c r="U454" t="str">
        <f t="shared" si="45"/>
        <v/>
      </c>
      <c r="V454">
        <f t="shared" si="46"/>
        <v>12</v>
      </c>
      <c r="W454" t="str">
        <f t="shared" si="47"/>
        <v/>
      </c>
      <c r="X454">
        <f t="shared" si="48"/>
        <v>12</v>
      </c>
    </row>
    <row r="455" spans="1:24"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f>
        <v>2.740447957839262E-4</v>
      </c>
      <c r="P455" s="6">
        <f>E455/L455</f>
        <v>13</v>
      </c>
      <c r="Q455" t="str">
        <f t="shared" si="43"/>
        <v>film &amp; video</v>
      </c>
      <c r="R455" s="7" t="str">
        <f t="shared" si="44"/>
        <v>animation</v>
      </c>
      <c r="S455" s="13">
        <f>(((I455/60)/60)/24)+DATE(1970,1,1)</f>
        <v>42054.824988425928</v>
      </c>
      <c r="T455" s="16">
        <f>(((J455/60)/60)/24)+DATE(1970,1,1)</f>
        <v>42038.824988425928</v>
      </c>
      <c r="U455" t="str">
        <f t="shared" si="45"/>
        <v/>
      </c>
      <c r="V455">
        <f t="shared" si="46"/>
        <v>2</v>
      </c>
      <c r="W455" t="str">
        <f t="shared" si="47"/>
        <v/>
      </c>
      <c r="X455">
        <f t="shared" si="48"/>
        <v>2</v>
      </c>
    </row>
    <row r="456" spans="1:24"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f>
        <v>8.2000000000000007E-3</v>
      </c>
      <c r="P456" s="6">
        <f>E456/L456</f>
        <v>16.399999999999999</v>
      </c>
      <c r="Q456" t="str">
        <f t="shared" si="43"/>
        <v>film &amp; video</v>
      </c>
      <c r="R456" s="7" t="str">
        <f t="shared" si="44"/>
        <v>animation</v>
      </c>
      <c r="S456" s="13">
        <f>(((I456/60)/60)/24)+DATE(1970,1,1)</f>
        <v>41969.551388888889</v>
      </c>
      <c r="T456" s="16">
        <f>(((J456/60)/60)/24)+DATE(1970,1,1)</f>
        <v>41938.717256944445</v>
      </c>
      <c r="U456" t="str">
        <f t="shared" si="45"/>
        <v/>
      </c>
      <c r="V456">
        <f t="shared" si="46"/>
        <v>5</v>
      </c>
      <c r="W456" t="str">
        <f t="shared" si="47"/>
        <v/>
      </c>
      <c r="X456">
        <f t="shared" si="48"/>
        <v>5</v>
      </c>
    </row>
    <row r="457" spans="1:24"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f>
        <v>6.9230769230769226E-4</v>
      </c>
      <c r="P457" s="6">
        <f>E457/L457</f>
        <v>22.5</v>
      </c>
      <c r="Q457" t="str">
        <f t="shared" si="43"/>
        <v>film &amp; video</v>
      </c>
      <c r="R457" s="7" t="str">
        <f t="shared" si="44"/>
        <v>animation</v>
      </c>
      <c r="S457" s="13">
        <f>(((I457/60)/60)/24)+DATE(1970,1,1)</f>
        <v>41016.021527777775</v>
      </c>
      <c r="T457" s="16">
        <f>(((J457/60)/60)/24)+DATE(1970,1,1)</f>
        <v>40971.002569444441</v>
      </c>
      <c r="U457" t="str">
        <f t="shared" si="45"/>
        <v/>
      </c>
      <c r="V457">
        <f t="shared" si="46"/>
        <v>2</v>
      </c>
      <c r="W457" t="str">
        <f t="shared" si="47"/>
        <v/>
      </c>
      <c r="X457">
        <f t="shared" si="48"/>
        <v>2</v>
      </c>
    </row>
    <row r="458" spans="1:24"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f>
        <v>6.8631863186318634E-3</v>
      </c>
      <c r="P458" s="6">
        <f>E458/L458</f>
        <v>20.333333333333332</v>
      </c>
      <c r="Q458" t="str">
        <f t="shared" si="43"/>
        <v>film &amp; video</v>
      </c>
      <c r="R458" s="7" t="str">
        <f t="shared" si="44"/>
        <v>animation</v>
      </c>
      <c r="S458" s="13">
        <f>(((I458/60)/60)/24)+DATE(1970,1,1)</f>
        <v>41569.165972222225</v>
      </c>
      <c r="T458" s="16">
        <f>(((J458/60)/60)/24)+DATE(1970,1,1)</f>
        <v>41547.694456018515</v>
      </c>
      <c r="U458" t="str">
        <f t="shared" si="45"/>
        <v/>
      </c>
      <c r="V458">
        <f t="shared" si="46"/>
        <v>3</v>
      </c>
      <c r="W458" t="str">
        <f t="shared" si="47"/>
        <v/>
      </c>
      <c r="X458">
        <f t="shared" si="48"/>
        <v>3</v>
      </c>
    </row>
    <row r="459" spans="1:24"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f>
        <v>0</v>
      </c>
      <c r="P459" s="6" t="e">
        <f>E459/L459</f>
        <v>#DIV/0!</v>
      </c>
      <c r="Q459" t="str">
        <f t="shared" si="43"/>
        <v>film &amp; video</v>
      </c>
      <c r="R459" s="7" t="str">
        <f t="shared" si="44"/>
        <v>animation</v>
      </c>
      <c r="S459" s="13">
        <f>(((I459/60)/60)/24)+DATE(1970,1,1)</f>
        <v>41867.767500000002</v>
      </c>
      <c r="T459" s="16">
        <f>(((J459/60)/60)/24)+DATE(1970,1,1)</f>
        <v>41837.767500000002</v>
      </c>
      <c r="U459" t="str">
        <f t="shared" si="45"/>
        <v/>
      </c>
      <c r="V459">
        <f t="shared" si="46"/>
        <v>0</v>
      </c>
      <c r="W459" t="str">
        <f t="shared" si="47"/>
        <v/>
      </c>
      <c r="X459">
        <f t="shared" si="48"/>
        <v>0</v>
      </c>
    </row>
    <row r="460" spans="1:24"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f>
        <v>8.2100000000000006E-2</v>
      </c>
      <c r="P460" s="6">
        <f>E460/L460</f>
        <v>16.755102040816325</v>
      </c>
      <c r="Q460" t="str">
        <f t="shared" si="43"/>
        <v>film &amp; video</v>
      </c>
      <c r="R460" s="7" t="str">
        <f t="shared" si="44"/>
        <v>animation</v>
      </c>
      <c r="S460" s="13">
        <f>(((I460/60)/60)/24)+DATE(1970,1,1)</f>
        <v>41408.69976851852</v>
      </c>
      <c r="T460" s="16">
        <f>(((J460/60)/60)/24)+DATE(1970,1,1)</f>
        <v>41378.69976851852</v>
      </c>
      <c r="U460" t="str">
        <f t="shared" si="45"/>
        <v/>
      </c>
      <c r="V460">
        <f t="shared" si="46"/>
        <v>49</v>
      </c>
      <c r="W460" t="str">
        <f t="shared" si="47"/>
        <v/>
      </c>
      <c r="X460">
        <f t="shared" si="48"/>
        <v>49</v>
      </c>
    </row>
    <row r="461" spans="1:24"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f>
        <v>6.4102564102564103E-4</v>
      </c>
      <c r="P461" s="6">
        <f>E461/L461</f>
        <v>25</v>
      </c>
      <c r="Q461" t="str">
        <f t="shared" si="43"/>
        <v>film &amp; video</v>
      </c>
      <c r="R461" s="7" t="str">
        <f t="shared" si="44"/>
        <v>animation</v>
      </c>
      <c r="S461" s="13">
        <f>(((I461/60)/60)/24)+DATE(1970,1,1)</f>
        <v>40860.682025462964</v>
      </c>
      <c r="T461" s="16">
        <f>(((J461/60)/60)/24)+DATE(1970,1,1)</f>
        <v>40800.6403587963</v>
      </c>
      <c r="U461" t="str">
        <f t="shared" si="45"/>
        <v/>
      </c>
      <c r="V461">
        <f t="shared" si="46"/>
        <v>1</v>
      </c>
      <c r="W461" t="str">
        <f t="shared" si="47"/>
        <v/>
      </c>
      <c r="X461">
        <f t="shared" si="48"/>
        <v>1</v>
      </c>
    </row>
    <row r="462" spans="1:24"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f>
        <v>2.9411764705882353E-3</v>
      </c>
      <c r="P462" s="6">
        <f>E462/L462</f>
        <v>12.5</v>
      </c>
      <c r="Q462" t="str">
        <f t="shared" si="43"/>
        <v>film &amp; video</v>
      </c>
      <c r="R462" s="7" t="str">
        <f t="shared" si="44"/>
        <v>animation</v>
      </c>
      <c r="S462" s="13">
        <f>(((I462/60)/60)/24)+DATE(1970,1,1)</f>
        <v>41791.166666666664</v>
      </c>
      <c r="T462" s="16">
        <f>(((J462/60)/60)/24)+DATE(1970,1,1)</f>
        <v>41759.542534722219</v>
      </c>
      <c r="U462" t="str">
        <f t="shared" si="45"/>
        <v/>
      </c>
      <c r="V462">
        <f t="shared" si="46"/>
        <v>2</v>
      </c>
      <c r="W462" t="str">
        <f t="shared" si="47"/>
        <v/>
      </c>
      <c r="X462">
        <f t="shared" si="48"/>
        <v>2</v>
      </c>
    </row>
    <row r="463" spans="1:24"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f>
        <v>0</v>
      </c>
      <c r="P463" s="6" t="e">
        <f>E463/L463</f>
        <v>#DIV/0!</v>
      </c>
      <c r="Q463" t="str">
        <f t="shared" si="43"/>
        <v>film &amp; video</v>
      </c>
      <c r="R463" s="7" t="str">
        <f t="shared" si="44"/>
        <v>animation</v>
      </c>
      <c r="S463" s="13">
        <f>(((I463/60)/60)/24)+DATE(1970,1,1)</f>
        <v>41427.84684027778</v>
      </c>
      <c r="T463" s="16">
        <f>(((J463/60)/60)/24)+DATE(1970,1,1)</f>
        <v>41407.84684027778</v>
      </c>
      <c r="U463" t="str">
        <f t="shared" si="45"/>
        <v/>
      </c>
      <c r="V463">
        <f t="shared" si="46"/>
        <v>0</v>
      </c>
      <c r="W463" t="str">
        <f t="shared" si="47"/>
        <v/>
      </c>
      <c r="X463">
        <f t="shared" si="48"/>
        <v>0</v>
      </c>
    </row>
    <row r="464" spans="1:24"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f>
        <v>0</v>
      </c>
      <c r="P464" s="6" t="e">
        <f>E464/L464</f>
        <v>#DIV/0!</v>
      </c>
      <c r="Q464" t="str">
        <f t="shared" si="43"/>
        <v>film &amp; video</v>
      </c>
      <c r="R464" s="7" t="str">
        <f t="shared" si="44"/>
        <v>animation</v>
      </c>
      <c r="S464" s="13">
        <f>(((I464/60)/60)/24)+DATE(1970,1,1)</f>
        <v>40765.126631944448</v>
      </c>
      <c r="T464" s="16">
        <f>(((J464/60)/60)/24)+DATE(1970,1,1)</f>
        <v>40705.126631944448</v>
      </c>
      <c r="U464" t="str">
        <f t="shared" si="45"/>
        <v/>
      </c>
      <c r="V464">
        <f t="shared" si="46"/>
        <v>0</v>
      </c>
      <c r="W464" t="str">
        <f t="shared" si="47"/>
        <v/>
      </c>
      <c r="X464">
        <f t="shared" si="48"/>
        <v>0</v>
      </c>
    </row>
    <row r="465" spans="1:24"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f>
        <v>2.2727272727272728E-2</v>
      </c>
      <c r="P465" s="6">
        <f>E465/L465</f>
        <v>113.63636363636364</v>
      </c>
      <c r="Q465" t="str">
        <f t="shared" si="43"/>
        <v>film &amp; video</v>
      </c>
      <c r="R465" s="7" t="str">
        <f t="shared" si="44"/>
        <v>animation</v>
      </c>
      <c r="S465" s="13">
        <f>(((I465/60)/60)/24)+DATE(1970,1,1)</f>
        <v>40810.710104166668</v>
      </c>
      <c r="T465" s="16">
        <f>(((J465/60)/60)/24)+DATE(1970,1,1)</f>
        <v>40750.710104166668</v>
      </c>
      <c r="U465" t="str">
        <f t="shared" si="45"/>
        <v/>
      </c>
      <c r="V465">
        <f t="shared" si="46"/>
        <v>11</v>
      </c>
      <c r="W465" t="str">
        <f t="shared" si="47"/>
        <v/>
      </c>
      <c r="X465">
        <f t="shared" si="48"/>
        <v>11</v>
      </c>
    </row>
    <row r="466" spans="1:24"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f>
        <v>9.9009900990099011E-4</v>
      </c>
      <c r="P466" s="6">
        <f>E466/L466</f>
        <v>1</v>
      </c>
      <c r="Q466" t="str">
        <f t="shared" si="43"/>
        <v>film &amp; video</v>
      </c>
      <c r="R466" s="7" t="str">
        <f t="shared" si="44"/>
        <v>animation</v>
      </c>
      <c r="S466" s="13">
        <f>(((I466/60)/60)/24)+DATE(1970,1,1)</f>
        <v>42508.848784722228</v>
      </c>
      <c r="T466" s="16">
        <f>(((J466/60)/60)/24)+DATE(1970,1,1)</f>
        <v>42488.848784722228</v>
      </c>
      <c r="U466" t="str">
        <f t="shared" si="45"/>
        <v/>
      </c>
      <c r="V466">
        <f t="shared" si="46"/>
        <v>1</v>
      </c>
      <c r="W466" t="str">
        <f t="shared" si="47"/>
        <v/>
      </c>
      <c r="X466">
        <f t="shared" si="48"/>
        <v>1</v>
      </c>
    </row>
    <row r="467" spans="1:24"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f>
        <v>0.26953125</v>
      </c>
      <c r="P467" s="6">
        <f>E467/L467</f>
        <v>17.25</v>
      </c>
      <c r="Q467" t="str">
        <f t="shared" si="43"/>
        <v>film &amp; video</v>
      </c>
      <c r="R467" s="7" t="str">
        <f t="shared" si="44"/>
        <v>animation</v>
      </c>
      <c r="S467" s="13">
        <f>(((I467/60)/60)/24)+DATE(1970,1,1)</f>
        <v>41817.120069444441</v>
      </c>
      <c r="T467" s="16">
        <f>(((J467/60)/60)/24)+DATE(1970,1,1)</f>
        <v>41801.120069444441</v>
      </c>
      <c r="U467" t="str">
        <f t="shared" si="45"/>
        <v/>
      </c>
      <c r="V467">
        <f t="shared" si="46"/>
        <v>8</v>
      </c>
      <c r="W467" t="str">
        <f t="shared" si="47"/>
        <v/>
      </c>
      <c r="X467">
        <f t="shared" si="48"/>
        <v>8</v>
      </c>
    </row>
    <row r="468" spans="1:24"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f>
        <v>7.6E-3</v>
      </c>
      <c r="P468" s="6">
        <f>E468/L468</f>
        <v>15.2</v>
      </c>
      <c r="Q468" t="str">
        <f t="shared" si="43"/>
        <v>film &amp; video</v>
      </c>
      <c r="R468" s="7" t="str">
        <f t="shared" si="44"/>
        <v>animation</v>
      </c>
      <c r="S468" s="13">
        <f>(((I468/60)/60)/24)+DATE(1970,1,1)</f>
        <v>41159.942870370374</v>
      </c>
      <c r="T468" s="16">
        <f>(((J468/60)/60)/24)+DATE(1970,1,1)</f>
        <v>41129.942870370374</v>
      </c>
      <c r="U468" t="str">
        <f t="shared" si="45"/>
        <v/>
      </c>
      <c r="V468">
        <f t="shared" si="46"/>
        <v>5</v>
      </c>
      <c r="W468" t="str">
        <f t="shared" si="47"/>
        <v/>
      </c>
      <c r="X468">
        <f t="shared" si="48"/>
        <v>5</v>
      </c>
    </row>
    <row r="469" spans="1:24"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f>
        <v>0.21575</v>
      </c>
      <c r="P469" s="6">
        <f>E469/L469</f>
        <v>110.64102564102564</v>
      </c>
      <c r="Q469" t="str">
        <f t="shared" si="43"/>
        <v>film &amp; video</v>
      </c>
      <c r="R469" s="7" t="str">
        <f t="shared" si="44"/>
        <v>animation</v>
      </c>
      <c r="S469" s="13">
        <f>(((I469/60)/60)/24)+DATE(1970,1,1)</f>
        <v>41180.679791666669</v>
      </c>
      <c r="T469" s="16">
        <f>(((J469/60)/60)/24)+DATE(1970,1,1)</f>
        <v>41135.679791666669</v>
      </c>
      <c r="U469" t="str">
        <f t="shared" si="45"/>
        <v/>
      </c>
      <c r="V469">
        <f t="shared" si="46"/>
        <v>39</v>
      </c>
      <c r="W469" t="str">
        <f t="shared" si="47"/>
        <v/>
      </c>
      <c r="X469">
        <f t="shared" si="48"/>
        <v>39</v>
      </c>
    </row>
    <row r="470" spans="1:24"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f>
        <v>0</v>
      </c>
      <c r="P470" s="6" t="e">
        <f>E470/L470</f>
        <v>#DIV/0!</v>
      </c>
      <c r="Q470" t="str">
        <f t="shared" si="43"/>
        <v>film &amp; video</v>
      </c>
      <c r="R470" s="7" t="str">
        <f t="shared" si="44"/>
        <v>animation</v>
      </c>
      <c r="S470" s="13">
        <f>(((I470/60)/60)/24)+DATE(1970,1,1)</f>
        <v>41101.160474537035</v>
      </c>
      <c r="T470" s="16">
        <f>(((J470/60)/60)/24)+DATE(1970,1,1)</f>
        <v>41041.167627314811</v>
      </c>
      <c r="U470" t="str">
        <f t="shared" si="45"/>
        <v/>
      </c>
      <c r="V470">
        <f t="shared" si="46"/>
        <v>0</v>
      </c>
      <c r="W470" t="str">
        <f t="shared" si="47"/>
        <v/>
      </c>
      <c r="X470">
        <f t="shared" si="48"/>
        <v>0</v>
      </c>
    </row>
    <row r="471" spans="1:24"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f>
        <v>0</v>
      </c>
      <c r="P471" s="6" t="e">
        <f>E471/L471</f>
        <v>#DIV/0!</v>
      </c>
      <c r="Q471" t="str">
        <f t="shared" si="43"/>
        <v>film &amp; video</v>
      </c>
      <c r="R471" s="7" t="str">
        <f t="shared" si="44"/>
        <v>animation</v>
      </c>
      <c r="S471" s="13">
        <f>(((I471/60)/60)/24)+DATE(1970,1,1)</f>
        <v>41887.989861111113</v>
      </c>
      <c r="T471" s="16">
        <f>(((J471/60)/60)/24)+DATE(1970,1,1)</f>
        <v>41827.989861111113</v>
      </c>
      <c r="U471" t="str">
        <f t="shared" si="45"/>
        <v/>
      </c>
      <c r="V471">
        <f t="shared" si="46"/>
        <v>0</v>
      </c>
      <c r="W471" t="str">
        <f t="shared" si="47"/>
        <v/>
      </c>
      <c r="X471">
        <f t="shared" si="48"/>
        <v>0</v>
      </c>
    </row>
    <row r="472" spans="1:24"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f>
        <v>1.0200000000000001E-2</v>
      </c>
      <c r="P472" s="6">
        <f>E472/L472</f>
        <v>25.5</v>
      </c>
      <c r="Q472" t="str">
        <f t="shared" si="43"/>
        <v>film &amp; video</v>
      </c>
      <c r="R472" s="7" t="str">
        <f t="shared" si="44"/>
        <v>animation</v>
      </c>
      <c r="S472" s="13">
        <f>(((I472/60)/60)/24)+DATE(1970,1,1)</f>
        <v>41655.166666666664</v>
      </c>
      <c r="T472" s="16">
        <f>(((J472/60)/60)/24)+DATE(1970,1,1)</f>
        <v>41605.167696759258</v>
      </c>
      <c r="U472" t="str">
        <f t="shared" si="45"/>
        <v/>
      </c>
      <c r="V472">
        <f t="shared" si="46"/>
        <v>2</v>
      </c>
      <c r="W472" t="str">
        <f t="shared" si="47"/>
        <v/>
      </c>
      <c r="X472">
        <f t="shared" si="48"/>
        <v>2</v>
      </c>
    </row>
    <row r="473" spans="1:24"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f>
        <v>0.11892727272727273</v>
      </c>
      <c r="P473" s="6">
        <f>E473/L473</f>
        <v>38.476470588235294</v>
      </c>
      <c r="Q473" t="str">
        <f t="shared" si="43"/>
        <v>film &amp; video</v>
      </c>
      <c r="R473" s="7" t="str">
        <f t="shared" si="44"/>
        <v>animation</v>
      </c>
      <c r="S473" s="13">
        <f>(((I473/60)/60)/24)+DATE(1970,1,1)</f>
        <v>41748.680312500001</v>
      </c>
      <c r="T473" s="16">
        <f>(((J473/60)/60)/24)+DATE(1970,1,1)</f>
        <v>41703.721979166665</v>
      </c>
      <c r="U473" t="str">
        <f t="shared" si="45"/>
        <v/>
      </c>
      <c r="V473">
        <f t="shared" si="46"/>
        <v>170</v>
      </c>
      <c r="W473" t="str">
        <f t="shared" si="47"/>
        <v/>
      </c>
      <c r="X473">
        <f t="shared" si="48"/>
        <v>170</v>
      </c>
    </row>
    <row r="474" spans="1:24"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f>
        <v>0.17624999999999999</v>
      </c>
      <c r="P474" s="6">
        <f>E474/L474</f>
        <v>28.2</v>
      </c>
      <c r="Q474" t="str">
        <f t="shared" si="43"/>
        <v>film &amp; video</v>
      </c>
      <c r="R474" s="7" t="str">
        <f t="shared" si="44"/>
        <v>animation</v>
      </c>
      <c r="S474" s="13">
        <f>(((I474/60)/60)/24)+DATE(1970,1,1)</f>
        <v>41874.922662037039</v>
      </c>
      <c r="T474" s="16">
        <f>(((J474/60)/60)/24)+DATE(1970,1,1)</f>
        <v>41844.922662037039</v>
      </c>
      <c r="U474" t="str">
        <f t="shared" si="45"/>
        <v/>
      </c>
      <c r="V474">
        <f t="shared" si="46"/>
        <v>5</v>
      </c>
      <c r="W474" t="str">
        <f t="shared" si="47"/>
        <v/>
      </c>
      <c r="X474">
        <f t="shared" si="48"/>
        <v>5</v>
      </c>
    </row>
    <row r="475" spans="1:24"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f>
        <v>2.87E-2</v>
      </c>
      <c r="P475" s="6">
        <f>E475/L475</f>
        <v>61.5</v>
      </c>
      <c r="Q475" t="str">
        <f t="shared" si="43"/>
        <v>film &amp; video</v>
      </c>
      <c r="R475" s="7" t="str">
        <f t="shared" si="44"/>
        <v>animation</v>
      </c>
      <c r="S475" s="13">
        <f>(((I475/60)/60)/24)+DATE(1970,1,1)</f>
        <v>41899.698136574072</v>
      </c>
      <c r="T475" s="16">
        <f>(((J475/60)/60)/24)+DATE(1970,1,1)</f>
        <v>41869.698136574072</v>
      </c>
      <c r="U475" t="str">
        <f t="shared" si="45"/>
        <v/>
      </c>
      <c r="V475">
        <f t="shared" si="46"/>
        <v>14</v>
      </c>
      <c r="W475" t="str">
        <f t="shared" si="47"/>
        <v/>
      </c>
      <c r="X475">
        <f t="shared" si="48"/>
        <v>14</v>
      </c>
    </row>
    <row r="476" spans="1:24"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f>
        <v>3.0303030303030303E-4</v>
      </c>
      <c r="P476" s="6">
        <f>E476/L476</f>
        <v>1</v>
      </c>
      <c r="Q476" t="str">
        <f t="shared" si="43"/>
        <v>film &amp; video</v>
      </c>
      <c r="R476" s="7" t="str">
        <f t="shared" si="44"/>
        <v>animation</v>
      </c>
      <c r="S476" s="13">
        <f>(((I476/60)/60)/24)+DATE(1970,1,1)</f>
        <v>42783.329039351855</v>
      </c>
      <c r="T476" s="16">
        <f>(((J476/60)/60)/24)+DATE(1970,1,1)</f>
        <v>42753.329039351855</v>
      </c>
      <c r="U476" t="str">
        <f t="shared" si="45"/>
        <v/>
      </c>
      <c r="V476">
        <f t="shared" si="46"/>
        <v>1</v>
      </c>
      <c r="W476" t="str">
        <f t="shared" si="47"/>
        <v/>
      </c>
      <c r="X476">
        <f t="shared" si="48"/>
        <v>1</v>
      </c>
    </row>
    <row r="477" spans="1:24"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f>
        <v>0</v>
      </c>
      <c r="P477" s="6" t="e">
        <f>E477/L477</f>
        <v>#DIV/0!</v>
      </c>
      <c r="Q477" t="str">
        <f t="shared" si="43"/>
        <v>film &amp; video</v>
      </c>
      <c r="R477" s="7" t="str">
        <f t="shared" si="44"/>
        <v>animation</v>
      </c>
      <c r="S477" s="13">
        <f>(((I477/60)/60)/24)+DATE(1970,1,1)</f>
        <v>42130.086145833338</v>
      </c>
      <c r="T477" s="16">
        <f>(((J477/60)/60)/24)+DATE(1970,1,1)</f>
        <v>42100.086145833338</v>
      </c>
      <c r="U477" t="str">
        <f t="shared" si="45"/>
        <v/>
      </c>
      <c r="V477">
        <f t="shared" si="46"/>
        <v>0</v>
      </c>
      <c r="W477" t="str">
        <f t="shared" si="47"/>
        <v/>
      </c>
      <c r="X477">
        <f t="shared" si="48"/>
        <v>0</v>
      </c>
    </row>
    <row r="478" spans="1:24"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f>
        <v>2.2302681818181819E-2</v>
      </c>
      <c r="P478" s="6">
        <f>E478/L478</f>
        <v>39.569274193548388</v>
      </c>
      <c r="Q478" t="str">
        <f t="shared" si="43"/>
        <v>film &amp; video</v>
      </c>
      <c r="R478" s="7" t="str">
        <f t="shared" si="44"/>
        <v>animation</v>
      </c>
      <c r="S478" s="13">
        <f>(((I478/60)/60)/24)+DATE(1970,1,1)</f>
        <v>41793.165972222225</v>
      </c>
      <c r="T478" s="16">
        <f>(((J478/60)/60)/24)+DATE(1970,1,1)</f>
        <v>41757.975011574075</v>
      </c>
      <c r="U478" t="str">
        <f t="shared" si="45"/>
        <v/>
      </c>
      <c r="V478">
        <f t="shared" si="46"/>
        <v>124</v>
      </c>
      <c r="W478" t="str">
        <f t="shared" si="47"/>
        <v/>
      </c>
      <c r="X478">
        <f t="shared" si="48"/>
        <v>124</v>
      </c>
    </row>
    <row r="479" spans="1:24"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f>
        <v>0</v>
      </c>
      <c r="P479" s="6" t="e">
        <f>E479/L479</f>
        <v>#DIV/0!</v>
      </c>
      <c r="Q479" t="str">
        <f t="shared" si="43"/>
        <v>film &amp; video</v>
      </c>
      <c r="R479" s="7" t="str">
        <f t="shared" si="44"/>
        <v>animation</v>
      </c>
      <c r="S479" s="13">
        <f>(((I479/60)/60)/24)+DATE(1970,1,1)</f>
        <v>41047.83488425926</v>
      </c>
      <c r="T479" s="16">
        <f>(((J479/60)/60)/24)+DATE(1970,1,1)</f>
        <v>40987.83488425926</v>
      </c>
      <c r="U479" t="str">
        <f t="shared" si="45"/>
        <v/>
      </c>
      <c r="V479">
        <f t="shared" si="46"/>
        <v>0</v>
      </c>
      <c r="W479" t="str">
        <f t="shared" si="47"/>
        <v/>
      </c>
      <c r="X479">
        <f t="shared" si="48"/>
        <v>0</v>
      </c>
    </row>
    <row r="480" spans="1:24"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f>
        <v>0</v>
      </c>
      <c r="P480" s="6" t="e">
        <f>E480/L480</f>
        <v>#DIV/0!</v>
      </c>
      <c r="Q480" t="str">
        <f t="shared" si="43"/>
        <v>film &amp; video</v>
      </c>
      <c r="R480" s="7" t="str">
        <f t="shared" si="44"/>
        <v>animation</v>
      </c>
      <c r="S480" s="13">
        <f>(((I480/60)/60)/24)+DATE(1970,1,1)</f>
        <v>42095.869317129633</v>
      </c>
      <c r="T480" s="16">
        <f>(((J480/60)/60)/24)+DATE(1970,1,1)</f>
        <v>42065.910983796297</v>
      </c>
      <c r="U480" t="str">
        <f t="shared" si="45"/>
        <v/>
      </c>
      <c r="V480">
        <f t="shared" si="46"/>
        <v>0</v>
      </c>
      <c r="W480" t="str">
        <f t="shared" si="47"/>
        <v/>
      </c>
      <c r="X480">
        <f t="shared" si="48"/>
        <v>0</v>
      </c>
    </row>
    <row r="481" spans="1:24"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f>
        <v>0.3256</v>
      </c>
      <c r="P481" s="6">
        <f>E481/L481</f>
        <v>88.8</v>
      </c>
      <c r="Q481" t="str">
        <f t="shared" si="43"/>
        <v>film &amp; video</v>
      </c>
      <c r="R481" s="7" t="str">
        <f t="shared" si="44"/>
        <v>animation</v>
      </c>
      <c r="S481" s="13">
        <f>(((I481/60)/60)/24)+DATE(1970,1,1)</f>
        <v>41964.449479166666</v>
      </c>
      <c r="T481" s="16">
        <f>(((J481/60)/60)/24)+DATE(1970,1,1)</f>
        <v>41904.407812500001</v>
      </c>
      <c r="U481" t="str">
        <f t="shared" si="45"/>
        <v/>
      </c>
      <c r="V481">
        <f t="shared" si="46"/>
        <v>55</v>
      </c>
      <c r="W481" t="str">
        <f t="shared" si="47"/>
        <v/>
      </c>
      <c r="X481">
        <f t="shared" si="48"/>
        <v>55</v>
      </c>
    </row>
    <row r="482" spans="1:24"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f>
        <v>0.19409999999999999</v>
      </c>
      <c r="P482" s="6">
        <f>E482/L482</f>
        <v>55.457142857142856</v>
      </c>
      <c r="Q482" t="str">
        <f t="shared" si="43"/>
        <v>film &amp; video</v>
      </c>
      <c r="R482" s="7" t="str">
        <f t="shared" si="44"/>
        <v>animation</v>
      </c>
      <c r="S482" s="13">
        <f>(((I482/60)/60)/24)+DATE(1970,1,1)</f>
        <v>41495.500173611108</v>
      </c>
      <c r="T482" s="16">
        <f>(((J482/60)/60)/24)+DATE(1970,1,1)</f>
        <v>41465.500173611108</v>
      </c>
      <c r="U482" t="str">
        <f t="shared" si="45"/>
        <v/>
      </c>
      <c r="V482">
        <f t="shared" si="46"/>
        <v>140</v>
      </c>
      <c r="W482" t="str">
        <f t="shared" si="47"/>
        <v/>
      </c>
      <c r="X482">
        <f t="shared" si="48"/>
        <v>140</v>
      </c>
    </row>
    <row r="483" spans="1:24"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f>
        <v>6.0999999999999999E-2</v>
      </c>
      <c r="P483" s="6">
        <f>E483/L483</f>
        <v>87.142857142857139</v>
      </c>
      <c r="Q483" t="str">
        <f t="shared" si="43"/>
        <v>film &amp; video</v>
      </c>
      <c r="R483" s="7" t="str">
        <f t="shared" si="44"/>
        <v>animation</v>
      </c>
      <c r="S483" s="13">
        <f>(((I483/60)/60)/24)+DATE(1970,1,1)</f>
        <v>41192.672326388885</v>
      </c>
      <c r="T483" s="16">
        <f>(((J483/60)/60)/24)+DATE(1970,1,1)</f>
        <v>41162.672326388885</v>
      </c>
      <c r="U483" t="str">
        <f t="shared" si="45"/>
        <v/>
      </c>
      <c r="V483">
        <f t="shared" si="46"/>
        <v>21</v>
      </c>
      <c r="W483" t="str">
        <f t="shared" si="47"/>
        <v/>
      </c>
      <c r="X483">
        <f t="shared" si="48"/>
        <v>21</v>
      </c>
    </row>
    <row r="484" spans="1:24"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f>
        <v>1E-3</v>
      </c>
      <c r="P484" s="6">
        <f>E484/L484</f>
        <v>10</v>
      </c>
      <c r="Q484" t="str">
        <f t="shared" si="43"/>
        <v>film &amp; video</v>
      </c>
      <c r="R484" s="7" t="str">
        <f t="shared" si="44"/>
        <v>animation</v>
      </c>
      <c r="S484" s="13">
        <f>(((I484/60)/60)/24)+DATE(1970,1,1)</f>
        <v>42474.606944444444</v>
      </c>
      <c r="T484" s="16">
        <f>(((J484/60)/60)/24)+DATE(1970,1,1)</f>
        <v>42447.896875000006</v>
      </c>
      <c r="U484" t="str">
        <f t="shared" si="45"/>
        <v/>
      </c>
      <c r="V484">
        <f t="shared" si="46"/>
        <v>1</v>
      </c>
      <c r="W484" t="str">
        <f t="shared" si="47"/>
        <v/>
      </c>
      <c r="X484">
        <f t="shared" si="48"/>
        <v>1</v>
      </c>
    </row>
    <row r="485" spans="1:24"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f>
        <v>0.502</v>
      </c>
      <c r="P485" s="6">
        <f>E485/L485</f>
        <v>51.224489795918366</v>
      </c>
      <c r="Q485" t="str">
        <f t="shared" si="43"/>
        <v>film &amp; video</v>
      </c>
      <c r="R485" s="7" t="str">
        <f t="shared" si="44"/>
        <v>animation</v>
      </c>
      <c r="S485" s="13">
        <f>(((I485/60)/60)/24)+DATE(1970,1,1)</f>
        <v>41303.197592592594</v>
      </c>
      <c r="T485" s="16">
        <f>(((J485/60)/60)/24)+DATE(1970,1,1)</f>
        <v>41243.197592592594</v>
      </c>
      <c r="U485" t="str">
        <f t="shared" si="45"/>
        <v/>
      </c>
      <c r="V485">
        <f t="shared" si="46"/>
        <v>147</v>
      </c>
      <c r="W485" t="str">
        <f t="shared" si="47"/>
        <v/>
      </c>
      <c r="X485">
        <f t="shared" si="48"/>
        <v>147</v>
      </c>
    </row>
    <row r="486" spans="1:24"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f>
        <v>1.8625E-3</v>
      </c>
      <c r="P486" s="6">
        <f>E486/L486</f>
        <v>13.545454545454545</v>
      </c>
      <c r="Q486" t="str">
        <f t="shared" si="43"/>
        <v>film &amp; video</v>
      </c>
      <c r="R486" s="7" t="str">
        <f t="shared" si="44"/>
        <v>animation</v>
      </c>
      <c r="S486" s="13">
        <f>(((I486/60)/60)/24)+DATE(1970,1,1)</f>
        <v>42313.981157407412</v>
      </c>
      <c r="T486" s="16">
        <f>(((J486/60)/60)/24)+DATE(1970,1,1)</f>
        <v>42272.93949074074</v>
      </c>
      <c r="U486" t="str">
        <f t="shared" si="45"/>
        <v/>
      </c>
      <c r="V486">
        <f t="shared" si="46"/>
        <v>11</v>
      </c>
      <c r="W486" t="str">
        <f t="shared" si="47"/>
        <v/>
      </c>
      <c r="X486">
        <f t="shared" si="48"/>
        <v>11</v>
      </c>
    </row>
    <row r="487" spans="1:24"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f>
        <v>0.21906971229845085</v>
      </c>
      <c r="P487" s="6">
        <f>E487/L487</f>
        <v>66.520080000000007</v>
      </c>
      <c r="Q487" t="str">
        <f t="shared" si="43"/>
        <v>film &amp; video</v>
      </c>
      <c r="R487" s="7" t="str">
        <f t="shared" si="44"/>
        <v>animation</v>
      </c>
      <c r="S487" s="13">
        <f>(((I487/60)/60)/24)+DATE(1970,1,1)</f>
        <v>41411.50577546296</v>
      </c>
      <c r="T487" s="16">
        <f>(((J487/60)/60)/24)+DATE(1970,1,1)</f>
        <v>41381.50577546296</v>
      </c>
      <c r="U487" t="str">
        <f t="shared" si="45"/>
        <v/>
      </c>
      <c r="V487">
        <f t="shared" si="46"/>
        <v>125</v>
      </c>
      <c r="W487" t="str">
        <f t="shared" si="47"/>
        <v/>
      </c>
      <c r="X487">
        <f t="shared" si="48"/>
        <v>125</v>
      </c>
    </row>
    <row r="488" spans="1:24"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f>
        <v>9.0909090909090904E-5</v>
      </c>
      <c r="P488" s="6">
        <f>E488/L488</f>
        <v>50</v>
      </c>
      <c r="Q488" t="str">
        <f t="shared" si="43"/>
        <v>film &amp; video</v>
      </c>
      <c r="R488" s="7" t="str">
        <f t="shared" si="44"/>
        <v>animation</v>
      </c>
      <c r="S488" s="13">
        <f>(((I488/60)/60)/24)+DATE(1970,1,1)</f>
        <v>41791.94258101852</v>
      </c>
      <c r="T488" s="16">
        <f>(((J488/60)/60)/24)+DATE(1970,1,1)</f>
        <v>41761.94258101852</v>
      </c>
      <c r="U488" t="str">
        <f t="shared" si="45"/>
        <v/>
      </c>
      <c r="V488">
        <f t="shared" si="46"/>
        <v>1</v>
      </c>
      <c r="W488" t="str">
        <f t="shared" si="47"/>
        <v/>
      </c>
      <c r="X488">
        <f t="shared" si="48"/>
        <v>1</v>
      </c>
    </row>
    <row r="489" spans="1:24"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f>
        <v>0</v>
      </c>
      <c r="P489" s="6" t="e">
        <f>E489/L489</f>
        <v>#DIV/0!</v>
      </c>
      <c r="Q489" t="str">
        <f t="shared" si="43"/>
        <v>film &amp; video</v>
      </c>
      <c r="R489" s="7" t="str">
        <f t="shared" si="44"/>
        <v>animation</v>
      </c>
      <c r="S489" s="13">
        <f>(((I489/60)/60)/24)+DATE(1970,1,1)</f>
        <v>42729.636504629627</v>
      </c>
      <c r="T489" s="16">
        <f>(((J489/60)/60)/24)+DATE(1970,1,1)</f>
        <v>42669.594837962963</v>
      </c>
      <c r="U489" t="str">
        <f t="shared" si="45"/>
        <v/>
      </c>
      <c r="V489">
        <f t="shared" si="46"/>
        <v>0</v>
      </c>
      <c r="W489" t="str">
        <f t="shared" si="47"/>
        <v/>
      </c>
      <c r="X489">
        <f t="shared" si="48"/>
        <v>0</v>
      </c>
    </row>
    <row r="490" spans="1:24"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f>
        <v>0</v>
      </c>
      <c r="P490" s="6" t="e">
        <f>E490/L490</f>
        <v>#DIV/0!</v>
      </c>
      <c r="Q490" t="str">
        <f t="shared" si="43"/>
        <v>film &amp; video</v>
      </c>
      <c r="R490" s="7" t="str">
        <f t="shared" si="44"/>
        <v>animation</v>
      </c>
      <c r="S490" s="13">
        <f>(((I490/60)/60)/24)+DATE(1970,1,1)</f>
        <v>42744.054398148146</v>
      </c>
      <c r="T490" s="16">
        <f>(((J490/60)/60)/24)+DATE(1970,1,1)</f>
        <v>42714.054398148146</v>
      </c>
      <c r="U490" t="str">
        <f t="shared" si="45"/>
        <v/>
      </c>
      <c r="V490">
        <f t="shared" si="46"/>
        <v>0</v>
      </c>
      <c r="W490" t="str">
        <f t="shared" si="47"/>
        <v/>
      </c>
      <c r="X490">
        <f t="shared" si="48"/>
        <v>0</v>
      </c>
    </row>
    <row r="491" spans="1:24"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f>
        <v>2.8667813379201833E-3</v>
      </c>
      <c r="P491" s="6">
        <f>E491/L491</f>
        <v>71.666666666666671</v>
      </c>
      <c r="Q491" t="str">
        <f t="shared" si="43"/>
        <v>film &amp; video</v>
      </c>
      <c r="R491" s="7" t="str">
        <f t="shared" si="44"/>
        <v>animation</v>
      </c>
      <c r="S491" s="13">
        <f>(((I491/60)/60)/24)+DATE(1970,1,1)</f>
        <v>40913.481249999997</v>
      </c>
      <c r="T491" s="16">
        <f>(((J491/60)/60)/24)+DATE(1970,1,1)</f>
        <v>40882.481666666667</v>
      </c>
      <c r="U491" t="str">
        <f t="shared" si="45"/>
        <v/>
      </c>
      <c r="V491">
        <f t="shared" si="46"/>
        <v>3</v>
      </c>
      <c r="W491" t="str">
        <f t="shared" si="47"/>
        <v/>
      </c>
      <c r="X491">
        <f t="shared" si="48"/>
        <v>3</v>
      </c>
    </row>
    <row r="492" spans="1:24"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f>
        <v>0</v>
      </c>
      <c r="P492" s="6" t="e">
        <f>E492/L492</f>
        <v>#DIV/0!</v>
      </c>
      <c r="Q492" t="str">
        <f t="shared" si="43"/>
        <v>film &amp; video</v>
      </c>
      <c r="R492" s="7" t="str">
        <f t="shared" si="44"/>
        <v>animation</v>
      </c>
      <c r="S492" s="13">
        <f>(((I492/60)/60)/24)+DATE(1970,1,1)</f>
        <v>41143.968576388892</v>
      </c>
      <c r="T492" s="16">
        <f>(((J492/60)/60)/24)+DATE(1970,1,1)</f>
        <v>41113.968576388892</v>
      </c>
      <c r="U492" t="str">
        <f t="shared" si="45"/>
        <v/>
      </c>
      <c r="V492">
        <f t="shared" si="46"/>
        <v>0</v>
      </c>
      <c r="W492" t="str">
        <f t="shared" si="47"/>
        <v/>
      </c>
      <c r="X492">
        <f t="shared" si="48"/>
        <v>0</v>
      </c>
    </row>
    <row r="493" spans="1:24"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f>
        <v>0</v>
      </c>
      <c r="P493" s="6" t="e">
        <f>E493/L493</f>
        <v>#DIV/0!</v>
      </c>
      <c r="Q493" t="str">
        <f t="shared" si="43"/>
        <v>film &amp; video</v>
      </c>
      <c r="R493" s="7" t="str">
        <f t="shared" si="44"/>
        <v>animation</v>
      </c>
      <c r="S493" s="13">
        <f>(((I493/60)/60)/24)+DATE(1970,1,1)</f>
        <v>42396.982627314821</v>
      </c>
      <c r="T493" s="16">
        <f>(((J493/60)/60)/24)+DATE(1970,1,1)</f>
        <v>42366.982627314821</v>
      </c>
      <c r="U493" t="str">
        <f t="shared" si="45"/>
        <v/>
      </c>
      <c r="V493">
        <f t="shared" si="46"/>
        <v>0</v>
      </c>
      <c r="W493" t="str">
        <f t="shared" si="47"/>
        <v/>
      </c>
      <c r="X493">
        <f t="shared" si="48"/>
        <v>0</v>
      </c>
    </row>
    <row r="494" spans="1:24"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f>
        <v>0</v>
      </c>
      <c r="P494" s="6" t="e">
        <f>E494/L494</f>
        <v>#DIV/0!</v>
      </c>
      <c r="Q494" t="str">
        <f t="shared" si="43"/>
        <v>film &amp; video</v>
      </c>
      <c r="R494" s="7" t="str">
        <f t="shared" si="44"/>
        <v>animation</v>
      </c>
      <c r="S494" s="13">
        <f>(((I494/60)/60)/24)+DATE(1970,1,1)</f>
        <v>42656.03506944445</v>
      </c>
      <c r="T494" s="16">
        <f>(((J494/60)/60)/24)+DATE(1970,1,1)</f>
        <v>42596.03506944445</v>
      </c>
      <c r="U494" t="str">
        <f t="shared" si="45"/>
        <v/>
      </c>
      <c r="V494">
        <f t="shared" si="46"/>
        <v>0</v>
      </c>
      <c r="W494" t="str">
        <f t="shared" si="47"/>
        <v/>
      </c>
      <c r="X494">
        <f t="shared" si="48"/>
        <v>0</v>
      </c>
    </row>
    <row r="495" spans="1:24"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f>
        <v>0</v>
      </c>
      <c r="P495" s="6" t="e">
        <f>E495/L495</f>
        <v>#DIV/0!</v>
      </c>
      <c r="Q495" t="str">
        <f t="shared" si="43"/>
        <v>film &amp; video</v>
      </c>
      <c r="R495" s="7" t="str">
        <f t="shared" si="44"/>
        <v>animation</v>
      </c>
      <c r="S495" s="13">
        <f>(((I495/60)/60)/24)+DATE(1970,1,1)</f>
        <v>42144.726134259254</v>
      </c>
      <c r="T495" s="16">
        <f>(((J495/60)/60)/24)+DATE(1970,1,1)</f>
        <v>42114.726134259254</v>
      </c>
      <c r="U495" t="str">
        <f t="shared" si="45"/>
        <v/>
      </c>
      <c r="V495">
        <f t="shared" si="46"/>
        <v>0</v>
      </c>
      <c r="W495" t="str">
        <f t="shared" si="47"/>
        <v/>
      </c>
      <c r="X495">
        <f t="shared" si="48"/>
        <v>0</v>
      </c>
    </row>
    <row r="496" spans="1:24"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f>
        <v>1.5499999999999999E-3</v>
      </c>
      <c r="P496" s="6">
        <f>E496/L496</f>
        <v>10.333333333333334</v>
      </c>
      <c r="Q496" t="str">
        <f t="shared" si="43"/>
        <v>film &amp; video</v>
      </c>
      <c r="R496" s="7" t="str">
        <f t="shared" si="44"/>
        <v>animation</v>
      </c>
      <c r="S496" s="13">
        <f>(((I496/60)/60)/24)+DATE(1970,1,1)</f>
        <v>41823.125</v>
      </c>
      <c r="T496" s="16">
        <f>(((J496/60)/60)/24)+DATE(1970,1,1)</f>
        <v>41799.830613425926</v>
      </c>
      <c r="U496" t="str">
        <f t="shared" si="45"/>
        <v/>
      </c>
      <c r="V496">
        <f t="shared" si="46"/>
        <v>3</v>
      </c>
      <c r="W496" t="str">
        <f t="shared" si="47"/>
        <v/>
      </c>
      <c r="X496">
        <f t="shared" si="48"/>
        <v>3</v>
      </c>
    </row>
    <row r="497" spans="1:24"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f>
        <v>0</v>
      </c>
      <c r="P497" s="6" t="e">
        <f>E497/L497</f>
        <v>#DIV/0!</v>
      </c>
      <c r="Q497" t="str">
        <f t="shared" si="43"/>
        <v>film &amp; video</v>
      </c>
      <c r="R497" s="7" t="str">
        <f t="shared" si="44"/>
        <v>animation</v>
      </c>
      <c r="S497" s="13">
        <f>(((I497/60)/60)/24)+DATE(1970,1,1)</f>
        <v>42201.827604166669</v>
      </c>
      <c r="T497" s="16">
        <f>(((J497/60)/60)/24)+DATE(1970,1,1)</f>
        <v>42171.827604166669</v>
      </c>
      <c r="U497" t="str">
        <f t="shared" si="45"/>
        <v/>
      </c>
      <c r="V497">
        <f t="shared" si="46"/>
        <v>0</v>
      </c>
      <c r="W497" t="str">
        <f t="shared" si="47"/>
        <v/>
      </c>
      <c r="X497">
        <f t="shared" si="48"/>
        <v>0</v>
      </c>
    </row>
    <row r="498" spans="1:24"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f>
        <v>1.6666666666666667E-5</v>
      </c>
      <c r="P498" s="6">
        <f>E498/L498</f>
        <v>1</v>
      </c>
      <c r="Q498" t="str">
        <f t="shared" si="43"/>
        <v>film &amp; video</v>
      </c>
      <c r="R498" s="7" t="str">
        <f t="shared" si="44"/>
        <v>animation</v>
      </c>
      <c r="S498" s="13">
        <f>(((I498/60)/60)/24)+DATE(1970,1,1)</f>
        <v>41680.93141203704</v>
      </c>
      <c r="T498" s="16">
        <f>(((J498/60)/60)/24)+DATE(1970,1,1)</f>
        <v>41620.93141203704</v>
      </c>
      <c r="U498" t="str">
        <f t="shared" si="45"/>
        <v/>
      </c>
      <c r="V498">
        <f t="shared" si="46"/>
        <v>1</v>
      </c>
      <c r="W498" t="str">
        <f t="shared" si="47"/>
        <v/>
      </c>
      <c r="X498">
        <f t="shared" si="48"/>
        <v>1</v>
      </c>
    </row>
    <row r="499" spans="1:24"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f>
        <v>6.6964285714285711E-3</v>
      </c>
      <c r="P499" s="6">
        <f>E499/L499</f>
        <v>10</v>
      </c>
      <c r="Q499" t="str">
        <f t="shared" si="43"/>
        <v>film &amp; video</v>
      </c>
      <c r="R499" s="7" t="str">
        <f t="shared" si="44"/>
        <v>animation</v>
      </c>
      <c r="S499" s="13">
        <f>(((I499/60)/60)/24)+DATE(1970,1,1)</f>
        <v>41998.208333333328</v>
      </c>
      <c r="T499" s="16">
        <f>(((J499/60)/60)/24)+DATE(1970,1,1)</f>
        <v>41945.037789351853</v>
      </c>
      <c r="U499" t="str">
        <f t="shared" si="45"/>
        <v/>
      </c>
      <c r="V499">
        <f t="shared" si="46"/>
        <v>3</v>
      </c>
      <c r="W499" t="str">
        <f t="shared" si="47"/>
        <v/>
      </c>
      <c r="X499">
        <f t="shared" si="48"/>
        <v>3</v>
      </c>
    </row>
    <row r="500" spans="1:24"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f>
        <v>4.5985132395404561E-2</v>
      </c>
      <c r="P500" s="6">
        <f>E500/L500</f>
        <v>136.09090909090909</v>
      </c>
      <c r="Q500" t="str">
        <f t="shared" si="43"/>
        <v>film &amp; video</v>
      </c>
      <c r="R500" s="7" t="str">
        <f t="shared" si="44"/>
        <v>animation</v>
      </c>
      <c r="S500" s="13">
        <f>(((I500/60)/60)/24)+DATE(1970,1,1)</f>
        <v>40900.762141203704</v>
      </c>
      <c r="T500" s="16">
        <f>(((J500/60)/60)/24)+DATE(1970,1,1)</f>
        <v>40858.762141203704</v>
      </c>
      <c r="U500" t="str">
        <f t="shared" si="45"/>
        <v/>
      </c>
      <c r="V500">
        <f t="shared" si="46"/>
        <v>22</v>
      </c>
      <c r="W500" t="str">
        <f t="shared" si="47"/>
        <v/>
      </c>
      <c r="X500">
        <f t="shared" si="48"/>
        <v>22</v>
      </c>
    </row>
    <row r="501" spans="1:24" ht="8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f>
        <v>9.5500000000000002E-2</v>
      </c>
      <c r="P501" s="6">
        <f>E501/L501</f>
        <v>73.461538461538467</v>
      </c>
      <c r="Q501" t="str">
        <f t="shared" si="43"/>
        <v>film &amp; video</v>
      </c>
      <c r="R501" s="7" t="str">
        <f t="shared" si="44"/>
        <v>animation</v>
      </c>
      <c r="S501" s="13">
        <f>(((I501/60)/60)/24)+DATE(1970,1,1)</f>
        <v>40098.874305555553</v>
      </c>
      <c r="T501" s="16">
        <f>(((J501/60)/60)/24)+DATE(1970,1,1)</f>
        <v>40043.895462962959</v>
      </c>
      <c r="U501" t="str">
        <f t="shared" si="45"/>
        <v/>
      </c>
      <c r="V501">
        <f t="shared" si="46"/>
        <v>26</v>
      </c>
      <c r="W501" t="str">
        <f t="shared" si="47"/>
        <v/>
      </c>
      <c r="X501">
        <f t="shared" si="48"/>
        <v>26</v>
      </c>
    </row>
    <row r="502" spans="1:24"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f>
        <v>3.307692307692308E-2</v>
      </c>
      <c r="P502" s="6">
        <f>E502/L502</f>
        <v>53.75</v>
      </c>
      <c r="Q502" t="str">
        <f t="shared" si="43"/>
        <v>film &amp; video</v>
      </c>
      <c r="R502" s="7" t="str">
        <f t="shared" si="44"/>
        <v>animation</v>
      </c>
      <c r="S502" s="13">
        <f>(((I502/60)/60)/24)+DATE(1970,1,1)</f>
        <v>40306.927777777775</v>
      </c>
      <c r="T502" s="16">
        <f>(((J502/60)/60)/24)+DATE(1970,1,1)</f>
        <v>40247.886006944449</v>
      </c>
      <c r="U502" t="str">
        <f t="shared" si="45"/>
        <v/>
      </c>
      <c r="V502">
        <f t="shared" si="46"/>
        <v>4</v>
      </c>
      <c r="W502" t="str">
        <f t="shared" si="47"/>
        <v/>
      </c>
      <c r="X502">
        <f t="shared" si="48"/>
        <v>4</v>
      </c>
    </row>
    <row r="503" spans="1:24"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f>
        <v>0</v>
      </c>
      <c r="P503" s="6" t="e">
        <f>E503/L503</f>
        <v>#DIV/0!</v>
      </c>
      <c r="Q503" t="str">
        <f t="shared" si="43"/>
        <v>film &amp; video</v>
      </c>
      <c r="R503" s="7" t="str">
        <f t="shared" si="44"/>
        <v>animation</v>
      </c>
      <c r="S503" s="13">
        <f>(((I503/60)/60)/24)+DATE(1970,1,1)</f>
        <v>40733.234386574077</v>
      </c>
      <c r="T503" s="16">
        <f>(((J503/60)/60)/24)+DATE(1970,1,1)</f>
        <v>40703.234386574077</v>
      </c>
      <c r="U503" t="str">
        <f t="shared" si="45"/>
        <v/>
      </c>
      <c r="V503">
        <f t="shared" si="46"/>
        <v>0</v>
      </c>
      <c r="W503" t="str">
        <f t="shared" si="47"/>
        <v/>
      </c>
      <c r="X503">
        <f t="shared" si="48"/>
        <v>0</v>
      </c>
    </row>
    <row r="504" spans="1:24"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f>
        <v>1.15E-2</v>
      </c>
      <c r="P504" s="6">
        <f>E504/L504</f>
        <v>57.5</v>
      </c>
      <c r="Q504" t="str">
        <f t="shared" si="43"/>
        <v>film &amp; video</v>
      </c>
      <c r="R504" s="7" t="str">
        <f t="shared" si="44"/>
        <v>animation</v>
      </c>
      <c r="S504" s="13">
        <f>(((I504/60)/60)/24)+DATE(1970,1,1)</f>
        <v>40986.511863425927</v>
      </c>
      <c r="T504" s="16">
        <f>(((J504/60)/60)/24)+DATE(1970,1,1)</f>
        <v>40956.553530092591</v>
      </c>
      <c r="U504" t="str">
        <f t="shared" si="45"/>
        <v/>
      </c>
      <c r="V504">
        <f t="shared" si="46"/>
        <v>4</v>
      </c>
      <c r="W504" t="str">
        <f t="shared" si="47"/>
        <v/>
      </c>
      <c r="X504">
        <f t="shared" si="48"/>
        <v>4</v>
      </c>
    </row>
    <row r="505" spans="1:24"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f>
        <v>1.7538461538461537E-2</v>
      </c>
      <c r="P505" s="6">
        <f>E505/L505</f>
        <v>12.666666666666666</v>
      </c>
      <c r="Q505" t="str">
        <f t="shared" si="43"/>
        <v>film &amp; video</v>
      </c>
      <c r="R505" s="7" t="str">
        <f t="shared" si="44"/>
        <v>animation</v>
      </c>
      <c r="S505" s="13">
        <f>(((I505/60)/60)/24)+DATE(1970,1,1)</f>
        <v>42021.526655092588</v>
      </c>
      <c r="T505" s="16">
        <f>(((J505/60)/60)/24)+DATE(1970,1,1)</f>
        <v>41991.526655092588</v>
      </c>
      <c r="U505" t="str">
        <f t="shared" si="45"/>
        <v/>
      </c>
      <c r="V505">
        <f t="shared" si="46"/>
        <v>9</v>
      </c>
      <c r="W505" t="str">
        <f t="shared" si="47"/>
        <v/>
      </c>
      <c r="X505">
        <f t="shared" si="48"/>
        <v>9</v>
      </c>
    </row>
    <row r="506" spans="1:24"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f>
        <v>1.3673469387755101E-2</v>
      </c>
      <c r="P506" s="6">
        <f>E506/L506</f>
        <v>67</v>
      </c>
      <c r="Q506" t="str">
        <f t="shared" si="43"/>
        <v>film &amp; video</v>
      </c>
      <c r="R506" s="7" t="str">
        <f t="shared" si="44"/>
        <v>animation</v>
      </c>
      <c r="S506" s="13">
        <f>(((I506/60)/60)/24)+DATE(1970,1,1)</f>
        <v>41009.941979166666</v>
      </c>
      <c r="T506" s="16">
        <f>(((J506/60)/60)/24)+DATE(1970,1,1)</f>
        <v>40949.98364583333</v>
      </c>
      <c r="U506" t="str">
        <f t="shared" si="45"/>
        <v/>
      </c>
      <c r="V506">
        <f t="shared" si="46"/>
        <v>5</v>
      </c>
      <c r="W506" t="str">
        <f t="shared" si="47"/>
        <v/>
      </c>
      <c r="X506">
        <f t="shared" si="48"/>
        <v>5</v>
      </c>
    </row>
    <row r="507" spans="1:24"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f>
        <v>4.3333333333333331E-3</v>
      </c>
      <c r="P507" s="6">
        <f>E507/L507</f>
        <v>3.7142857142857144</v>
      </c>
      <c r="Q507" t="str">
        <f t="shared" si="43"/>
        <v>film &amp; video</v>
      </c>
      <c r="R507" s="7" t="str">
        <f t="shared" si="44"/>
        <v>animation</v>
      </c>
      <c r="S507" s="13">
        <f>(((I507/60)/60)/24)+DATE(1970,1,1)</f>
        <v>42363.098217592589</v>
      </c>
      <c r="T507" s="16">
        <f>(((J507/60)/60)/24)+DATE(1970,1,1)</f>
        <v>42318.098217592589</v>
      </c>
      <c r="U507" t="str">
        <f t="shared" si="45"/>
        <v/>
      </c>
      <c r="V507">
        <f t="shared" si="46"/>
        <v>14</v>
      </c>
      <c r="W507" t="str">
        <f t="shared" si="47"/>
        <v/>
      </c>
      <c r="X507">
        <f t="shared" si="48"/>
        <v>14</v>
      </c>
    </row>
    <row r="508" spans="1:24"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f>
        <v>1.25E-3</v>
      </c>
      <c r="P508" s="6">
        <f>E508/L508</f>
        <v>250</v>
      </c>
      <c r="Q508" t="str">
        <f t="shared" si="43"/>
        <v>film &amp; video</v>
      </c>
      <c r="R508" s="7" t="str">
        <f t="shared" si="44"/>
        <v>animation</v>
      </c>
      <c r="S508" s="13">
        <f>(((I508/60)/60)/24)+DATE(1970,1,1)</f>
        <v>41496.552314814813</v>
      </c>
      <c r="T508" s="16">
        <f>(((J508/60)/60)/24)+DATE(1970,1,1)</f>
        <v>41466.552314814813</v>
      </c>
      <c r="U508" t="str">
        <f t="shared" si="45"/>
        <v/>
      </c>
      <c r="V508">
        <f t="shared" si="46"/>
        <v>1</v>
      </c>
      <c r="W508" t="str">
        <f t="shared" si="47"/>
        <v/>
      </c>
      <c r="X508">
        <f t="shared" si="48"/>
        <v>1</v>
      </c>
    </row>
    <row r="509" spans="1:24"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f>
        <v>3.2000000000000001E-2</v>
      </c>
      <c r="P509" s="6">
        <f>E509/L509</f>
        <v>64</v>
      </c>
      <c r="Q509" t="str">
        <f t="shared" si="43"/>
        <v>film &amp; video</v>
      </c>
      <c r="R509" s="7" t="str">
        <f t="shared" si="44"/>
        <v>animation</v>
      </c>
      <c r="S509" s="13">
        <f>(((I509/60)/60)/24)+DATE(1970,1,1)</f>
        <v>41201.958993055552</v>
      </c>
      <c r="T509" s="16">
        <f>(((J509/60)/60)/24)+DATE(1970,1,1)</f>
        <v>41156.958993055552</v>
      </c>
      <c r="U509" t="str">
        <f t="shared" si="45"/>
        <v/>
      </c>
      <c r="V509">
        <f t="shared" si="46"/>
        <v>10</v>
      </c>
      <c r="W509" t="str">
        <f t="shared" si="47"/>
        <v/>
      </c>
      <c r="X509">
        <f t="shared" si="48"/>
        <v>10</v>
      </c>
    </row>
    <row r="510" spans="1:24"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f>
        <v>8.0000000000000002E-3</v>
      </c>
      <c r="P510" s="6">
        <f>E510/L510</f>
        <v>133.33333333333334</v>
      </c>
      <c r="Q510" t="str">
        <f t="shared" si="43"/>
        <v>film &amp; video</v>
      </c>
      <c r="R510" s="7" t="str">
        <f t="shared" si="44"/>
        <v>animation</v>
      </c>
      <c r="S510" s="13">
        <f>(((I510/60)/60)/24)+DATE(1970,1,1)</f>
        <v>41054.593055555553</v>
      </c>
      <c r="T510" s="16">
        <f>(((J510/60)/60)/24)+DATE(1970,1,1)</f>
        <v>40995.024317129632</v>
      </c>
      <c r="U510" t="str">
        <f t="shared" si="45"/>
        <v/>
      </c>
      <c r="V510">
        <f t="shared" si="46"/>
        <v>3</v>
      </c>
      <c r="W510" t="str">
        <f t="shared" si="47"/>
        <v/>
      </c>
      <c r="X510">
        <f t="shared" si="48"/>
        <v>3</v>
      </c>
    </row>
    <row r="511" spans="1:24"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f>
        <v>2E-3</v>
      </c>
      <c r="P511" s="6">
        <f>E511/L511</f>
        <v>10</v>
      </c>
      <c r="Q511" t="str">
        <f t="shared" si="43"/>
        <v>film &amp; video</v>
      </c>
      <c r="R511" s="7" t="str">
        <f t="shared" si="44"/>
        <v>animation</v>
      </c>
      <c r="S511" s="13">
        <f>(((I511/60)/60)/24)+DATE(1970,1,1)</f>
        <v>42183.631597222222</v>
      </c>
      <c r="T511" s="16">
        <f>(((J511/60)/60)/24)+DATE(1970,1,1)</f>
        <v>42153.631597222222</v>
      </c>
      <c r="U511" t="str">
        <f t="shared" si="45"/>
        <v/>
      </c>
      <c r="V511">
        <f t="shared" si="46"/>
        <v>1</v>
      </c>
      <c r="W511" t="str">
        <f t="shared" si="47"/>
        <v/>
      </c>
      <c r="X511">
        <f t="shared" si="48"/>
        <v>1</v>
      </c>
    </row>
    <row r="512" spans="1:24"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f>
        <v>0</v>
      </c>
      <c r="P512" s="6" t="e">
        <f>E512/L512</f>
        <v>#DIV/0!</v>
      </c>
      <c r="Q512" t="str">
        <f t="shared" si="43"/>
        <v>film &amp; video</v>
      </c>
      <c r="R512" s="7" t="str">
        <f t="shared" si="44"/>
        <v>animation</v>
      </c>
      <c r="S512" s="13">
        <f>(((I512/60)/60)/24)+DATE(1970,1,1)</f>
        <v>42430.176377314812</v>
      </c>
      <c r="T512" s="16">
        <f>(((J512/60)/60)/24)+DATE(1970,1,1)</f>
        <v>42400.176377314812</v>
      </c>
      <c r="U512" t="str">
        <f t="shared" si="45"/>
        <v/>
      </c>
      <c r="V512">
        <f t="shared" si="46"/>
        <v>0</v>
      </c>
      <c r="W512" t="str">
        <f t="shared" si="47"/>
        <v/>
      </c>
      <c r="X512">
        <f t="shared" si="48"/>
        <v>0</v>
      </c>
    </row>
    <row r="513" spans="1:24"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f>
        <v>0.03</v>
      </c>
      <c r="P513" s="6">
        <f>E513/L513</f>
        <v>30</v>
      </c>
      <c r="Q513" t="str">
        <f t="shared" si="43"/>
        <v>film &amp; video</v>
      </c>
      <c r="R513" s="7" t="str">
        <f t="shared" si="44"/>
        <v>animation</v>
      </c>
      <c r="S513" s="13">
        <f>(((I513/60)/60)/24)+DATE(1970,1,1)</f>
        <v>41370.261365740742</v>
      </c>
      <c r="T513" s="16">
        <f>(((J513/60)/60)/24)+DATE(1970,1,1)</f>
        <v>41340.303032407406</v>
      </c>
      <c r="U513" t="str">
        <f t="shared" si="45"/>
        <v/>
      </c>
      <c r="V513">
        <f t="shared" si="46"/>
        <v>5</v>
      </c>
      <c r="W513" t="str">
        <f t="shared" si="47"/>
        <v/>
      </c>
      <c r="X513">
        <f t="shared" si="48"/>
        <v>5</v>
      </c>
    </row>
    <row r="514" spans="1:24"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f>
        <v>1.3749999999999999E-3</v>
      </c>
      <c r="P514" s="6">
        <f>E514/L514</f>
        <v>5.5</v>
      </c>
      <c r="Q514" t="str">
        <f t="shared" si="43"/>
        <v>film &amp; video</v>
      </c>
      <c r="R514" s="7" t="str">
        <f t="shared" si="44"/>
        <v>animation</v>
      </c>
      <c r="S514" s="13">
        <f>(((I514/60)/60)/24)+DATE(1970,1,1)</f>
        <v>42694.783877314811</v>
      </c>
      <c r="T514" s="16">
        <f>(((J514/60)/60)/24)+DATE(1970,1,1)</f>
        <v>42649.742210648154</v>
      </c>
      <c r="U514" t="str">
        <f t="shared" si="45"/>
        <v/>
      </c>
      <c r="V514">
        <f t="shared" si="46"/>
        <v>2</v>
      </c>
      <c r="W514" t="str">
        <f t="shared" si="47"/>
        <v/>
      </c>
      <c r="X514">
        <f t="shared" si="48"/>
        <v>2</v>
      </c>
    </row>
    <row r="515" spans="1:24"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f>
        <v>0.13924</v>
      </c>
      <c r="P515" s="6">
        <f>E515/L515</f>
        <v>102.38235294117646</v>
      </c>
      <c r="Q515" t="str">
        <f t="shared" ref="Q515:Q578" si="49">LEFT(N515,SEARCH("/",N515)-1)</f>
        <v>film &amp; video</v>
      </c>
      <c r="R515" s="7" t="str">
        <f t="shared" ref="R515:R578" si="50">RIGHT(N515,LEN(N515)-SEARCH("/",N515))</f>
        <v>animation</v>
      </c>
      <c r="S515" s="13">
        <f>(((I515/60)/60)/24)+DATE(1970,1,1)</f>
        <v>42597.291666666672</v>
      </c>
      <c r="T515" s="16">
        <f>(((J515/60)/60)/24)+DATE(1970,1,1)</f>
        <v>42552.653993055559</v>
      </c>
      <c r="U515" t="str">
        <f t="shared" ref="U515:U578" si="51">IF(F515="Successful",L515,"")</f>
        <v/>
      </c>
      <c r="V515">
        <f t="shared" ref="V515:V578" si="52">IF($F515="Failed",$L515,"")</f>
        <v>68</v>
      </c>
      <c r="W515" t="str">
        <f t="shared" ref="W515:W578" si="53">IF($F515="Canceled",$L515,"")</f>
        <v/>
      </c>
      <c r="X515">
        <f t="shared" ref="X515:X578" si="54">IF(V515="",W515,V515)</f>
        <v>68</v>
      </c>
    </row>
    <row r="516" spans="1:24"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f>
        <v>3.3333333333333333E-2</v>
      </c>
      <c r="P516" s="6">
        <f>E516/L516</f>
        <v>16.666666666666668</v>
      </c>
      <c r="Q516" t="str">
        <f t="shared" si="49"/>
        <v>film &amp; video</v>
      </c>
      <c r="R516" s="7" t="str">
        <f t="shared" si="50"/>
        <v>animation</v>
      </c>
      <c r="S516" s="13">
        <f>(((I516/60)/60)/24)+DATE(1970,1,1)</f>
        <v>41860.613969907405</v>
      </c>
      <c r="T516" s="16">
        <f>(((J516/60)/60)/24)+DATE(1970,1,1)</f>
        <v>41830.613969907405</v>
      </c>
      <c r="U516" t="str">
        <f t="shared" si="51"/>
        <v/>
      </c>
      <c r="V516">
        <f t="shared" si="52"/>
        <v>3</v>
      </c>
      <c r="W516" t="str">
        <f t="shared" si="53"/>
        <v/>
      </c>
      <c r="X516">
        <f t="shared" si="54"/>
        <v>3</v>
      </c>
    </row>
    <row r="517" spans="1:24"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f>
        <v>0.25413402061855672</v>
      </c>
      <c r="P517" s="6">
        <f>E517/L517</f>
        <v>725.02941176470586</v>
      </c>
      <c r="Q517" t="str">
        <f t="shared" si="49"/>
        <v>film &amp; video</v>
      </c>
      <c r="R517" s="7" t="str">
        <f t="shared" si="50"/>
        <v>animation</v>
      </c>
      <c r="S517" s="13">
        <f>(((I517/60)/60)/24)+DATE(1970,1,1)</f>
        <v>42367.490752314814</v>
      </c>
      <c r="T517" s="16">
        <f>(((J517/60)/60)/24)+DATE(1970,1,1)</f>
        <v>42327.490752314814</v>
      </c>
      <c r="U517" t="str">
        <f t="shared" si="51"/>
        <v/>
      </c>
      <c r="V517">
        <f t="shared" si="52"/>
        <v>34</v>
      </c>
      <c r="W517" t="str">
        <f t="shared" si="53"/>
        <v/>
      </c>
      <c r="X517">
        <f t="shared" si="54"/>
        <v>34</v>
      </c>
    </row>
    <row r="518" spans="1:24"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f>
        <v>0</v>
      </c>
      <c r="P518" s="6" t="e">
        <f>E518/L518</f>
        <v>#DIV/0!</v>
      </c>
      <c r="Q518" t="str">
        <f t="shared" si="49"/>
        <v>film &amp; video</v>
      </c>
      <c r="R518" s="7" t="str">
        <f t="shared" si="50"/>
        <v>animation</v>
      </c>
      <c r="S518" s="13">
        <f>(((I518/60)/60)/24)+DATE(1970,1,1)</f>
        <v>42151.778703703705</v>
      </c>
      <c r="T518" s="16">
        <f>(((J518/60)/60)/24)+DATE(1970,1,1)</f>
        <v>42091.778703703705</v>
      </c>
      <c r="U518" t="str">
        <f t="shared" si="51"/>
        <v/>
      </c>
      <c r="V518">
        <f t="shared" si="52"/>
        <v>0</v>
      </c>
      <c r="W518" t="str">
        <f t="shared" si="53"/>
        <v/>
      </c>
      <c r="X518">
        <f t="shared" si="54"/>
        <v>0</v>
      </c>
    </row>
    <row r="519" spans="1:24"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f>
        <v>1.3666666666666667E-2</v>
      </c>
      <c r="P519" s="6">
        <f>E519/L519</f>
        <v>68.333333333333329</v>
      </c>
      <c r="Q519" t="str">
        <f t="shared" si="49"/>
        <v>film &amp; video</v>
      </c>
      <c r="R519" s="7" t="str">
        <f t="shared" si="50"/>
        <v>animation</v>
      </c>
      <c r="S519" s="13">
        <f>(((I519/60)/60)/24)+DATE(1970,1,1)</f>
        <v>42768.615289351852</v>
      </c>
      <c r="T519" s="16">
        <f>(((J519/60)/60)/24)+DATE(1970,1,1)</f>
        <v>42738.615289351852</v>
      </c>
      <c r="U519" t="str">
        <f t="shared" si="51"/>
        <v/>
      </c>
      <c r="V519">
        <f t="shared" si="52"/>
        <v>3</v>
      </c>
      <c r="W519" t="str">
        <f t="shared" si="53"/>
        <v/>
      </c>
      <c r="X519">
        <f t="shared" si="54"/>
        <v>3</v>
      </c>
    </row>
    <row r="520" spans="1:24"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f>
        <v>0</v>
      </c>
      <c r="P520" s="6" t="e">
        <f>E520/L520</f>
        <v>#DIV/0!</v>
      </c>
      <c r="Q520" t="str">
        <f t="shared" si="49"/>
        <v>film &amp; video</v>
      </c>
      <c r="R520" s="7" t="str">
        <f t="shared" si="50"/>
        <v>animation</v>
      </c>
      <c r="S520" s="13">
        <f>(((I520/60)/60)/24)+DATE(1970,1,1)</f>
        <v>42253.615277777775</v>
      </c>
      <c r="T520" s="16">
        <f>(((J520/60)/60)/24)+DATE(1970,1,1)</f>
        <v>42223.616018518514</v>
      </c>
      <c r="U520" t="str">
        <f t="shared" si="51"/>
        <v/>
      </c>
      <c r="V520">
        <f t="shared" si="52"/>
        <v>0</v>
      </c>
      <c r="W520" t="str">
        <f t="shared" si="53"/>
        <v/>
      </c>
      <c r="X520">
        <f t="shared" si="54"/>
        <v>0</v>
      </c>
    </row>
    <row r="521" spans="1:24"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f>
        <v>0.22881426547787684</v>
      </c>
      <c r="P521" s="6">
        <f>E521/L521</f>
        <v>39.228571428571428</v>
      </c>
      <c r="Q521" t="str">
        <f t="shared" si="49"/>
        <v>film &amp; video</v>
      </c>
      <c r="R521" s="7" t="str">
        <f t="shared" si="50"/>
        <v>animation</v>
      </c>
      <c r="S521" s="13">
        <f>(((I521/60)/60)/24)+DATE(1970,1,1)</f>
        <v>41248.391446759262</v>
      </c>
      <c r="T521" s="16">
        <f>(((J521/60)/60)/24)+DATE(1970,1,1)</f>
        <v>41218.391446759262</v>
      </c>
      <c r="U521" t="str">
        <f t="shared" si="51"/>
        <v/>
      </c>
      <c r="V521">
        <f t="shared" si="52"/>
        <v>70</v>
      </c>
      <c r="W521" t="str">
        <f t="shared" si="53"/>
        <v/>
      </c>
      <c r="X521">
        <f t="shared" si="54"/>
        <v>70</v>
      </c>
    </row>
    <row r="522" spans="1:24"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f>
        <v>1.0209999999999999</v>
      </c>
      <c r="P522" s="6">
        <f>E522/L522</f>
        <v>150.14705882352942</v>
      </c>
      <c r="Q522" t="str">
        <f t="shared" si="49"/>
        <v>theater</v>
      </c>
      <c r="R522" s="7" t="str">
        <f t="shared" si="50"/>
        <v>plays</v>
      </c>
      <c r="S522" s="13">
        <f>(((I522/60)/60)/24)+DATE(1970,1,1)</f>
        <v>42348.702094907407</v>
      </c>
      <c r="T522" s="16">
        <f>(((J522/60)/60)/24)+DATE(1970,1,1)</f>
        <v>42318.702094907407</v>
      </c>
      <c r="U522">
        <f t="shared" si="51"/>
        <v>34</v>
      </c>
      <c r="V522" t="str">
        <f t="shared" si="52"/>
        <v/>
      </c>
      <c r="W522" t="str">
        <f t="shared" si="53"/>
        <v/>
      </c>
      <c r="X522" t="str">
        <f t="shared" si="54"/>
        <v/>
      </c>
    </row>
    <row r="523" spans="1:24"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f>
        <v>1.0464</v>
      </c>
      <c r="P523" s="6">
        <f>E523/L523</f>
        <v>93.428571428571431</v>
      </c>
      <c r="Q523" t="str">
        <f t="shared" si="49"/>
        <v>theater</v>
      </c>
      <c r="R523" s="7" t="str">
        <f t="shared" si="50"/>
        <v>plays</v>
      </c>
      <c r="S523" s="13">
        <f>(((I523/60)/60)/24)+DATE(1970,1,1)</f>
        <v>42675.207638888889</v>
      </c>
      <c r="T523" s="16">
        <f>(((J523/60)/60)/24)+DATE(1970,1,1)</f>
        <v>42646.092812499999</v>
      </c>
      <c r="U523">
        <f t="shared" si="51"/>
        <v>56</v>
      </c>
      <c r="V523" t="str">
        <f t="shared" si="52"/>
        <v/>
      </c>
      <c r="W523" t="str">
        <f t="shared" si="53"/>
        <v/>
      </c>
      <c r="X523" t="str">
        <f t="shared" si="54"/>
        <v/>
      </c>
    </row>
    <row r="524" spans="1:24"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f>
        <v>1.1466666666666667</v>
      </c>
      <c r="P524" s="6">
        <f>E524/L524</f>
        <v>110.96774193548387</v>
      </c>
      <c r="Q524" t="str">
        <f t="shared" si="49"/>
        <v>theater</v>
      </c>
      <c r="R524" s="7" t="str">
        <f t="shared" si="50"/>
        <v>plays</v>
      </c>
      <c r="S524" s="13">
        <f>(((I524/60)/60)/24)+DATE(1970,1,1)</f>
        <v>42449.999131944445</v>
      </c>
      <c r="T524" s="16">
        <f>(((J524/60)/60)/24)+DATE(1970,1,1)</f>
        <v>42430.040798611109</v>
      </c>
      <c r="U524">
        <f t="shared" si="51"/>
        <v>31</v>
      </c>
      <c r="V524" t="str">
        <f t="shared" si="52"/>
        <v/>
      </c>
      <c r="W524" t="str">
        <f t="shared" si="53"/>
        <v/>
      </c>
      <c r="X524" t="str">
        <f t="shared" si="54"/>
        <v/>
      </c>
    </row>
    <row r="525" spans="1:24"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f>
        <v>1.206</v>
      </c>
      <c r="P525" s="6">
        <f>E525/L525</f>
        <v>71.785714285714292</v>
      </c>
      <c r="Q525" t="str">
        <f t="shared" si="49"/>
        <v>theater</v>
      </c>
      <c r="R525" s="7" t="str">
        <f t="shared" si="50"/>
        <v>plays</v>
      </c>
      <c r="S525" s="13">
        <f>(((I525/60)/60)/24)+DATE(1970,1,1)</f>
        <v>42268.13282407407</v>
      </c>
      <c r="T525" s="16">
        <f>(((J525/60)/60)/24)+DATE(1970,1,1)</f>
        <v>42238.13282407407</v>
      </c>
      <c r="U525">
        <f t="shared" si="51"/>
        <v>84</v>
      </c>
      <c r="V525" t="str">
        <f t="shared" si="52"/>
        <v/>
      </c>
      <c r="W525" t="str">
        <f t="shared" si="53"/>
        <v/>
      </c>
      <c r="X525" t="str">
        <f t="shared" si="54"/>
        <v/>
      </c>
    </row>
    <row r="526" spans="1:24"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f>
        <v>1.0867285714285715</v>
      </c>
      <c r="P526" s="6">
        <f>E526/L526</f>
        <v>29.258076923076924</v>
      </c>
      <c r="Q526" t="str">
        <f t="shared" si="49"/>
        <v>theater</v>
      </c>
      <c r="R526" s="7" t="str">
        <f t="shared" si="50"/>
        <v>plays</v>
      </c>
      <c r="S526" s="13">
        <f>(((I526/60)/60)/24)+DATE(1970,1,1)</f>
        <v>42522.717233796298</v>
      </c>
      <c r="T526" s="16">
        <f>(((J526/60)/60)/24)+DATE(1970,1,1)</f>
        <v>42492.717233796298</v>
      </c>
      <c r="U526">
        <f t="shared" si="51"/>
        <v>130</v>
      </c>
      <c r="V526" t="str">
        <f t="shared" si="52"/>
        <v/>
      </c>
      <c r="W526" t="str">
        <f t="shared" si="53"/>
        <v/>
      </c>
      <c r="X526" t="str">
        <f t="shared" si="54"/>
        <v/>
      </c>
    </row>
    <row r="527" spans="1:24"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f>
        <v>1</v>
      </c>
      <c r="P527" s="6">
        <f>E527/L527</f>
        <v>1000</v>
      </c>
      <c r="Q527" t="str">
        <f t="shared" si="49"/>
        <v>theater</v>
      </c>
      <c r="R527" s="7" t="str">
        <f t="shared" si="50"/>
        <v>plays</v>
      </c>
      <c r="S527" s="13">
        <f>(((I527/60)/60)/24)+DATE(1970,1,1)</f>
        <v>41895.400937500002</v>
      </c>
      <c r="T527" s="16">
        <f>(((J527/60)/60)/24)+DATE(1970,1,1)</f>
        <v>41850.400937500002</v>
      </c>
      <c r="U527">
        <f t="shared" si="51"/>
        <v>12</v>
      </c>
      <c r="V527" t="str">
        <f t="shared" si="52"/>
        <v/>
      </c>
      <c r="W527" t="str">
        <f t="shared" si="53"/>
        <v/>
      </c>
      <c r="X527" t="str">
        <f t="shared" si="54"/>
        <v/>
      </c>
    </row>
    <row r="528" spans="1:24"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f>
        <v>1.1399999999999999</v>
      </c>
      <c r="P528" s="6">
        <f>E528/L528</f>
        <v>74.347826086956516</v>
      </c>
      <c r="Q528" t="str">
        <f t="shared" si="49"/>
        <v>theater</v>
      </c>
      <c r="R528" s="7" t="str">
        <f t="shared" si="50"/>
        <v>plays</v>
      </c>
      <c r="S528" s="13">
        <f>(((I528/60)/60)/24)+DATE(1970,1,1)</f>
        <v>42223.708333333328</v>
      </c>
      <c r="T528" s="16">
        <f>(((J528/60)/60)/24)+DATE(1970,1,1)</f>
        <v>42192.591944444444</v>
      </c>
      <c r="U528">
        <f t="shared" si="51"/>
        <v>23</v>
      </c>
      <c r="V528" t="str">
        <f t="shared" si="52"/>
        <v/>
      </c>
      <c r="W528" t="str">
        <f t="shared" si="53"/>
        <v/>
      </c>
      <c r="X528" t="str">
        <f t="shared" si="54"/>
        <v/>
      </c>
    </row>
    <row r="529" spans="1:24"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f>
        <v>1.0085</v>
      </c>
      <c r="P529" s="6">
        <f>E529/L529</f>
        <v>63.829113924050631</v>
      </c>
      <c r="Q529" t="str">
        <f t="shared" si="49"/>
        <v>theater</v>
      </c>
      <c r="R529" s="7" t="str">
        <f t="shared" si="50"/>
        <v>plays</v>
      </c>
      <c r="S529" s="13">
        <f>(((I529/60)/60)/24)+DATE(1970,1,1)</f>
        <v>42783.670138888891</v>
      </c>
      <c r="T529" s="16">
        <f>(((J529/60)/60)/24)+DATE(1970,1,1)</f>
        <v>42753.205625000002</v>
      </c>
      <c r="U529">
        <f t="shared" si="51"/>
        <v>158</v>
      </c>
      <c r="V529" t="str">
        <f t="shared" si="52"/>
        <v/>
      </c>
      <c r="W529" t="str">
        <f t="shared" si="53"/>
        <v/>
      </c>
      <c r="X529" t="str">
        <f t="shared" si="54"/>
        <v/>
      </c>
    </row>
    <row r="530" spans="1:24"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f>
        <v>1.1565217391304348</v>
      </c>
      <c r="P530" s="6">
        <f>E530/L530</f>
        <v>44.333333333333336</v>
      </c>
      <c r="Q530" t="str">
        <f t="shared" si="49"/>
        <v>theater</v>
      </c>
      <c r="R530" s="7" t="str">
        <f t="shared" si="50"/>
        <v>plays</v>
      </c>
      <c r="S530" s="13">
        <f>(((I530/60)/60)/24)+DATE(1970,1,1)</f>
        <v>42176.888888888891</v>
      </c>
      <c r="T530" s="16">
        <f>(((J530/60)/60)/24)+DATE(1970,1,1)</f>
        <v>42155.920219907406</v>
      </c>
      <c r="U530">
        <f t="shared" si="51"/>
        <v>30</v>
      </c>
      <c r="V530" t="str">
        <f t="shared" si="52"/>
        <v/>
      </c>
      <c r="W530" t="str">
        <f t="shared" si="53"/>
        <v/>
      </c>
      <c r="X530" t="str">
        <f t="shared" si="54"/>
        <v/>
      </c>
    </row>
    <row r="531" spans="1:24"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f>
        <v>1.3041666666666667</v>
      </c>
      <c r="P531" s="6">
        <f>E531/L531</f>
        <v>86.944444444444443</v>
      </c>
      <c r="Q531" t="str">
        <f t="shared" si="49"/>
        <v>theater</v>
      </c>
      <c r="R531" s="7" t="str">
        <f t="shared" si="50"/>
        <v>plays</v>
      </c>
      <c r="S531" s="13">
        <f>(((I531/60)/60)/24)+DATE(1970,1,1)</f>
        <v>42746.208333333328</v>
      </c>
      <c r="T531" s="16">
        <f>(((J531/60)/60)/24)+DATE(1970,1,1)</f>
        <v>42725.031180555554</v>
      </c>
      <c r="U531">
        <f t="shared" si="51"/>
        <v>18</v>
      </c>
      <c r="V531" t="str">
        <f t="shared" si="52"/>
        <v/>
      </c>
      <c r="W531" t="str">
        <f t="shared" si="53"/>
        <v/>
      </c>
      <c r="X531" t="str">
        <f t="shared" si="54"/>
        <v/>
      </c>
    </row>
    <row r="532" spans="1:24"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f>
        <v>1.0778267254038179</v>
      </c>
      <c r="P532" s="6">
        <f>E532/L532</f>
        <v>126.55172413793103</v>
      </c>
      <c r="Q532" t="str">
        <f t="shared" si="49"/>
        <v>theater</v>
      </c>
      <c r="R532" s="7" t="str">
        <f t="shared" si="50"/>
        <v>plays</v>
      </c>
      <c r="S532" s="13">
        <f>(((I532/60)/60)/24)+DATE(1970,1,1)</f>
        <v>42179.083333333328</v>
      </c>
      <c r="T532" s="16">
        <f>(((J532/60)/60)/24)+DATE(1970,1,1)</f>
        <v>42157.591064814813</v>
      </c>
      <c r="U532">
        <f t="shared" si="51"/>
        <v>29</v>
      </c>
      <c r="V532" t="str">
        <f t="shared" si="52"/>
        <v/>
      </c>
      <c r="W532" t="str">
        <f t="shared" si="53"/>
        <v/>
      </c>
      <c r="X532" t="str">
        <f t="shared" si="54"/>
        <v/>
      </c>
    </row>
    <row r="533" spans="1:24"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f>
        <v>1</v>
      </c>
      <c r="P533" s="6">
        <f>E533/L533</f>
        <v>129.03225806451613</v>
      </c>
      <c r="Q533" t="str">
        <f t="shared" si="49"/>
        <v>theater</v>
      </c>
      <c r="R533" s="7" t="str">
        <f t="shared" si="50"/>
        <v>plays</v>
      </c>
      <c r="S533" s="13">
        <f>(((I533/60)/60)/24)+DATE(1970,1,1)</f>
        <v>42721.290972222225</v>
      </c>
      <c r="T533" s="16">
        <f>(((J533/60)/60)/24)+DATE(1970,1,1)</f>
        <v>42676.065150462964</v>
      </c>
      <c r="U533">
        <f t="shared" si="51"/>
        <v>31</v>
      </c>
      <c r="V533" t="str">
        <f t="shared" si="52"/>
        <v/>
      </c>
      <c r="W533" t="str">
        <f t="shared" si="53"/>
        <v/>
      </c>
      <c r="X533" t="str">
        <f t="shared" si="54"/>
        <v/>
      </c>
    </row>
    <row r="534" spans="1:24"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f>
        <v>1.2324999999999999</v>
      </c>
      <c r="P534" s="6">
        <f>E534/L534</f>
        <v>71.242774566473983</v>
      </c>
      <c r="Q534" t="str">
        <f t="shared" si="49"/>
        <v>theater</v>
      </c>
      <c r="R534" s="7" t="str">
        <f t="shared" si="50"/>
        <v>plays</v>
      </c>
      <c r="S534" s="13">
        <f>(((I534/60)/60)/24)+DATE(1970,1,1)</f>
        <v>42503.007037037038</v>
      </c>
      <c r="T534" s="16">
        <f>(((J534/60)/60)/24)+DATE(1970,1,1)</f>
        <v>42473.007037037038</v>
      </c>
      <c r="U534">
        <f t="shared" si="51"/>
        <v>173</v>
      </c>
      <c r="V534" t="str">
        <f t="shared" si="52"/>
        <v/>
      </c>
      <c r="W534" t="str">
        <f t="shared" si="53"/>
        <v/>
      </c>
      <c r="X534" t="str">
        <f t="shared" si="54"/>
        <v/>
      </c>
    </row>
    <row r="535" spans="1:24"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f>
        <v>1.002</v>
      </c>
      <c r="P535" s="6">
        <f>E535/L535</f>
        <v>117.88235294117646</v>
      </c>
      <c r="Q535" t="str">
        <f t="shared" si="49"/>
        <v>theater</v>
      </c>
      <c r="R535" s="7" t="str">
        <f t="shared" si="50"/>
        <v>plays</v>
      </c>
      <c r="S535" s="13">
        <f>(((I535/60)/60)/24)+DATE(1970,1,1)</f>
        <v>42506.43478009259</v>
      </c>
      <c r="T535" s="16">
        <f>(((J535/60)/60)/24)+DATE(1970,1,1)</f>
        <v>42482.43478009259</v>
      </c>
      <c r="U535">
        <f t="shared" si="51"/>
        <v>17</v>
      </c>
      <c r="V535" t="str">
        <f t="shared" si="52"/>
        <v/>
      </c>
      <c r="W535" t="str">
        <f t="shared" si="53"/>
        <v/>
      </c>
      <c r="X535" t="str">
        <f t="shared" si="54"/>
        <v/>
      </c>
    </row>
    <row r="536" spans="1:24"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f>
        <v>1.0466666666666666</v>
      </c>
      <c r="P536" s="6">
        <f>E536/L536</f>
        <v>327.08333333333331</v>
      </c>
      <c r="Q536" t="str">
        <f t="shared" si="49"/>
        <v>theater</v>
      </c>
      <c r="R536" s="7" t="str">
        <f t="shared" si="50"/>
        <v>plays</v>
      </c>
      <c r="S536" s="13">
        <f>(((I536/60)/60)/24)+DATE(1970,1,1)</f>
        <v>42309.958333333328</v>
      </c>
      <c r="T536" s="16">
        <f>(((J536/60)/60)/24)+DATE(1970,1,1)</f>
        <v>42270.810995370368</v>
      </c>
      <c r="U536">
        <f t="shared" si="51"/>
        <v>48</v>
      </c>
      <c r="V536" t="str">
        <f t="shared" si="52"/>
        <v/>
      </c>
      <c r="W536" t="str">
        <f t="shared" si="53"/>
        <v/>
      </c>
      <c r="X536" t="str">
        <f t="shared" si="54"/>
        <v/>
      </c>
    </row>
    <row r="537" spans="1:24"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f>
        <v>1.0249999999999999</v>
      </c>
      <c r="P537" s="6">
        <f>E537/L537</f>
        <v>34.745762711864408</v>
      </c>
      <c r="Q537" t="str">
        <f t="shared" si="49"/>
        <v>theater</v>
      </c>
      <c r="R537" s="7" t="str">
        <f t="shared" si="50"/>
        <v>plays</v>
      </c>
      <c r="S537" s="13">
        <f>(((I537/60)/60)/24)+DATE(1970,1,1)</f>
        <v>42741.545196759253</v>
      </c>
      <c r="T537" s="16">
        <f>(((J537/60)/60)/24)+DATE(1970,1,1)</f>
        <v>42711.545196759253</v>
      </c>
      <c r="U537">
        <f t="shared" si="51"/>
        <v>59</v>
      </c>
      <c r="V537" t="str">
        <f t="shared" si="52"/>
        <v/>
      </c>
      <c r="W537" t="str">
        <f t="shared" si="53"/>
        <v/>
      </c>
      <c r="X537" t="str">
        <f t="shared" si="54"/>
        <v/>
      </c>
    </row>
    <row r="538" spans="1:24"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f>
        <v>1.1825757575757576</v>
      </c>
      <c r="P538" s="6">
        <f>E538/L538</f>
        <v>100.06410256410257</v>
      </c>
      <c r="Q538" t="str">
        <f t="shared" si="49"/>
        <v>theater</v>
      </c>
      <c r="R538" s="7" t="str">
        <f t="shared" si="50"/>
        <v>plays</v>
      </c>
      <c r="S538" s="13">
        <f>(((I538/60)/60)/24)+DATE(1970,1,1)</f>
        <v>42219.75</v>
      </c>
      <c r="T538" s="16">
        <f>(((J538/60)/60)/24)+DATE(1970,1,1)</f>
        <v>42179.344988425932</v>
      </c>
      <c r="U538">
        <f t="shared" si="51"/>
        <v>39</v>
      </c>
      <c r="V538" t="str">
        <f t="shared" si="52"/>
        <v/>
      </c>
      <c r="W538" t="str">
        <f t="shared" si="53"/>
        <v/>
      </c>
      <c r="X538" t="str">
        <f t="shared" si="54"/>
        <v/>
      </c>
    </row>
    <row r="539" spans="1:24"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f>
        <v>1.2050000000000001</v>
      </c>
      <c r="P539" s="6">
        <f>E539/L539</f>
        <v>40.847457627118644</v>
      </c>
      <c r="Q539" t="str">
        <f t="shared" si="49"/>
        <v>theater</v>
      </c>
      <c r="R539" s="7" t="str">
        <f t="shared" si="50"/>
        <v>plays</v>
      </c>
      <c r="S539" s="13">
        <f>(((I539/60)/60)/24)+DATE(1970,1,1)</f>
        <v>42312.810081018513</v>
      </c>
      <c r="T539" s="16">
        <f>(((J539/60)/60)/24)+DATE(1970,1,1)</f>
        <v>42282.768414351856</v>
      </c>
      <c r="U539">
        <f t="shared" si="51"/>
        <v>59</v>
      </c>
      <c r="V539" t="str">
        <f t="shared" si="52"/>
        <v/>
      </c>
      <c r="W539" t="str">
        <f t="shared" si="53"/>
        <v/>
      </c>
      <c r="X539" t="str">
        <f t="shared" si="54"/>
        <v/>
      </c>
    </row>
    <row r="540" spans="1:24"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f>
        <v>3.0242</v>
      </c>
      <c r="P540" s="6">
        <f>E540/L540</f>
        <v>252.01666666666668</v>
      </c>
      <c r="Q540" t="str">
        <f t="shared" si="49"/>
        <v>theater</v>
      </c>
      <c r="R540" s="7" t="str">
        <f t="shared" si="50"/>
        <v>plays</v>
      </c>
      <c r="S540" s="13">
        <f>(((I540/60)/60)/24)+DATE(1970,1,1)</f>
        <v>42503.794710648144</v>
      </c>
      <c r="T540" s="16">
        <f>(((J540/60)/60)/24)+DATE(1970,1,1)</f>
        <v>42473.794710648144</v>
      </c>
      <c r="U540">
        <f t="shared" si="51"/>
        <v>60</v>
      </c>
      <c r="V540" t="str">
        <f t="shared" si="52"/>
        <v/>
      </c>
      <c r="W540" t="str">
        <f t="shared" si="53"/>
        <v/>
      </c>
      <c r="X540" t="str">
        <f t="shared" si="54"/>
        <v/>
      </c>
    </row>
    <row r="541" spans="1:24"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f>
        <v>1.00644</v>
      </c>
      <c r="P541" s="6">
        <f>E541/L541</f>
        <v>25.161000000000001</v>
      </c>
      <c r="Q541" t="str">
        <f t="shared" si="49"/>
        <v>theater</v>
      </c>
      <c r="R541" s="7" t="str">
        <f t="shared" si="50"/>
        <v>plays</v>
      </c>
      <c r="S541" s="13">
        <f>(((I541/60)/60)/24)+DATE(1970,1,1)</f>
        <v>42556.049849537041</v>
      </c>
      <c r="T541" s="16">
        <f>(((J541/60)/60)/24)+DATE(1970,1,1)</f>
        <v>42535.049849537041</v>
      </c>
      <c r="U541">
        <f t="shared" si="51"/>
        <v>20</v>
      </c>
      <c r="V541" t="str">
        <f t="shared" si="52"/>
        <v/>
      </c>
      <c r="W541" t="str">
        <f t="shared" si="53"/>
        <v/>
      </c>
      <c r="X541" t="str">
        <f t="shared" si="54"/>
        <v/>
      </c>
    </row>
    <row r="542" spans="1:24"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f>
        <v>6.666666666666667E-5</v>
      </c>
      <c r="P542" s="6">
        <f>E542/L542</f>
        <v>1</v>
      </c>
      <c r="Q542" t="str">
        <f t="shared" si="49"/>
        <v>technology</v>
      </c>
      <c r="R542" s="7" t="str">
        <f t="shared" si="50"/>
        <v>web</v>
      </c>
      <c r="S542" s="13">
        <f>(((I542/60)/60)/24)+DATE(1970,1,1)</f>
        <v>42039.817199074074</v>
      </c>
      <c r="T542" s="16">
        <f>(((J542/60)/60)/24)+DATE(1970,1,1)</f>
        <v>42009.817199074074</v>
      </c>
      <c r="U542" t="str">
        <f t="shared" si="51"/>
        <v/>
      </c>
      <c r="V542">
        <f t="shared" si="52"/>
        <v>1</v>
      </c>
      <c r="W542" t="str">
        <f t="shared" si="53"/>
        <v/>
      </c>
      <c r="X542">
        <f t="shared" si="54"/>
        <v>1</v>
      </c>
    </row>
    <row r="543" spans="1:24"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f>
        <v>5.5555555555555558E-3</v>
      </c>
      <c r="P543" s="6">
        <f>E543/L543</f>
        <v>25</v>
      </c>
      <c r="Q543" t="str">
        <f t="shared" si="49"/>
        <v>technology</v>
      </c>
      <c r="R543" s="7" t="str">
        <f t="shared" si="50"/>
        <v>web</v>
      </c>
      <c r="S543" s="13">
        <f>(((I543/60)/60)/24)+DATE(1970,1,1)</f>
        <v>42306.046689814815</v>
      </c>
      <c r="T543" s="16">
        <f>(((J543/60)/60)/24)+DATE(1970,1,1)</f>
        <v>42276.046689814815</v>
      </c>
      <c r="U543" t="str">
        <f t="shared" si="51"/>
        <v/>
      </c>
      <c r="V543">
        <f t="shared" si="52"/>
        <v>1</v>
      </c>
      <c r="W543" t="str">
        <f t="shared" si="53"/>
        <v/>
      </c>
      <c r="X543">
        <f t="shared" si="54"/>
        <v>1</v>
      </c>
    </row>
    <row r="544" spans="1:24"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f>
        <v>3.9999999999999998E-6</v>
      </c>
      <c r="P544" s="6">
        <f>E544/L544</f>
        <v>1</v>
      </c>
      <c r="Q544" t="str">
        <f t="shared" si="49"/>
        <v>technology</v>
      </c>
      <c r="R544" s="7" t="str">
        <f t="shared" si="50"/>
        <v>web</v>
      </c>
      <c r="S544" s="13">
        <f>(((I544/60)/60)/24)+DATE(1970,1,1)</f>
        <v>42493.695787037039</v>
      </c>
      <c r="T544" s="16">
        <f>(((J544/60)/60)/24)+DATE(1970,1,1)</f>
        <v>42433.737453703703</v>
      </c>
      <c r="U544" t="str">
        <f t="shared" si="51"/>
        <v/>
      </c>
      <c r="V544">
        <f t="shared" si="52"/>
        <v>1</v>
      </c>
      <c r="W544" t="str">
        <f t="shared" si="53"/>
        <v/>
      </c>
      <c r="X544">
        <f t="shared" si="54"/>
        <v>1</v>
      </c>
    </row>
    <row r="545" spans="1:24"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f>
        <v>3.1818181818181819E-3</v>
      </c>
      <c r="P545" s="6">
        <f>E545/L545</f>
        <v>35</v>
      </c>
      <c r="Q545" t="str">
        <f t="shared" si="49"/>
        <v>technology</v>
      </c>
      <c r="R545" s="7" t="str">
        <f t="shared" si="50"/>
        <v>web</v>
      </c>
      <c r="S545" s="13">
        <f>(((I545/60)/60)/24)+DATE(1970,1,1)</f>
        <v>41944.092152777775</v>
      </c>
      <c r="T545" s="16">
        <f>(((J545/60)/60)/24)+DATE(1970,1,1)</f>
        <v>41914.092152777775</v>
      </c>
      <c r="U545" t="str">
        <f t="shared" si="51"/>
        <v/>
      </c>
      <c r="V545">
        <f t="shared" si="52"/>
        <v>2</v>
      </c>
      <c r="W545" t="str">
        <f t="shared" si="53"/>
        <v/>
      </c>
      <c r="X545">
        <f t="shared" si="54"/>
        <v>2</v>
      </c>
    </row>
    <row r="546" spans="1:24"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f>
        <v>1.2E-2</v>
      </c>
      <c r="P546" s="6">
        <f>E546/L546</f>
        <v>3</v>
      </c>
      <c r="Q546" t="str">
        <f t="shared" si="49"/>
        <v>technology</v>
      </c>
      <c r="R546" s="7" t="str">
        <f t="shared" si="50"/>
        <v>web</v>
      </c>
      <c r="S546" s="13">
        <f>(((I546/60)/60)/24)+DATE(1970,1,1)</f>
        <v>42555.656944444447</v>
      </c>
      <c r="T546" s="16">
        <f>(((J546/60)/60)/24)+DATE(1970,1,1)</f>
        <v>42525.656944444447</v>
      </c>
      <c r="U546" t="str">
        <f t="shared" si="51"/>
        <v/>
      </c>
      <c r="V546">
        <f t="shared" si="52"/>
        <v>2</v>
      </c>
      <c r="W546" t="str">
        <f t="shared" si="53"/>
        <v/>
      </c>
      <c r="X546">
        <f t="shared" si="54"/>
        <v>2</v>
      </c>
    </row>
    <row r="547" spans="1:24"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f>
        <v>0.27383999999999997</v>
      </c>
      <c r="P547" s="6">
        <f>E547/L547</f>
        <v>402.70588235294116</v>
      </c>
      <c r="Q547" t="str">
        <f t="shared" si="49"/>
        <v>technology</v>
      </c>
      <c r="R547" s="7" t="str">
        <f t="shared" si="50"/>
        <v>web</v>
      </c>
      <c r="S547" s="13">
        <f>(((I547/60)/60)/24)+DATE(1970,1,1)</f>
        <v>42323.634131944447</v>
      </c>
      <c r="T547" s="16">
        <f>(((J547/60)/60)/24)+DATE(1970,1,1)</f>
        <v>42283.592465277776</v>
      </c>
      <c r="U547" t="str">
        <f t="shared" si="51"/>
        <v/>
      </c>
      <c r="V547">
        <f t="shared" si="52"/>
        <v>34</v>
      </c>
      <c r="W547" t="str">
        <f t="shared" si="53"/>
        <v/>
      </c>
      <c r="X547">
        <f t="shared" si="54"/>
        <v>34</v>
      </c>
    </row>
    <row r="548" spans="1:24"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f>
        <v>8.6666666666666663E-4</v>
      </c>
      <c r="P548" s="6">
        <f>E548/L548</f>
        <v>26</v>
      </c>
      <c r="Q548" t="str">
        <f t="shared" si="49"/>
        <v>technology</v>
      </c>
      <c r="R548" s="7" t="str">
        <f t="shared" si="50"/>
        <v>web</v>
      </c>
      <c r="S548" s="13">
        <f>(((I548/60)/60)/24)+DATE(1970,1,1)</f>
        <v>42294.667997685188</v>
      </c>
      <c r="T548" s="16">
        <f>(((J548/60)/60)/24)+DATE(1970,1,1)</f>
        <v>42249.667997685188</v>
      </c>
      <c r="U548" t="str">
        <f t="shared" si="51"/>
        <v/>
      </c>
      <c r="V548">
        <f t="shared" si="52"/>
        <v>2</v>
      </c>
      <c r="W548" t="str">
        <f t="shared" si="53"/>
        <v/>
      </c>
      <c r="X548">
        <f t="shared" si="54"/>
        <v>2</v>
      </c>
    </row>
    <row r="549" spans="1:24"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f>
        <v>0</v>
      </c>
      <c r="P549" s="6" t="e">
        <f>E549/L549</f>
        <v>#DIV/0!</v>
      </c>
      <c r="Q549" t="str">
        <f t="shared" si="49"/>
        <v>technology</v>
      </c>
      <c r="R549" s="7" t="str">
        <f t="shared" si="50"/>
        <v>web</v>
      </c>
      <c r="S549" s="13">
        <f>(((I549/60)/60)/24)+DATE(1970,1,1)</f>
        <v>42410.696342592593</v>
      </c>
      <c r="T549" s="16">
        <f>(((J549/60)/60)/24)+DATE(1970,1,1)</f>
        <v>42380.696342592593</v>
      </c>
      <c r="U549" t="str">
        <f t="shared" si="51"/>
        <v/>
      </c>
      <c r="V549">
        <f t="shared" si="52"/>
        <v>0</v>
      </c>
      <c r="W549" t="str">
        <f t="shared" si="53"/>
        <v/>
      </c>
      <c r="X549">
        <f t="shared" si="54"/>
        <v>0</v>
      </c>
    </row>
    <row r="550" spans="1:24"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f>
        <v>8.9999999999999998E-4</v>
      </c>
      <c r="P550" s="6">
        <f>E550/L550</f>
        <v>9</v>
      </c>
      <c r="Q550" t="str">
        <f t="shared" si="49"/>
        <v>technology</v>
      </c>
      <c r="R550" s="7" t="str">
        <f t="shared" si="50"/>
        <v>web</v>
      </c>
      <c r="S550" s="13">
        <f>(((I550/60)/60)/24)+DATE(1970,1,1)</f>
        <v>42306.903333333335</v>
      </c>
      <c r="T550" s="16">
        <f>(((J550/60)/60)/24)+DATE(1970,1,1)</f>
        <v>42276.903333333335</v>
      </c>
      <c r="U550" t="str">
        <f t="shared" si="51"/>
        <v/>
      </c>
      <c r="V550">
        <f t="shared" si="52"/>
        <v>1</v>
      </c>
      <c r="W550" t="str">
        <f t="shared" si="53"/>
        <v/>
      </c>
      <c r="X550">
        <f t="shared" si="54"/>
        <v>1</v>
      </c>
    </row>
    <row r="551" spans="1:24"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f>
        <v>2.7199999999999998E-2</v>
      </c>
      <c r="P551" s="6">
        <f>E551/L551</f>
        <v>8.5</v>
      </c>
      <c r="Q551" t="str">
        <f t="shared" si="49"/>
        <v>technology</v>
      </c>
      <c r="R551" s="7" t="str">
        <f t="shared" si="50"/>
        <v>web</v>
      </c>
      <c r="S551" s="13">
        <f>(((I551/60)/60)/24)+DATE(1970,1,1)</f>
        <v>42193.636828703704</v>
      </c>
      <c r="T551" s="16">
        <f>(((J551/60)/60)/24)+DATE(1970,1,1)</f>
        <v>42163.636828703704</v>
      </c>
      <c r="U551" t="str">
        <f t="shared" si="51"/>
        <v/>
      </c>
      <c r="V551">
        <f t="shared" si="52"/>
        <v>8</v>
      </c>
      <c r="W551" t="str">
        <f t="shared" si="53"/>
        <v/>
      </c>
      <c r="X551">
        <f t="shared" si="54"/>
        <v>8</v>
      </c>
    </row>
    <row r="552" spans="1:24"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f>
        <v>7.0000000000000001E-3</v>
      </c>
      <c r="P552" s="6">
        <f>E552/L552</f>
        <v>8.75</v>
      </c>
      <c r="Q552" t="str">
        <f t="shared" si="49"/>
        <v>technology</v>
      </c>
      <c r="R552" s="7" t="str">
        <f t="shared" si="50"/>
        <v>web</v>
      </c>
      <c r="S552" s="13">
        <f>(((I552/60)/60)/24)+DATE(1970,1,1)</f>
        <v>42766.208333333328</v>
      </c>
      <c r="T552" s="16">
        <f>(((J552/60)/60)/24)+DATE(1970,1,1)</f>
        <v>42753.678761574076</v>
      </c>
      <c r="U552" t="str">
        <f t="shared" si="51"/>
        <v/>
      </c>
      <c r="V552">
        <f t="shared" si="52"/>
        <v>4</v>
      </c>
      <c r="W552" t="str">
        <f t="shared" si="53"/>
        <v/>
      </c>
      <c r="X552">
        <f t="shared" si="54"/>
        <v>4</v>
      </c>
    </row>
    <row r="553" spans="1:24"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f>
        <v>5.0413333333333331E-2</v>
      </c>
      <c r="P553" s="6">
        <f>E553/L553</f>
        <v>135.03571428571428</v>
      </c>
      <c r="Q553" t="str">
        <f t="shared" si="49"/>
        <v>technology</v>
      </c>
      <c r="R553" s="7" t="str">
        <f t="shared" si="50"/>
        <v>web</v>
      </c>
      <c r="S553" s="13">
        <f>(((I553/60)/60)/24)+DATE(1970,1,1)</f>
        <v>42217.745138888888</v>
      </c>
      <c r="T553" s="16">
        <f>(((J553/60)/60)/24)+DATE(1970,1,1)</f>
        <v>42173.275740740741</v>
      </c>
      <c r="U553" t="str">
        <f t="shared" si="51"/>
        <v/>
      </c>
      <c r="V553">
        <f t="shared" si="52"/>
        <v>28</v>
      </c>
      <c r="W553" t="str">
        <f t="shared" si="53"/>
        <v/>
      </c>
      <c r="X553">
        <f t="shared" si="54"/>
        <v>28</v>
      </c>
    </row>
    <row r="554" spans="1:24"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f>
        <v>0</v>
      </c>
      <c r="P554" s="6" t="e">
        <f>E554/L554</f>
        <v>#DIV/0!</v>
      </c>
      <c r="Q554" t="str">
        <f t="shared" si="49"/>
        <v>technology</v>
      </c>
      <c r="R554" s="7" t="str">
        <f t="shared" si="50"/>
        <v>web</v>
      </c>
      <c r="S554" s="13">
        <f>(((I554/60)/60)/24)+DATE(1970,1,1)</f>
        <v>42378.616851851853</v>
      </c>
      <c r="T554" s="16">
        <f>(((J554/60)/60)/24)+DATE(1970,1,1)</f>
        <v>42318.616851851853</v>
      </c>
      <c r="U554" t="str">
        <f t="shared" si="51"/>
        <v/>
      </c>
      <c r="V554">
        <f t="shared" si="52"/>
        <v>0</v>
      </c>
      <c r="W554" t="str">
        <f t="shared" si="53"/>
        <v/>
      </c>
      <c r="X554">
        <f t="shared" si="54"/>
        <v>0</v>
      </c>
    </row>
    <row r="555" spans="1:24"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f>
        <v>4.9199999999999999E-3</v>
      </c>
      <c r="P555" s="6">
        <f>E555/L555</f>
        <v>20.5</v>
      </c>
      <c r="Q555" t="str">
        <f t="shared" si="49"/>
        <v>technology</v>
      </c>
      <c r="R555" s="7" t="str">
        <f t="shared" si="50"/>
        <v>web</v>
      </c>
      <c r="S555" s="13">
        <f>(((I555/60)/60)/24)+DATE(1970,1,1)</f>
        <v>41957.761469907404</v>
      </c>
      <c r="T555" s="16">
        <f>(((J555/60)/60)/24)+DATE(1970,1,1)</f>
        <v>41927.71980324074</v>
      </c>
      <c r="U555" t="str">
        <f t="shared" si="51"/>
        <v/>
      </c>
      <c r="V555">
        <f t="shared" si="52"/>
        <v>6</v>
      </c>
      <c r="W555" t="str">
        <f t="shared" si="53"/>
        <v/>
      </c>
      <c r="X555">
        <f t="shared" si="54"/>
        <v>6</v>
      </c>
    </row>
    <row r="556" spans="1:24"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f>
        <v>0.36589147286821705</v>
      </c>
      <c r="P556" s="6">
        <f>E556/L556</f>
        <v>64.36363636363636</v>
      </c>
      <c r="Q556" t="str">
        <f t="shared" si="49"/>
        <v>technology</v>
      </c>
      <c r="R556" s="7" t="str">
        <f t="shared" si="50"/>
        <v>web</v>
      </c>
      <c r="S556" s="13">
        <f>(((I556/60)/60)/24)+DATE(1970,1,1)</f>
        <v>41931.684861111113</v>
      </c>
      <c r="T556" s="16">
        <f>(((J556/60)/60)/24)+DATE(1970,1,1)</f>
        <v>41901.684861111113</v>
      </c>
      <c r="U556" t="str">
        <f t="shared" si="51"/>
        <v/>
      </c>
      <c r="V556">
        <f t="shared" si="52"/>
        <v>22</v>
      </c>
      <c r="W556" t="str">
        <f t="shared" si="53"/>
        <v/>
      </c>
      <c r="X556">
        <f t="shared" si="54"/>
        <v>22</v>
      </c>
    </row>
    <row r="557" spans="1:24"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f>
        <v>0</v>
      </c>
      <c r="P557" s="6" t="e">
        <f>E557/L557</f>
        <v>#DIV/0!</v>
      </c>
      <c r="Q557" t="str">
        <f t="shared" si="49"/>
        <v>technology</v>
      </c>
      <c r="R557" s="7" t="str">
        <f t="shared" si="50"/>
        <v>web</v>
      </c>
      <c r="S557" s="13">
        <f>(((I557/60)/60)/24)+DATE(1970,1,1)</f>
        <v>42533.353506944448</v>
      </c>
      <c r="T557" s="16">
        <f>(((J557/60)/60)/24)+DATE(1970,1,1)</f>
        <v>42503.353506944448</v>
      </c>
      <c r="U557" t="str">
        <f t="shared" si="51"/>
        <v/>
      </c>
      <c r="V557">
        <f t="shared" si="52"/>
        <v>0</v>
      </c>
      <c r="W557" t="str">
        <f t="shared" si="53"/>
        <v/>
      </c>
      <c r="X557">
        <f t="shared" si="54"/>
        <v>0</v>
      </c>
    </row>
    <row r="558" spans="1:24"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f>
        <v>2.5000000000000001E-2</v>
      </c>
      <c r="P558" s="6">
        <f>E558/L558</f>
        <v>200</v>
      </c>
      <c r="Q558" t="str">
        <f t="shared" si="49"/>
        <v>technology</v>
      </c>
      <c r="R558" s="7" t="str">
        <f t="shared" si="50"/>
        <v>web</v>
      </c>
      <c r="S558" s="13">
        <f>(((I558/60)/60)/24)+DATE(1970,1,1)</f>
        <v>42375.860150462962</v>
      </c>
      <c r="T558" s="16">
        <f>(((J558/60)/60)/24)+DATE(1970,1,1)</f>
        <v>42345.860150462962</v>
      </c>
      <c r="U558" t="str">
        <f t="shared" si="51"/>
        <v/>
      </c>
      <c r="V558">
        <f t="shared" si="52"/>
        <v>1</v>
      </c>
      <c r="W558" t="str">
        <f t="shared" si="53"/>
        <v/>
      </c>
      <c r="X558">
        <f t="shared" si="54"/>
        <v>1</v>
      </c>
    </row>
    <row r="559" spans="1:24"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f>
        <v>9.1066666666666674E-3</v>
      </c>
      <c r="P559" s="6">
        <f>E559/L559</f>
        <v>68.3</v>
      </c>
      <c r="Q559" t="str">
        <f t="shared" si="49"/>
        <v>technology</v>
      </c>
      <c r="R559" s="7" t="str">
        <f t="shared" si="50"/>
        <v>web</v>
      </c>
      <c r="S559" s="13">
        <f>(((I559/60)/60)/24)+DATE(1970,1,1)</f>
        <v>42706.983831018515</v>
      </c>
      <c r="T559" s="16">
        <f>(((J559/60)/60)/24)+DATE(1970,1,1)</f>
        <v>42676.942164351851</v>
      </c>
      <c r="U559" t="str">
        <f t="shared" si="51"/>
        <v/>
      </c>
      <c r="V559">
        <f t="shared" si="52"/>
        <v>20</v>
      </c>
      <c r="W559" t="str">
        <f t="shared" si="53"/>
        <v/>
      </c>
      <c r="X559">
        <f t="shared" si="54"/>
        <v>20</v>
      </c>
    </row>
    <row r="560" spans="1:24"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f>
        <v>0</v>
      </c>
      <c r="P560" s="6" t="e">
        <f>E560/L560</f>
        <v>#DIV/0!</v>
      </c>
      <c r="Q560" t="str">
        <f t="shared" si="49"/>
        <v>technology</v>
      </c>
      <c r="R560" s="7" t="str">
        <f t="shared" si="50"/>
        <v>web</v>
      </c>
      <c r="S560" s="13">
        <f>(((I560/60)/60)/24)+DATE(1970,1,1)</f>
        <v>42087.841493055559</v>
      </c>
      <c r="T560" s="16">
        <f>(((J560/60)/60)/24)+DATE(1970,1,1)</f>
        <v>42057.883159722223</v>
      </c>
      <c r="U560" t="str">
        <f t="shared" si="51"/>
        <v/>
      </c>
      <c r="V560">
        <f t="shared" si="52"/>
        <v>0</v>
      </c>
      <c r="W560" t="str">
        <f t="shared" si="53"/>
        <v/>
      </c>
      <c r="X560">
        <f t="shared" si="54"/>
        <v>0</v>
      </c>
    </row>
    <row r="561" spans="1:24"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f>
        <v>2.0833333333333335E-4</v>
      </c>
      <c r="P561" s="6">
        <f>E561/L561</f>
        <v>50</v>
      </c>
      <c r="Q561" t="str">
        <f t="shared" si="49"/>
        <v>technology</v>
      </c>
      <c r="R561" s="7" t="str">
        <f t="shared" si="50"/>
        <v>web</v>
      </c>
      <c r="S561" s="13">
        <f>(((I561/60)/60)/24)+DATE(1970,1,1)</f>
        <v>42351.283101851848</v>
      </c>
      <c r="T561" s="16">
        <f>(((J561/60)/60)/24)+DATE(1970,1,1)</f>
        <v>42321.283101851848</v>
      </c>
      <c r="U561" t="str">
        <f t="shared" si="51"/>
        <v/>
      </c>
      <c r="V561">
        <f t="shared" si="52"/>
        <v>1</v>
      </c>
      <c r="W561" t="str">
        <f t="shared" si="53"/>
        <v/>
      </c>
      <c r="X561">
        <f t="shared" si="54"/>
        <v>1</v>
      </c>
    </row>
    <row r="562" spans="1:24"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f>
        <v>1.2E-4</v>
      </c>
      <c r="P562" s="6">
        <f>E562/L562</f>
        <v>4</v>
      </c>
      <c r="Q562" t="str">
        <f t="shared" si="49"/>
        <v>technology</v>
      </c>
      <c r="R562" s="7" t="str">
        <f t="shared" si="50"/>
        <v>web</v>
      </c>
      <c r="S562" s="13">
        <f>(((I562/60)/60)/24)+DATE(1970,1,1)</f>
        <v>41990.771354166667</v>
      </c>
      <c r="T562" s="16">
        <f>(((J562/60)/60)/24)+DATE(1970,1,1)</f>
        <v>41960.771354166667</v>
      </c>
      <c r="U562" t="str">
        <f t="shared" si="51"/>
        <v/>
      </c>
      <c r="V562">
        <f t="shared" si="52"/>
        <v>3</v>
      </c>
      <c r="W562" t="str">
        <f t="shared" si="53"/>
        <v/>
      </c>
      <c r="X562">
        <f t="shared" si="54"/>
        <v>3</v>
      </c>
    </row>
    <row r="563" spans="1:24"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f>
        <v>3.6666666666666666E-3</v>
      </c>
      <c r="P563" s="6">
        <f>E563/L563</f>
        <v>27.5</v>
      </c>
      <c r="Q563" t="str">
        <f t="shared" si="49"/>
        <v>technology</v>
      </c>
      <c r="R563" s="7" t="str">
        <f t="shared" si="50"/>
        <v>web</v>
      </c>
      <c r="S563" s="13">
        <f>(((I563/60)/60)/24)+DATE(1970,1,1)</f>
        <v>42303.658715277779</v>
      </c>
      <c r="T563" s="16">
        <f>(((J563/60)/60)/24)+DATE(1970,1,1)</f>
        <v>42268.658715277779</v>
      </c>
      <c r="U563" t="str">
        <f t="shared" si="51"/>
        <v/>
      </c>
      <c r="V563">
        <f t="shared" si="52"/>
        <v>2</v>
      </c>
      <c r="W563" t="str">
        <f t="shared" si="53"/>
        <v/>
      </c>
      <c r="X563">
        <f t="shared" si="54"/>
        <v>2</v>
      </c>
    </row>
    <row r="564" spans="1:24"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f>
        <v>0</v>
      </c>
      <c r="P564" s="6" t="e">
        <f>E564/L564</f>
        <v>#DIV/0!</v>
      </c>
      <c r="Q564" t="str">
        <f t="shared" si="49"/>
        <v>technology</v>
      </c>
      <c r="R564" s="7" t="str">
        <f t="shared" si="50"/>
        <v>web</v>
      </c>
      <c r="S564" s="13">
        <f>(((I564/60)/60)/24)+DATE(1970,1,1)</f>
        <v>42722.389062500006</v>
      </c>
      <c r="T564" s="16">
        <f>(((J564/60)/60)/24)+DATE(1970,1,1)</f>
        <v>42692.389062500006</v>
      </c>
      <c r="U564" t="str">
        <f t="shared" si="51"/>
        <v/>
      </c>
      <c r="V564">
        <f t="shared" si="52"/>
        <v>0</v>
      </c>
      <c r="W564" t="str">
        <f t="shared" si="53"/>
        <v/>
      </c>
      <c r="X564">
        <f t="shared" si="54"/>
        <v>0</v>
      </c>
    </row>
    <row r="565" spans="1:24"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f>
        <v>9.0666666666666662E-4</v>
      </c>
      <c r="P565" s="6">
        <f>E565/L565</f>
        <v>34</v>
      </c>
      <c r="Q565" t="str">
        <f t="shared" si="49"/>
        <v>technology</v>
      </c>
      <c r="R565" s="7" t="str">
        <f t="shared" si="50"/>
        <v>web</v>
      </c>
      <c r="S565" s="13">
        <f>(((I565/60)/60)/24)+DATE(1970,1,1)</f>
        <v>42052.069988425923</v>
      </c>
      <c r="T565" s="16">
        <f>(((J565/60)/60)/24)+DATE(1970,1,1)</f>
        <v>42022.069988425923</v>
      </c>
      <c r="U565" t="str">
        <f t="shared" si="51"/>
        <v/>
      </c>
      <c r="V565">
        <f t="shared" si="52"/>
        <v>2</v>
      </c>
      <c r="W565" t="str">
        <f t="shared" si="53"/>
        <v/>
      </c>
      <c r="X565">
        <f t="shared" si="54"/>
        <v>2</v>
      </c>
    </row>
    <row r="566" spans="1:24"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f>
        <v>5.5555555555555558E-5</v>
      </c>
      <c r="P566" s="6">
        <f>E566/L566</f>
        <v>1</v>
      </c>
      <c r="Q566" t="str">
        <f t="shared" si="49"/>
        <v>technology</v>
      </c>
      <c r="R566" s="7" t="str">
        <f t="shared" si="50"/>
        <v>web</v>
      </c>
      <c r="S566" s="13">
        <f>(((I566/60)/60)/24)+DATE(1970,1,1)</f>
        <v>42441.942997685182</v>
      </c>
      <c r="T566" s="16">
        <f>(((J566/60)/60)/24)+DATE(1970,1,1)</f>
        <v>42411.942997685182</v>
      </c>
      <c r="U566" t="str">
        <f t="shared" si="51"/>
        <v/>
      </c>
      <c r="V566">
        <f t="shared" si="52"/>
        <v>1</v>
      </c>
      <c r="W566" t="str">
        <f t="shared" si="53"/>
        <v/>
      </c>
      <c r="X566">
        <f t="shared" si="54"/>
        <v>1</v>
      </c>
    </row>
    <row r="567" spans="1:24"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f>
        <v>0</v>
      </c>
      <c r="P567" s="6" t="e">
        <f>E567/L567</f>
        <v>#DIV/0!</v>
      </c>
      <c r="Q567" t="str">
        <f t="shared" si="49"/>
        <v>technology</v>
      </c>
      <c r="R567" s="7" t="str">
        <f t="shared" si="50"/>
        <v>web</v>
      </c>
      <c r="S567" s="13">
        <f>(((I567/60)/60)/24)+DATE(1970,1,1)</f>
        <v>42195.785289351858</v>
      </c>
      <c r="T567" s="16">
        <f>(((J567/60)/60)/24)+DATE(1970,1,1)</f>
        <v>42165.785289351858</v>
      </c>
      <c r="U567" t="str">
        <f t="shared" si="51"/>
        <v/>
      </c>
      <c r="V567">
        <f t="shared" si="52"/>
        <v>0</v>
      </c>
      <c r="W567" t="str">
        <f t="shared" si="53"/>
        <v/>
      </c>
      <c r="X567">
        <f t="shared" si="54"/>
        <v>0</v>
      </c>
    </row>
    <row r="568" spans="1:24"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f>
        <v>2.0000000000000001E-4</v>
      </c>
      <c r="P568" s="6">
        <f>E568/L568</f>
        <v>1</v>
      </c>
      <c r="Q568" t="str">
        <f t="shared" si="49"/>
        <v>technology</v>
      </c>
      <c r="R568" s="7" t="str">
        <f t="shared" si="50"/>
        <v>web</v>
      </c>
      <c r="S568" s="13">
        <f>(((I568/60)/60)/24)+DATE(1970,1,1)</f>
        <v>42565.68440972222</v>
      </c>
      <c r="T568" s="16">
        <f>(((J568/60)/60)/24)+DATE(1970,1,1)</f>
        <v>42535.68440972222</v>
      </c>
      <c r="U568" t="str">
        <f t="shared" si="51"/>
        <v/>
      </c>
      <c r="V568">
        <f t="shared" si="52"/>
        <v>1</v>
      </c>
      <c r="W568" t="str">
        <f t="shared" si="53"/>
        <v/>
      </c>
      <c r="X568">
        <f t="shared" si="54"/>
        <v>1</v>
      </c>
    </row>
    <row r="569" spans="1:24"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f>
        <v>0</v>
      </c>
      <c r="P569" s="6" t="e">
        <f>E569/L569</f>
        <v>#DIV/0!</v>
      </c>
      <c r="Q569" t="str">
        <f t="shared" si="49"/>
        <v>technology</v>
      </c>
      <c r="R569" s="7" t="str">
        <f t="shared" si="50"/>
        <v>web</v>
      </c>
      <c r="S569" s="13">
        <f>(((I569/60)/60)/24)+DATE(1970,1,1)</f>
        <v>42005.842523148152</v>
      </c>
      <c r="T569" s="16">
        <f>(((J569/60)/60)/24)+DATE(1970,1,1)</f>
        <v>41975.842523148152</v>
      </c>
      <c r="U569" t="str">
        <f t="shared" si="51"/>
        <v/>
      </c>
      <c r="V569">
        <f t="shared" si="52"/>
        <v>0</v>
      </c>
      <c r="W569" t="str">
        <f t="shared" si="53"/>
        <v/>
      </c>
      <c r="X569">
        <f t="shared" si="54"/>
        <v>0</v>
      </c>
    </row>
    <row r="570" spans="1:24"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f>
        <v>0.01</v>
      </c>
      <c r="P570" s="6">
        <f>E570/L570</f>
        <v>49</v>
      </c>
      <c r="Q570" t="str">
        <f t="shared" si="49"/>
        <v>technology</v>
      </c>
      <c r="R570" s="7" t="str">
        <f t="shared" si="50"/>
        <v>web</v>
      </c>
      <c r="S570" s="13">
        <f>(((I570/60)/60)/24)+DATE(1970,1,1)</f>
        <v>42385.458333333328</v>
      </c>
      <c r="T570" s="16">
        <f>(((J570/60)/60)/24)+DATE(1970,1,1)</f>
        <v>42348.9215625</v>
      </c>
      <c r="U570" t="str">
        <f t="shared" si="51"/>
        <v/>
      </c>
      <c r="V570">
        <f t="shared" si="52"/>
        <v>5</v>
      </c>
      <c r="W570" t="str">
        <f t="shared" si="53"/>
        <v/>
      </c>
      <c r="X570">
        <f t="shared" si="54"/>
        <v>5</v>
      </c>
    </row>
    <row r="571" spans="1:24"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f>
        <v>8.0000000000000002E-3</v>
      </c>
      <c r="P571" s="6">
        <f>E571/L571</f>
        <v>20</v>
      </c>
      <c r="Q571" t="str">
        <f t="shared" si="49"/>
        <v>technology</v>
      </c>
      <c r="R571" s="7" t="str">
        <f t="shared" si="50"/>
        <v>web</v>
      </c>
      <c r="S571" s="13">
        <f>(((I571/60)/60)/24)+DATE(1970,1,1)</f>
        <v>42370.847361111111</v>
      </c>
      <c r="T571" s="16">
        <f>(((J571/60)/60)/24)+DATE(1970,1,1)</f>
        <v>42340.847361111111</v>
      </c>
      <c r="U571" t="str">
        <f t="shared" si="51"/>
        <v/>
      </c>
      <c r="V571">
        <f t="shared" si="52"/>
        <v>1</v>
      </c>
      <c r="W571" t="str">
        <f t="shared" si="53"/>
        <v/>
      </c>
      <c r="X571">
        <f t="shared" si="54"/>
        <v>1</v>
      </c>
    </row>
    <row r="572" spans="1:24"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f>
        <v>1.6705882352941177E-3</v>
      </c>
      <c r="P572" s="6">
        <f>E572/L572</f>
        <v>142</v>
      </c>
      <c r="Q572" t="str">
        <f t="shared" si="49"/>
        <v>technology</v>
      </c>
      <c r="R572" s="7" t="str">
        <f t="shared" si="50"/>
        <v>web</v>
      </c>
      <c r="S572" s="13">
        <f>(((I572/60)/60)/24)+DATE(1970,1,1)</f>
        <v>42418.798252314817</v>
      </c>
      <c r="T572" s="16">
        <f>(((J572/60)/60)/24)+DATE(1970,1,1)</f>
        <v>42388.798252314817</v>
      </c>
      <c r="U572" t="str">
        <f t="shared" si="51"/>
        <v/>
      </c>
      <c r="V572">
        <f t="shared" si="52"/>
        <v>1</v>
      </c>
      <c r="W572" t="str">
        <f t="shared" si="53"/>
        <v/>
      </c>
      <c r="X572">
        <f t="shared" si="54"/>
        <v>1</v>
      </c>
    </row>
    <row r="573" spans="1:24"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f>
        <v>4.2399999999999998E-3</v>
      </c>
      <c r="P573" s="6">
        <f>E573/L573</f>
        <v>53</v>
      </c>
      <c r="Q573" t="str">
        <f t="shared" si="49"/>
        <v>technology</v>
      </c>
      <c r="R573" s="7" t="str">
        <f t="shared" si="50"/>
        <v>web</v>
      </c>
      <c r="S573" s="13">
        <f>(((I573/60)/60)/24)+DATE(1970,1,1)</f>
        <v>42212.165972222225</v>
      </c>
      <c r="T573" s="16">
        <f>(((J573/60)/60)/24)+DATE(1970,1,1)</f>
        <v>42192.816238425927</v>
      </c>
      <c r="U573" t="str">
        <f t="shared" si="51"/>
        <v/>
      </c>
      <c r="V573">
        <f t="shared" si="52"/>
        <v>2</v>
      </c>
      <c r="W573" t="str">
        <f t="shared" si="53"/>
        <v/>
      </c>
      <c r="X573">
        <f t="shared" si="54"/>
        <v>2</v>
      </c>
    </row>
    <row r="574" spans="1:24"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f>
        <v>0</v>
      </c>
      <c r="P574" s="6" t="e">
        <f>E574/L574</f>
        <v>#DIV/0!</v>
      </c>
      <c r="Q574" t="str">
        <f t="shared" si="49"/>
        <v>technology</v>
      </c>
      <c r="R574" s="7" t="str">
        <f t="shared" si="50"/>
        <v>web</v>
      </c>
      <c r="S574" s="13">
        <f>(((I574/60)/60)/24)+DATE(1970,1,1)</f>
        <v>42312.757962962962</v>
      </c>
      <c r="T574" s="16">
        <f>(((J574/60)/60)/24)+DATE(1970,1,1)</f>
        <v>42282.71629629629</v>
      </c>
      <c r="U574" t="str">
        <f t="shared" si="51"/>
        <v/>
      </c>
      <c r="V574">
        <f t="shared" si="52"/>
        <v>0</v>
      </c>
      <c r="W574" t="str">
        <f t="shared" si="53"/>
        <v/>
      </c>
      <c r="X574">
        <f t="shared" si="54"/>
        <v>0</v>
      </c>
    </row>
    <row r="575" spans="1:24"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f>
        <v>3.892538925389254E-3</v>
      </c>
      <c r="P575" s="6">
        <f>E575/L575</f>
        <v>38.444444444444443</v>
      </c>
      <c r="Q575" t="str">
        <f t="shared" si="49"/>
        <v>technology</v>
      </c>
      <c r="R575" s="7" t="str">
        <f t="shared" si="50"/>
        <v>web</v>
      </c>
      <c r="S575" s="13">
        <f>(((I575/60)/60)/24)+DATE(1970,1,1)</f>
        <v>42022.05</v>
      </c>
      <c r="T575" s="16">
        <f>(((J575/60)/60)/24)+DATE(1970,1,1)</f>
        <v>41963.050127314811</v>
      </c>
      <c r="U575" t="str">
        <f t="shared" si="51"/>
        <v/>
      </c>
      <c r="V575">
        <f t="shared" si="52"/>
        <v>9</v>
      </c>
      <c r="W575" t="str">
        <f t="shared" si="53"/>
        <v/>
      </c>
      <c r="X575">
        <f t="shared" si="54"/>
        <v>9</v>
      </c>
    </row>
    <row r="576" spans="1:24"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f>
        <v>7.1556350626118068E-3</v>
      </c>
      <c r="P576" s="6">
        <f>E576/L576</f>
        <v>20</v>
      </c>
      <c r="Q576" t="str">
        <f t="shared" si="49"/>
        <v>technology</v>
      </c>
      <c r="R576" s="7" t="str">
        <f t="shared" si="50"/>
        <v>web</v>
      </c>
      <c r="S576" s="13">
        <f>(((I576/60)/60)/24)+DATE(1970,1,1)</f>
        <v>42662.443368055552</v>
      </c>
      <c r="T576" s="16">
        <f>(((J576/60)/60)/24)+DATE(1970,1,1)</f>
        <v>42632.443368055552</v>
      </c>
      <c r="U576" t="str">
        <f t="shared" si="51"/>
        <v/>
      </c>
      <c r="V576">
        <f t="shared" si="52"/>
        <v>4</v>
      </c>
      <c r="W576" t="str">
        <f t="shared" si="53"/>
        <v/>
      </c>
      <c r="X576">
        <f t="shared" si="54"/>
        <v>4</v>
      </c>
    </row>
    <row r="577" spans="1:24"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f>
        <v>4.3166666666666666E-3</v>
      </c>
      <c r="P577" s="6">
        <f>E577/L577</f>
        <v>64.75</v>
      </c>
      <c r="Q577" t="str">
        <f t="shared" si="49"/>
        <v>technology</v>
      </c>
      <c r="R577" s="7" t="str">
        <f t="shared" si="50"/>
        <v>web</v>
      </c>
      <c r="S577" s="13">
        <f>(((I577/60)/60)/24)+DATE(1970,1,1)</f>
        <v>42168.692627314813</v>
      </c>
      <c r="T577" s="16">
        <f>(((J577/60)/60)/24)+DATE(1970,1,1)</f>
        <v>42138.692627314813</v>
      </c>
      <c r="U577" t="str">
        <f t="shared" si="51"/>
        <v/>
      </c>
      <c r="V577">
        <f t="shared" si="52"/>
        <v>4</v>
      </c>
      <c r="W577" t="str">
        <f t="shared" si="53"/>
        <v/>
      </c>
      <c r="X577">
        <f t="shared" si="54"/>
        <v>4</v>
      </c>
    </row>
    <row r="578" spans="1:24"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f>
        <v>1.2500000000000001E-5</v>
      </c>
      <c r="P578" s="6">
        <f>E578/L578</f>
        <v>1</v>
      </c>
      <c r="Q578" t="str">
        <f t="shared" si="49"/>
        <v>technology</v>
      </c>
      <c r="R578" s="7" t="str">
        <f t="shared" si="50"/>
        <v>web</v>
      </c>
      <c r="S578" s="13">
        <f>(((I578/60)/60)/24)+DATE(1970,1,1)</f>
        <v>42091.43</v>
      </c>
      <c r="T578" s="16">
        <f>(((J578/60)/60)/24)+DATE(1970,1,1)</f>
        <v>42031.471666666665</v>
      </c>
      <c r="U578" t="str">
        <f t="shared" si="51"/>
        <v/>
      </c>
      <c r="V578">
        <f t="shared" si="52"/>
        <v>1</v>
      </c>
      <c r="W578" t="str">
        <f t="shared" si="53"/>
        <v/>
      </c>
      <c r="X578">
        <f t="shared" si="54"/>
        <v>1</v>
      </c>
    </row>
    <row r="579" spans="1:24"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f>
        <v>2E-3</v>
      </c>
      <c r="P579" s="6">
        <f>E579/L579</f>
        <v>10</v>
      </c>
      <c r="Q579" t="str">
        <f t="shared" ref="Q579:Q642" si="55">LEFT(N579,SEARCH("/",N579)-1)</f>
        <v>technology</v>
      </c>
      <c r="R579" s="7" t="str">
        <f t="shared" ref="R579:R642" si="56">RIGHT(N579,LEN(N579)-SEARCH("/",N579))</f>
        <v>web</v>
      </c>
      <c r="S579" s="13">
        <f>(((I579/60)/60)/24)+DATE(1970,1,1)</f>
        <v>42510.589143518519</v>
      </c>
      <c r="T579" s="16">
        <f>(((J579/60)/60)/24)+DATE(1970,1,1)</f>
        <v>42450.589143518519</v>
      </c>
      <c r="U579" t="str">
        <f t="shared" ref="U579:U642" si="57">IF(F579="Successful",L579,"")</f>
        <v/>
      </c>
      <c r="V579">
        <f t="shared" ref="V579:V642" si="58">IF($F579="Failed",$L579,"")</f>
        <v>1</v>
      </c>
      <c r="W579" t="str">
        <f t="shared" ref="W579:W642" si="59">IF($F579="Canceled",$L579,"")</f>
        <v/>
      </c>
      <c r="X579">
        <f t="shared" ref="X579:X642" si="60">IF(V579="",W579,V579)</f>
        <v>1</v>
      </c>
    </row>
    <row r="580" spans="1:24"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f>
        <v>1.12E-4</v>
      </c>
      <c r="P580" s="6">
        <f>E580/L580</f>
        <v>2</v>
      </c>
      <c r="Q580" t="str">
        <f t="shared" si="55"/>
        <v>technology</v>
      </c>
      <c r="R580" s="7" t="str">
        <f t="shared" si="56"/>
        <v>web</v>
      </c>
      <c r="S580" s="13">
        <f>(((I580/60)/60)/24)+DATE(1970,1,1)</f>
        <v>42254.578622685185</v>
      </c>
      <c r="T580" s="16">
        <f>(((J580/60)/60)/24)+DATE(1970,1,1)</f>
        <v>42230.578622685185</v>
      </c>
      <c r="U580" t="str">
        <f t="shared" si="57"/>
        <v/>
      </c>
      <c r="V580">
        <f t="shared" si="58"/>
        <v>7</v>
      </c>
      <c r="W580" t="str">
        <f t="shared" si="59"/>
        <v/>
      </c>
      <c r="X580">
        <f t="shared" si="60"/>
        <v>7</v>
      </c>
    </row>
    <row r="581" spans="1:24"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f>
        <v>1.4583333333333334E-2</v>
      </c>
      <c r="P581" s="6">
        <f>E581/L581</f>
        <v>35</v>
      </c>
      <c r="Q581" t="str">
        <f t="shared" si="55"/>
        <v>technology</v>
      </c>
      <c r="R581" s="7" t="str">
        <f t="shared" si="56"/>
        <v>web</v>
      </c>
      <c r="S581" s="13">
        <f>(((I581/60)/60)/24)+DATE(1970,1,1)</f>
        <v>41998.852118055554</v>
      </c>
      <c r="T581" s="16">
        <f>(((J581/60)/60)/24)+DATE(1970,1,1)</f>
        <v>41968.852118055554</v>
      </c>
      <c r="U581" t="str">
        <f t="shared" si="57"/>
        <v/>
      </c>
      <c r="V581">
        <f t="shared" si="58"/>
        <v>5</v>
      </c>
      <c r="W581" t="str">
        <f t="shared" si="59"/>
        <v/>
      </c>
      <c r="X581">
        <f t="shared" si="60"/>
        <v>5</v>
      </c>
    </row>
    <row r="582" spans="1:24"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f>
        <v>3.3333333333333332E-4</v>
      </c>
      <c r="P582" s="6">
        <f>E582/L582</f>
        <v>1</v>
      </c>
      <c r="Q582" t="str">
        <f t="shared" si="55"/>
        <v>technology</v>
      </c>
      <c r="R582" s="7" t="str">
        <f t="shared" si="56"/>
        <v>web</v>
      </c>
      <c r="S582" s="13">
        <f>(((I582/60)/60)/24)+DATE(1970,1,1)</f>
        <v>42635.908182870371</v>
      </c>
      <c r="T582" s="16">
        <f>(((J582/60)/60)/24)+DATE(1970,1,1)</f>
        <v>42605.908182870371</v>
      </c>
      <c r="U582" t="str">
        <f t="shared" si="57"/>
        <v/>
      </c>
      <c r="V582">
        <f t="shared" si="58"/>
        <v>1</v>
      </c>
      <c r="W582" t="str">
        <f t="shared" si="59"/>
        <v/>
      </c>
      <c r="X582">
        <f t="shared" si="60"/>
        <v>1</v>
      </c>
    </row>
    <row r="583" spans="1:24"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f>
        <v>0</v>
      </c>
      <c r="P583" s="6" t="e">
        <f>E583/L583</f>
        <v>#DIV/0!</v>
      </c>
      <c r="Q583" t="str">
        <f t="shared" si="55"/>
        <v>technology</v>
      </c>
      <c r="R583" s="7" t="str">
        <f t="shared" si="56"/>
        <v>web</v>
      </c>
      <c r="S583" s="13">
        <f>(((I583/60)/60)/24)+DATE(1970,1,1)</f>
        <v>42218.012777777782</v>
      </c>
      <c r="T583" s="16">
        <f>(((J583/60)/60)/24)+DATE(1970,1,1)</f>
        <v>42188.012777777782</v>
      </c>
      <c r="U583" t="str">
        <f t="shared" si="57"/>
        <v/>
      </c>
      <c r="V583">
        <f t="shared" si="58"/>
        <v>0</v>
      </c>
      <c r="W583" t="str">
        <f t="shared" si="59"/>
        <v/>
      </c>
      <c r="X583">
        <f t="shared" si="60"/>
        <v>0</v>
      </c>
    </row>
    <row r="584" spans="1:24"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f>
        <v>0</v>
      </c>
      <c r="P584" s="6" t="e">
        <f>E584/L584</f>
        <v>#DIV/0!</v>
      </c>
      <c r="Q584" t="str">
        <f t="shared" si="55"/>
        <v>technology</v>
      </c>
      <c r="R584" s="7" t="str">
        <f t="shared" si="56"/>
        <v>web</v>
      </c>
      <c r="S584" s="13">
        <f>(((I584/60)/60)/24)+DATE(1970,1,1)</f>
        <v>42078.75</v>
      </c>
      <c r="T584" s="16">
        <f>(((J584/60)/60)/24)+DATE(1970,1,1)</f>
        <v>42055.739803240736</v>
      </c>
      <c r="U584" t="str">
        <f t="shared" si="57"/>
        <v/>
      </c>
      <c r="V584">
        <f t="shared" si="58"/>
        <v>0</v>
      </c>
      <c r="W584" t="str">
        <f t="shared" si="59"/>
        <v/>
      </c>
      <c r="X584">
        <f t="shared" si="60"/>
        <v>0</v>
      </c>
    </row>
    <row r="585" spans="1:24"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f>
        <v>1.1111111111111112E-4</v>
      </c>
      <c r="P585" s="6">
        <f>E585/L585</f>
        <v>1</v>
      </c>
      <c r="Q585" t="str">
        <f t="shared" si="55"/>
        <v>technology</v>
      </c>
      <c r="R585" s="7" t="str">
        <f t="shared" si="56"/>
        <v>web</v>
      </c>
      <c r="S585" s="13">
        <f>(((I585/60)/60)/24)+DATE(1970,1,1)</f>
        <v>42082.896840277783</v>
      </c>
      <c r="T585" s="16">
        <f>(((J585/60)/60)/24)+DATE(1970,1,1)</f>
        <v>42052.93850694444</v>
      </c>
      <c r="U585" t="str">
        <f t="shared" si="57"/>
        <v/>
      </c>
      <c r="V585">
        <f t="shared" si="58"/>
        <v>1</v>
      </c>
      <c r="W585" t="str">
        <f t="shared" si="59"/>
        <v/>
      </c>
      <c r="X585">
        <f t="shared" si="60"/>
        <v>1</v>
      </c>
    </row>
    <row r="586" spans="1:24"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f>
        <v>0.01</v>
      </c>
      <c r="P586" s="6">
        <f>E586/L586</f>
        <v>5</v>
      </c>
      <c r="Q586" t="str">
        <f t="shared" si="55"/>
        <v>technology</v>
      </c>
      <c r="R586" s="7" t="str">
        <f t="shared" si="56"/>
        <v>web</v>
      </c>
      <c r="S586" s="13">
        <f>(((I586/60)/60)/24)+DATE(1970,1,1)</f>
        <v>42079.674953703703</v>
      </c>
      <c r="T586" s="16">
        <f>(((J586/60)/60)/24)+DATE(1970,1,1)</f>
        <v>42049.716620370367</v>
      </c>
      <c r="U586" t="str">
        <f t="shared" si="57"/>
        <v/>
      </c>
      <c r="V586">
        <f t="shared" si="58"/>
        <v>2</v>
      </c>
      <c r="W586" t="str">
        <f t="shared" si="59"/>
        <v/>
      </c>
      <c r="X586">
        <f t="shared" si="60"/>
        <v>2</v>
      </c>
    </row>
    <row r="587" spans="1:24"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f>
        <v>0</v>
      </c>
      <c r="P587" s="6" t="e">
        <f>E587/L587</f>
        <v>#DIV/0!</v>
      </c>
      <c r="Q587" t="str">
        <f t="shared" si="55"/>
        <v>technology</v>
      </c>
      <c r="R587" s="7" t="str">
        <f t="shared" si="56"/>
        <v>web</v>
      </c>
      <c r="S587" s="13">
        <f>(((I587/60)/60)/24)+DATE(1970,1,1)</f>
        <v>42339</v>
      </c>
      <c r="T587" s="16">
        <f>(((J587/60)/60)/24)+DATE(1970,1,1)</f>
        <v>42283.3909375</v>
      </c>
      <c r="U587" t="str">
        <f t="shared" si="57"/>
        <v/>
      </c>
      <c r="V587">
        <f t="shared" si="58"/>
        <v>0</v>
      </c>
      <c r="W587" t="str">
        <f t="shared" si="59"/>
        <v/>
      </c>
      <c r="X587">
        <f t="shared" si="60"/>
        <v>0</v>
      </c>
    </row>
    <row r="588" spans="1:24"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f>
        <v>5.5999999999999999E-3</v>
      </c>
      <c r="P588" s="6">
        <f>E588/L588</f>
        <v>14</v>
      </c>
      <c r="Q588" t="str">
        <f t="shared" si="55"/>
        <v>technology</v>
      </c>
      <c r="R588" s="7" t="str">
        <f t="shared" si="56"/>
        <v>web</v>
      </c>
      <c r="S588" s="13">
        <f>(((I588/60)/60)/24)+DATE(1970,1,1)</f>
        <v>42050.854247685187</v>
      </c>
      <c r="T588" s="16">
        <f>(((J588/60)/60)/24)+DATE(1970,1,1)</f>
        <v>42020.854247685187</v>
      </c>
      <c r="U588" t="str">
        <f t="shared" si="57"/>
        <v/>
      </c>
      <c r="V588">
        <f t="shared" si="58"/>
        <v>4</v>
      </c>
      <c r="W588" t="str">
        <f t="shared" si="59"/>
        <v/>
      </c>
      <c r="X588">
        <f t="shared" si="60"/>
        <v>4</v>
      </c>
    </row>
    <row r="589" spans="1:24"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f>
        <v>9.0833333333333335E-2</v>
      </c>
      <c r="P589" s="6">
        <f>E589/L589</f>
        <v>389.28571428571428</v>
      </c>
      <c r="Q589" t="str">
        <f t="shared" si="55"/>
        <v>technology</v>
      </c>
      <c r="R589" s="7" t="str">
        <f t="shared" si="56"/>
        <v>web</v>
      </c>
      <c r="S589" s="13">
        <f>(((I589/60)/60)/24)+DATE(1970,1,1)</f>
        <v>42110.757326388892</v>
      </c>
      <c r="T589" s="16">
        <f>(((J589/60)/60)/24)+DATE(1970,1,1)</f>
        <v>42080.757326388892</v>
      </c>
      <c r="U589" t="str">
        <f t="shared" si="57"/>
        <v/>
      </c>
      <c r="V589">
        <f t="shared" si="58"/>
        <v>7</v>
      </c>
      <c r="W589" t="str">
        <f t="shared" si="59"/>
        <v/>
      </c>
      <c r="X589">
        <f t="shared" si="60"/>
        <v>7</v>
      </c>
    </row>
    <row r="590" spans="1:24"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f>
        <v>3.3444444444444443E-2</v>
      </c>
      <c r="P590" s="6">
        <f>E590/L590</f>
        <v>150.5</v>
      </c>
      <c r="Q590" t="str">
        <f t="shared" si="55"/>
        <v>technology</v>
      </c>
      <c r="R590" s="7" t="str">
        <f t="shared" si="56"/>
        <v>web</v>
      </c>
      <c r="S590" s="13">
        <f>(((I590/60)/60)/24)+DATE(1970,1,1)</f>
        <v>42691.811180555553</v>
      </c>
      <c r="T590" s="16">
        <f>(((J590/60)/60)/24)+DATE(1970,1,1)</f>
        <v>42631.769513888896</v>
      </c>
      <c r="U590" t="str">
        <f t="shared" si="57"/>
        <v/>
      </c>
      <c r="V590">
        <f t="shared" si="58"/>
        <v>2</v>
      </c>
      <c r="W590" t="str">
        <f t="shared" si="59"/>
        <v/>
      </c>
      <c r="X590">
        <f t="shared" si="60"/>
        <v>2</v>
      </c>
    </row>
    <row r="591" spans="1:24"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f>
        <v>1.3333333333333334E-4</v>
      </c>
      <c r="P591" s="6">
        <f>E591/L591</f>
        <v>1</v>
      </c>
      <c r="Q591" t="str">
        <f t="shared" si="55"/>
        <v>technology</v>
      </c>
      <c r="R591" s="7" t="str">
        <f t="shared" si="56"/>
        <v>web</v>
      </c>
      <c r="S591" s="13">
        <f>(((I591/60)/60)/24)+DATE(1970,1,1)</f>
        <v>42193.614571759259</v>
      </c>
      <c r="T591" s="16">
        <f>(((J591/60)/60)/24)+DATE(1970,1,1)</f>
        <v>42178.614571759259</v>
      </c>
      <c r="U591" t="str">
        <f t="shared" si="57"/>
        <v/>
      </c>
      <c r="V591">
        <f t="shared" si="58"/>
        <v>1</v>
      </c>
      <c r="W591" t="str">
        <f t="shared" si="59"/>
        <v/>
      </c>
      <c r="X591">
        <f t="shared" si="60"/>
        <v>1</v>
      </c>
    </row>
    <row r="592" spans="1:24"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f>
        <v>4.4600000000000001E-2</v>
      </c>
      <c r="P592" s="6">
        <f>E592/L592</f>
        <v>24.777777777777779</v>
      </c>
      <c r="Q592" t="str">
        <f t="shared" si="55"/>
        <v>technology</v>
      </c>
      <c r="R592" s="7" t="str">
        <f t="shared" si="56"/>
        <v>web</v>
      </c>
      <c r="S592" s="13">
        <f>(((I592/60)/60)/24)+DATE(1970,1,1)</f>
        <v>42408.542361111111</v>
      </c>
      <c r="T592" s="16">
        <f>(((J592/60)/60)/24)+DATE(1970,1,1)</f>
        <v>42377.554756944446</v>
      </c>
      <c r="U592" t="str">
        <f t="shared" si="57"/>
        <v/>
      </c>
      <c r="V592">
        <f t="shared" si="58"/>
        <v>9</v>
      </c>
      <c r="W592" t="str">
        <f t="shared" si="59"/>
        <v/>
      </c>
      <c r="X592">
        <f t="shared" si="60"/>
        <v>9</v>
      </c>
    </row>
    <row r="593" spans="1:24"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f>
        <v>6.0999999999999997E-4</v>
      </c>
      <c r="P593" s="6">
        <f>E593/L593</f>
        <v>30.5</v>
      </c>
      <c r="Q593" t="str">
        <f t="shared" si="55"/>
        <v>technology</v>
      </c>
      <c r="R593" s="7" t="str">
        <f t="shared" si="56"/>
        <v>web</v>
      </c>
      <c r="S593" s="13">
        <f>(((I593/60)/60)/24)+DATE(1970,1,1)</f>
        <v>42207.543171296296</v>
      </c>
      <c r="T593" s="16">
        <f>(((J593/60)/60)/24)+DATE(1970,1,1)</f>
        <v>42177.543171296296</v>
      </c>
      <c r="U593" t="str">
        <f t="shared" si="57"/>
        <v/>
      </c>
      <c r="V593">
        <f t="shared" si="58"/>
        <v>2</v>
      </c>
      <c r="W593" t="str">
        <f t="shared" si="59"/>
        <v/>
      </c>
      <c r="X593">
        <f t="shared" si="60"/>
        <v>2</v>
      </c>
    </row>
    <row r="594" spans="1:24"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f>
        <v>3.3333333333333333E-2</v>
      </c>
      <c r="P594" s="6">
        <f>E594/L594</f>
        <v>250</v>
      </c>
      <c r="Q594" t="str">
        <f t="shared" si="55"/>
        <v>technology</v>
      </c>
      <c r="R594" s="7" t="str">
        <f t="shared" si="56"/>
        <v>web</v>
      </c>
      <c r="S594" s="13">
        <f>(((I594/60)/60)/24)+DATE(1970,1,1)</f>
        <v>41976.232175925921</v>
      </c>
      <c r="T594" s="16">
        <f>(((J594/60)/60)/24)+DATE(1970,1,1)</f>
        <v>41946.232175925928</v>
      </c>
      <c r="U594" t="str">
        <f t="shared" si="57"/>
        <v/>
      </c>
      <c r="V594">
        <f t="shared" si="58"/>
        <v>1</v>
      </c>
      <c r="W594" t="str">
        <f t="shared" si="59"/>
        <v/>
      </c>
      <c r="X594">
        <f t="shared" si="60"/>
        <v>1</v>
      </c>
    </row>
    <row r="595" spans="1:24"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f>
        <v>0.23</v>
      </c>
      <c r="P595" s="6">
        <f>E595/L595</f>
        <v>16.428571428571427</v>
      </c>
      <c r="Q595" t="str">
        <f t="shared" si="55"/>
        <v>technology</v>
      </c>
      <c r="R595" s="7" t="str">
        <f t="shared" si="56"/>
        <v>web</v>
      </c>
      <c r="S595" s="13">
        <f>(((I595/60)/60)/24)+DATE(1970,1,1)</f>
        <v>42100.635937500003</v>
      </c>
      <c r="T595" s="16">
        <f>(((J595/60)/60)/24)+DATE(1970,1,1)</f>
        <v>42070.677604166667</v>
      </c>
      <c r="U595" t="str">
        <f t="shared" si="57"/>
        <v/>
      </c>
      <c r="V595">
        <f t="shared" si="58"/>
        <v>7</v>
      </c>
      <c r="W595" t="str">
        <f t="shared" si="59"/>
        <v/>
      </c>
      <c r="X595">
        <f t="shared" si="60"/>
        <v>7</v>
      </c>
    </row>
    <row r="596" spans="1:24"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f>
        <v>1.0399999999999999E-3</v>
      </c>
      <c r="P596" s="6">
        <f>E596/L596</f>
        <v>13</v>
      </c>
      <c r="Q596" t="str">
        <f t="shared" si="55"/>
        <v>technology</v>
      </c>
      <c r="R596" s="7" t="str">
        <f t="shared" si="56"/>
        <v>web</v>
      </c>
      <c r="S596" s="13">
        <f>(((I596/60)/60)/24)+DATE(1970,1,1)</f>
        <v>42476.780162037037</v>
      </c>
      <c r="T596" s="16">
        <f>(((J596/60)/60)/24)+DATE(1970,1,1)</f>
        <v>42446.780162037037</v>
      </c>
      <c r="U596" t="str">
        <f t="shared" si="57"/>
        <v/>
      </c>
      <c r="V596">
        <f t="shared" si="58"/>
        <v>2</v>
      </c>
      <c r="W596" t="str">
        <f t="shared" si="59"/>
        <v/>
      </c>
      <c r="X596">
        <f t="shared" si="60"/>
        <v>2</v>
      </c>
    </row>
    <row r="597" spans="1:24"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f>
        <v>4.2599999999999999E-3</v>
      </c>
      <c r="P597" s="6">
        <f>E597/L597</f>
        <v>53.25</v>
      </c>
      <c r="Q597" t="str">
        <f t="shared" si="55"/>
        <v>technology</v>
      </c>
      <c r="R597" s="7" t="str">
        <f t="shared" si="56"/>
        <v>web</v>
      </c>
      <c r="S597" s="13">
        <f>(((I597/60)/60)/24)+DATE(1970,1,1)</f>
        <v>42128.069884259254</v>
      </c>
      <c r="T597" s="16">
        <f>(((J597/60)/60)/24)+DATE(1970,1,1)</f>
        <v>42083.069884259254</v>
      </c>
      <c r="U597" t="str">
        <f t="shared" si="57"/>
        <v/>
      </c>
      <c r="V597">
        <f t="shared" si="58"/>
        <v>8</v>
      </c>
      <c r="W597" t="str">
        <f t="shared" si="59"/>
        <v/>
      </c>
      <c r="X597">
        <f t="shared" si="60"/>
        <v>8</v>
      </c>
    </row>
    <row r="598" spans="1:24"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f>
        <v>2.9999999999999997E-4</v>
      </c>
      <c r="P598" s="6">
        <f>E598/L598</f>
        <v>3</v>
      </c>
      <c r="Q598" t="str">
        <f t="shared" si="55"/>
        <v>technology</v>
      </c>
      <c r="R598" s="7" t="str">
        <f t="shared" si="56"/>
        <v>web</v>
      </c>
      <c r="S598" s="13">
        <f>(((I598/60)/60)/24)+DATE(1970,1,1)</f>
        <v>42676.896898148145</v>
      </c>
      <c r="T598" s="16">
        <f>(((J598/60)/60)/24)+DATE(1970,1,1)</f>
        <v>42646.896898148145</v>
      </c>
      <c r="U598" t="str">
        <f t="shared" si="57"/>
        <v/>
      </c>
      <c r="V598">
        <f t="shared" si="58"/>
        <v>2</v>
      </c>
      <c r="W598" t="str">
        <f t="shared" si="59"/>
        <v/>
      </c>
      <c r="X598">
        <f t="shared" si="60"/>
        <v>2</v>
      </c>
    </row>
    <row r="599" spans="1:24"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f>
        <v>2.6666666666666666E-3</v>
      </c>
      <c r="P599" s="6">
        <f>E599/L599</f>
        <v>10</v>
      </c>
      <c r="Q599" t="str">
        <f t="shared" si="55"/>
        <v>technology</v>
      </c>
      <c r="R599" s="7" t="str">
        <f t="shared" si="56"/>
        <v>web</v>
      </c>
      <c r="S599" s="13">
        <f>(((I599/60)/60)/24)+DATE(1970,1,1)</f>
        <v>42582.666666666672</v>
      </c>
      <c r="T599" s="16">
        <f>(((J599/60)/60)/24)+DATE(1970,1,1)</f>
        <v>42545.705266203702</v>
      </c>
      <c r="U599" t="str">
        <f t="shared" si="57"/>
        <v/>
      </c>
      <c r="V599">
        <f t="shared" si="58"/>
        <v>2</v>
      </c>
      <c r="W599" t="str">
        <f t="shared" si="59"/>
        <v/>
      </c>
      <c r="X599">
        <f t="shared" si="60"/>
        <v>2</v>
      </c>
    </row>
    <row r="600" spans="1:24"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f>
        <v>0.34</v>
      </c>
      <c r="P600" s="6">
        <f>E600/L600</f>
        <v>121.42857142857143</v>
      </c>
      <c r="Q600" t="str">
        <f t="shared" si="55"/>
        <v>technology</v>
      </c>
      <c r="R600" s="7" t="str">
        <f t="shared" si="56"/>
        <v>web</v>
      </c>
      <c r="S600" s="13">
        <f>(((I600/60)/60)/24)+DATE(1970,1,1)</f>
        <v>41978.00209490741</v>
      </c>
      <c r="T600" s="16">
        <f>(((J600/60)/60)/24)+DATE(1970,1,1)</f>
        <v>41948.00209490741</v>
      </c>
      <c r="U600" t="str">
        <f t="shared" si="57"/>
        <v/>
      </c>
      <c r="V600">
        <f t="shared" si="58"/>
        <v>7</v>
      </c>
      <c r="W600" t="str">
        <f t="shared" si="59"/>
        <v/>
      </c>
      <c r="X600">
        <f t="shared" si="60"/>
        <v>7</v>
      </c>
    </row>
    <row r="601" spans="1:24"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f>
        <v>6.2E-4</v>
      </c>
      <c r="P601" s="6">
        <f>E601/L601</f>
        <v>15.5</v>
      </c>
      <c r="Q601" t="str">
        <f t="shared" si="55"/>
        <v>technology</v>
      </c>
      <c r="R601" s="7" t="str">
        <f t="shared" si="56"/>
        <v>web</v>
      </c>
      <c r="S601" s="13">
        <f>(((I601/60)/60)/24)+DATE(1970,1,1)</f>
        <v>42071.636111111111</v>
      </c>
      <c r="T601" s="16">
        <f>(((J601/60)/60)/24)+DATE(1970,1,1)</f>
        <v>42047.812523148154</v>
      </c>
      <c r="U601" t="str">
        <f t="shared" si="57"/>
        <v/>
      </c>
      <c r="V601">
        <f t="shared" si="58"/>
        <v>2</v>
      </c>
      <c r="W601" t="str">
        <f t="shared" si="59"/>
        <v/>
      </c>
      <c r="X601">
        <f t="shared" si="60"/>
        <v>2</v>
      </c>
    </row>
    <row r="602" spans="1:24"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f>
        <v>0.02</v>
      </c>
      <c r="P602" s="6">
        <f>E602/L602</f>
        <v>100</v>
      </c>
      <c r="Q602" t="str">
        <f t="shared" si="55"/>
        <v>technology</v>
      </c>
      <c r="R602" s="7" t="str">
        <f t="shared" si="56"/>
        <v>web</v>
      </c>
      <c r="S602" s="13">
        <f>(((I602/60)/60)/24)+DATE(1970,1,1)</f>
        <v>42133.798171296294</v>
      </c>
      <c r="T602" s="16">
        <f>(((J602/60)/60)/24)+DATE(1970,1,1)</f>
        <v>42073.798171296294</v>
      </c>
      <c r="U602" t="str">
        <f t="shared" si="57"/>
        <v/>
      </c>
      <c r="V602" t="str">
        <f t="shared" si="58"/>
        <v/>
      </c>
      <c r="W602">
        <f t="shared" si="59"/>
        <v>1</v>
      </c>
      <c r="X602">
        <f t="shared" si="60"/>
        <v>1</v>
      </c>
    </row>
    <row r="603" spans="1:24"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f>
        <v>1.4E-2</v>
      </c>
      <c r="P603" s="6">
        <f>E603/L603</f>
        <v>23.333333333333332</v>
      </c>
      <c r="Q603" t="str">
        <f t="shared" si="55"/>
        <v>technology</v>
      </c>
      <c r="R603" s="7" t="str">
        <f t="shared" si="56"/>
        <v>web</v>
      </c>
      <c r="S603" s="13">
        <f>(((I603/60)/60)/24)+DATE(1970,1,1)</f>
        <v>41999.858090277776</v>
      </c>
      <c r="T603" s="16">
        <f>(((J603/60)/60)/24)+DATE(1970,1,1)</f>
        <v>41969.858090277776</v>
      </c>
      <c r="U603" t="str">
        <f t="shared" si="57"/>
        <v/>
      </c>
      <c r="V603" t="str">
        <f t="shared" si="58"/>
        <v/>
      </c>
      <c r="W603">
        <f t="shared" si="59"/>
        <v>6</v>
      </c>
      <c r="X603">
        <f t="shared" si="60"/>
        <v>6</v>
      </c>
    </row>
    <row r="604" spans="1:24"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f>
        <v>0</v>
      </c>
      <c r="P604" s="6" t="e">
        <f>E604/L604</f>
        <v>#DIV/0!</v>
      </c>
      <c r="Q604" t="str">
        <f t="shared" si="55"/>
        <v>technology</v>
      </c>
      <c r="R604" s="7" t="str">
        <f t="shared" si="56"/>
        <v>web</v>
      </c>
      <c r="S604" s="13">
        <f>(((I604/60)/60)/24)+DATE(1970,1,1)</f>
        <v>42173.79415509259</v>
      </c>
      <c r="T604" s="16">
        <f>(((J604/60)/60)/24)+DATE(1970,1,1)</f>
        <v>42143.79415509259</v>
      </c>
      <c r="U604" t="str">
        <f t="shared" si="57"/>
        <v/>
      </c>
      <c r="V604" t="str">
        <f t="shared" si="58"/>
        <v/>
      </c>
      <c r="W604">
        <f t="shared" si="59"/>
        <v>0</v>
      </c>
      <c r="X604">
        <f t="shared" si="60"/>
        <v>0</v>
      </c>
    </row>
    <row r="605" spans="1:24"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f>
        <v>3.9334666666666664E-2</v>
      </c>
      <c r="P605" s="6">
        <f>E605/L605</f>
        <v>45.386153846153846</v>
      </c>
      <c r="Q605" t="str">
        <f t="shared" si="55"/>
        <v>technology</v>
      </c>
      <c r="R605" s="7" t="str">
        <f t="shared" si="56"/>
        <v>web</v>
      </c>
      <c r="S605" s="13">
        <f>(((I605/60)/60)/24)+DATE(1970,1,1)</f>
        <v>41865.639155092591</v>
      </c>
      <c r="T605" s="16">
        <f>(((J605/60)/60)/24)+DATE(1970,1,1)</f>
        <v>41835.639155092591</v>
      </c>
      <c r="U605" t="str">
        <f t="shared" si="57"/>
        <v/>
      </c>
      <c r="V605" t="str">
        <f t="shared" si="58"/>
        <v/>
      </c>
      <c r="W605">
        <f t="shared" si="59"/>
        <v>13</v>
      </c>
      <c r="X605">
        <f t="shared" si="60"/>
        <v>13</v>
      </c>
    </row>
    <row r="606" spans="1:24"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f>
        <v>0</v>
      </c>
      <c r="P606" s="6" t="e">
        <f>E606/L606</f>
        <v>#DIV/0!</v>
      </c>
      <c r="Q606" t="str">
        <f t="shared" si="55"/>
        <v>technology</v>
      </c>
      <c r="R606" s="7" t="str">
        <f t="shared" si="56"/>
        <v>web</v>
      </c>
      <c r="S606" s="13">
        <f>(((I606/60)/60)/24)+DATE(1970,1,1)</f>
        <v>41879.035370370373</v>
      </c>
      <c r="T606" s="16">
        <f>(((J606/60)/60)/24)+DATE(1970,1,1)</f>
        <v>41849.035370370373</v>
      </c>
      <c r="U606" t="str">
        <f t="shared" si="57"/>
        <v/>
      </c>
      <c r="V606" t="str">
        <f t="shared" si="58"/>
        <v/>
      </c>
      <c r="W606">
        <f t="shared" si="59"/>
        <v>0</v>
      </c>
      <c r="X606">
        <f t="shared" si="60"/>
        <v>0</v>
      </c>
    </row>
    <row r="607" spans="1:24"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f>
        <v>2.6200000000000001E-2</v>
      </c>
      <c r="P607" s="6">
        <f>E607/L607</f>
        <v>16.375</v>
      </c>
      <c r="Q607" t="str">
        <f t="shared" si="55"/>
        <v>technology</v>
      </c>
      <c r="R607" s="7" t="str">
        <f t="shared" si="56"/>
        <v>web</v>
      </c>
      <c r="S607" s="13">
        <f>(((I607/60)/60)/24)+DATE(1970,1,1)</f>
        <v>42239.357731481476</v>
      </c>
      <c r="T607" s="16">
        <f>(((J607/60)/60)/24)+DATE(1970,1,1)</f>
        <v>42194.357731481476</v>
      </c>
      <c r="U607" t="str">
        <f t="shared" si="57"/>
        <v/>
      </c>
      <c r="V607" t="str">
        <f t="shared" si="58"/>
        <v/>
      </c>
      <c r="W607">
        <f t="shared" si="59"/>
        <v>8</v>
      </c>
      <c r="X607">
        <f t="shared" si="60"/>
        <v>8</v>
      </c>
    </row>
    <row r="608" spans="1:24"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f>
        <v>2E-3</v>
      </c>
      <c r="P608" s="6">
        <f>E608/L608</f>
        <v>10</v>
      </c>
      <c r="Q608" t="str">
        <f t="shared" si="55"/>
        <v>technology</v>
      </c>
      <c r="R608" s="7" t="str">
        <f t="shared" si="56"/>
        <v>web</v>
      </c>
      <c r="S608" s="13">
        <f>(((I608/60)/60)/24)+DATE(1970,1,1)</f>
        <v>42148.625</v>
      </c>
      <c r="T608" s="16">
        <f>(((J608/60)/60)/24)+DATE(1970,1,1)</f>
        <v>42102.650567129633</v>
      </c>
      <c r="U608" t="str">
        <f t="shared" si="57"/>
        <v/>
      </c>
      <c r="V608" t="str">
        <f t="shared" si="58"/>
        <v/>
      </c>
      <c r="W608">
        <f t="shared" si="59"/>
        <v>1</v>
      </c>
      <c r="X608">
        <f t="shared" si="60"/>
        <v>1</v>
      </c>
    </row>
    <row r="609" spans="1:24"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f>
        <v>0</v>
      </c>
      <c r="P609" s="6" t="e">
        <f>E609/L609</f>
        <v>#DIV/0!</v>
      </c>
      <c r="Q609" t="str">
        <f t="shared" si="55"/>
        <v>technology</v>
      </c>
      <c r="R609" s="7" t="str">
        <f t="shared" si="56"/>
        <v>web</v>
      </c>
      <c r="S609" s="13">
        <f>(((I609/60)/60)/24)+DATE(1970,1,1)</f>
        <v>42330.867314814815</v>
      </c>
      <c r="T609" s="16">
        <f>(((J609/60)/60)/24)+DATE(1970,1,1)</f>
        <v>42300.825648148151</v>
      </c>
      <c r="U609" t="str">
        <f t="shared" si="57"/>
        <v/>
      </c>
      <c r="V609" t="str">
        <f t="shared" si="58"/>
        <v/>
      </c>
      <c r="W609">
        <f t="shared" si="59"/>
        <v>0</v>
      </c>
      <c r="X609">
        <f t="shared" si="60"/>
        <v>0</v>
      </c>
    </row>
    <row r="610" spans="1:24"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f>
        <v>9.7400000000000004E-3</v>
      </c>
      <c r="P610" s="6">
        <f>E610/L610</f>
        <v>292.2</v>
      </c>
      <c r="Q610" t="str">
        <f t="shared" si="55"/>
        <v>technology</v>
      </c>
      <c r="R610" s="7" t="str">
        <f t="shared" si="56"/>
        <v>web</v>
      </c>
      <c r="S610" s="13">
        <f>(((I610/60)/60)/24)+DATE(1970,1,1)</f>
        <v>42170.921064814815</v>
      </c>
      <c r="T610" s="16">
        <f>(((J610/60)/60)/24)+DATE(1970,1,1)</f>
        <v>42140.921064814815</v>
      </c>
      <c r="U610" t="str">
        <f t="shared" si="57"/>
        <v/>
      </c>
      <c r="V610" t="str">
        <f t="shared" si="58"/>
        <v/>
      </c>
      <c r="W610">
        <f t="shared" si="59"/>
        <v>5</v>
      </c>
      <c r="X610">
        <f t="shared" si="60"/>
        <v>5</v>
      </c>
    </row>
    <row r="611" spans="1:24"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f>
        <v>6.41025641025641E-3</v>
      </c>
      <c r="P611" s="6">
        <f>E611/L611</f>
        <v>5</v>
      </c>
      <c r="Q611" t="str">
        <f t="shared" si="55"/>
        <v>technology</v>
      </c>
      <c r="R611" s="7" t="str">
        <f t="shared" si="56"/>
        <v>web</v>
      </c>
      <c r="S611" s="13">
        <f>(((I611/60)/60)/24)+DATE(1970,1,1)</f>
        <v>42337.075740740736</v>
      </c>
      <c r="T611" s="16">
        <f>(((J611/60)/60)/24)+DATE(1970,1,1)</f>
        <v>42307.034074074079</v>
      </c>
      <c r="U611" t="str">
        <f t="shared" si="57"/>
        <v/>
      </c>
      <c r="V611" t="str">
        <f t="shared" si="58"/>
        <v/>
      </c>
      <c r="W611">
        <f t="shared" si="59"/>
        <v>1</v>
      </c>
      <c r="X611">
        <f t="shared" si="60"/>
        <v>1</v>
      </c>
    </row>
    <row r="612" spans="1:24"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f>
        <v>0</v>
      </c>
      <c r="P612" s="6" t="e">
        <f>E612/L612</f>
        <v>#DIV/0!</v>
      </c>
      <c r="Q612" t="str">
        <f t="shared" si="55"/>
        <v>technology</v>
      </c>
      <c r="R612" s="7" t="str">
        <f t="shared" si="56"/>
        <v>web</v>
      </c>
      <c r="S612" s="13">
        <f>(((I612/60)/60)/24)+DATE(1970,1,1)</f>
        <v>42116.83085648148</v>
      </c>
      <c r="T612" s="16">
        <f>(((J612/60)/60)/24)+DATE(1970,1,1)</f>
        <v>42086.83085648148</v>
      </c>
      <c r="U612" t="str">
        <f t="shared" si="57"/>
        <v/>
      </c>
      <c r="V612" t="str">
        <f t="shared" si="58"/>
        <v/>
      </c>
      <c r="W612">
        <f t="shared" si="59"/>
        <v>0</v>
      </c>
      <c r="X612">
        <f t="shared" si="60"/>
        <v>0</v>
      </c>
    </row>
    <row r="613" spans="1:24"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f>
        <v>0</v>
      </c>
      <c r="P613" s="6" t="e">
        <f>E613/L613</f>
        <v>#DIV/0!</v>
      </c>
      <c r="Q613" t="str">
        <f t="shared" si="55"/>
        <v>technology</v>
      </c>
      <c r="R613" s="7" t="str">
        <f t="shared" si="56"/>
        <v>web</v>
      </c>
      <c r="S613" s="13">
        <f>(((I613/60)/60)/24)+DATE(1970,1,1)</f>
        <v>42388.560613425929</v>
      </c>
      <c r="T613" s="16">
        <f>(((J613/60)/60)/24)+DATE(1970,1,1)</f>
        <v>42328.560613425929</v>
      </c>
      <c r="U613" t="str">
        <f t="shared" si="57"/>
        <v/>
      </c>
      <c r="V613" t="str">
        <f t="shared" si="58"/>
        <v/>
      </c>
      <c r="W613">
        <f t="shared" si="59"/>
        <v>0</v>
      </c>
      <c r="X613">
        <f t="shared" si="60"/>
        <v>0</v>
      </c>
    </row>
    <row r="614" spans="1:24"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f>
        <v>0</v>
      </c>
      <c r="P614" s="6" t="e">
        <f>E614/L614</f>
        <v>#DIV/0!</v>
      </c>
      <c r="Q614" t="str">
        <f t="shared" si="55"/>
        <v>technology</v>
      </c>
      <c r="R614" s="7" t="str">
        <f t="shared" si="56"/>
        <v>web</v>
      </c>
      <c r="S614" s="13">
        <f>(((I614/60)/60)/24)+DATE(1970,1,1)</f>
        <v>42615.031782407401</v>
      </c>
      <c r="T614" s="16">
        <f>(((J614/60)/60)/24)+DATE(1970,1,1)</f>
        <v>42585.031782407401</v>
      </c>
      <c r="U614" t="str">
        <f t="shared" si="57"/>
        <v/>
      </c>
      <c r="V614" t="str">
        <f t="shared" si="58"/>
        <v/>
      </c>
      <c r="W614">
        <f t="shared" si="59"/>
        <v>0</v>
      </c>
      <c r="X614">
        <f t="shared" si="60"/>
        <v>0</v>
      </c>
    </row>
    <row r="615" spans="1:24"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f>
        <v>0.21363333333333334</v>
      </c>
      <c r="P615" s="6">
        <f>E615/L615</f>
        <v>105.93388429752066</v>
      </c>
      <c r="Q615" t="str">
        <f t="shared" si="55"/>
        <v>technology</v>
      </c>
      <c r="R615" s="7" t="str">
        <f t="shared" si="56"/>
        <v>web</v>
      </c>
      <c r="S615" s="13">
        <f>(((I615/60)/60)/24)+DATE(1970,1,1)</f>
        <v>42278.207638888889</v>
      </c>
      <c r="T615" s="16">
        <f>(((J615/60)/60)/24)+DATE(1970,1,1)</f>
        <v>42247.496759259258</v>
      </c>
      <c r="U615" t="str">
        <f t="shared" si="57"/>
        <v/>
      </c>
      <c r="V615" t="str">
        <f t="shared" si="58"/>
        <v/>
      </c>
      <c r="W615">
        <f t="shared" si="59"/>
        <v>121</v>
      </c>
      <c r="X615">
        <f t="shared" si="60"/>
        <v>121</v>
      </c>
    </row>
    <row r="616" spans="1:24"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f>
        <v>0</v>
      </c>
      <c r="P616" s="6" t="e">
        <f>E616/L616</f>
        <v>#DIV/0!</v>
      </c>
      <c r="Q616" t="str">
        <f t="shared" si="55"/>
        <v>technology</v>
      </c>
      <c r="R616" s="7" t="str">
        <f t="shared" si="56"/>
        <v>web</v>
      </c>
      <c r="S616" s="13">
        <f>(((I616/60)/60)/24)+DATE(1970,1,1)</f>
        <v>42545.061805555553</v>
      </c>
      <c r="T616" s="16">
        <f>(((J616/60)/60)/24)+DATE(1970,1,1)</f>
        <v>42515.061805555553</v>
      </c>
      <c r="U616" t="str">
        <f t="shared" si="57"/>
        <v/>
      </c>
      <c r="V616" t="str">
        <f t="shared" si="58"/>
        <v/>
      </c>
      <c r="W616">
        <f t="shared" si="59"/>
        <v>0</v>
      </c>
      <c r="X616">
        <f t="shared" si="60"/>
        <v>0</v>
      </c>
    </row>
    <row r="617" spans="1:24"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f>
        <v>0</v>
      </c>
      <c r="P617" s="6" t="e">
        <f>E617/L617</f>
        <v>#DIV/0!</v>
      </c>
      <c r="Q617" t="str">
        <f t="shared" si="55"/>
        <v>technology</v>
      </c>
      <c r="R617" s="7" t="str">
        <f t="shared" si="56"/>
        <v>web</v>
      </c>
      <c r="S617" s="13">
        <f>(((I617/60)/60)/24)+DATE(1970,1,1)</f>
        <v>42272.122210648144</v>
      </c>
      <c r="T617" s="16">
        <f>(((J617/60)/60)/24)+DATE(1970,1,1)</f>
        <v>42242.122210648144</v>
      </c>
      <c r="U617" t="str">
        <f t="shared" si="57"/>
        <v/>
      </c>
      <c r="V617" t="str">
        <f t="shared" si="58"/>
        <v/>
      </c>
      <c r="W617">
        <f t="shared" si="59"/>
        <v>0</v>
      </c>
      <c r="X617">
        <f t="shared" si="60"/>
        <v>0</v>
      </c>
    </row>
    <row r="618" spans="1:24"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f>
        <v>0</v>
      </c>
      <c r="P618" s="6" t="e">
        <f>E618/L618</f>
        <v>#DIV/0!</v>
      </c>
      <c r="Q618" t="str">
        <f t="shared" si="55"/>
        <v>technology</v>
      </c>
      <c r="R618" s="7" t="str">
        <f t="shared" si="56"/>
        <v>web</v>
      </c>
      <c r="S618" s="13">
        <f>(((I618/60)/60)/24)+DATE(1970,1,1)</f>
        <v>42791.376238425932</v>
      </c>
      <c r="T618" s="16">
        <f>(((J618/60)/60)/24)+DATE(1970,1,1)</f>
        <v>42761.376238425932</v>
      </c>
      <c r="U618" t="str">
        <f t="shared" si="57"/>
        <v/>
      </c>
      <c r="V618" t="str">
        <f t="shared" si="58"/>
        <v/>
      </c>
      <c r="W618">
        <f t="shared" si="59"/>
        <v>0</v>
      </c>
      <c r="X618">
        <f t="shared" si="60"/>
        <v>0</v>
      </c>
    </row>
    <row r="619" spans="1:24"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f>
        <v>0.03</v>
      </c>
      <c r="P619" s="6">
        <f>E619/L619</f>
        <v>20</v>
      </c>
      <c r="Q619" t="str">
        <f t="shared" si="55"/>
        <v>technology</v>
      </c>
      <c r="R619" s="7" t="str">
        <f t="shared" si="56"/>
        <v>web</v>
      </c>
      <c r="S619" s="13">
        <f>(((I619/60)/60)/24)+DATE(1970,1,1)</f>
        <v>42132.343090277776</v>
      </c>
      <c r="T619" s="16">
        <f>(((J619/60)/60)/24)+DATE(1970,1,1)</f>
        <v>42087.343090277776</v>
      </c>
      <c r="U619" t="str">
        <f t="shared" si="57"/>
        <v/>
      </c>
      <c r="V619" t="str">
        <f t="shared" si="58"/>
        <v/>
      </c>
      <c r="W619">
        <f t="shared" si="59"/>
        <v>3</v>
      </c>
      <c r="X619">
        <f t="shared" si="60"/>
        <v>3</v>
      </c>
    </row>
    <row r="620" spans="1:24"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f>
        <v>0</v>
      </c>
      <c r="P620" s="6" t="e">
        <f>E620/L620</f>
        <v>#DIV/0!</v>
      </c>
      <c r="Q620" t="str">
        <f t="shared" si="55"/>
        <v>technology</v>
      </c>
      <c r="R620" s="7" t="str">
        <f t="shared" si="56"/>
        <v>web</v>
      </c>
      <c r="S620" s="13">
        <f>(((I620/60)/60)/24)+DATE(1970,1,1)</f>
        <v>42347.810219907406</v>
      </c>
      <c r="T620" s="16">
        <f>(((J620/60)/60)/24)+DATE(1970,1,1)</f>
        <v>42317.810219907406</v>
      </c>
      <c r="U620" t="str">
        <f t="shared" si="57"/>
        <v/>
      </c>
      <c r="V620" t="str">
        <f t="shared" si="58"/>
        <v/>
      </c>
      <c r="W620">
        <f t="shared" si="59"/>
        <v>0</v>
      </c>
      <c r="X620">
        <f t="shared" si="60"/>
        <v>0</v>
      </c>
    </row>
    <row r="621" spans="1:24"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f>
        <v>3.9999999999999998E-7</v>
      </c>
      <c r="P621" s="6">
        <f>E621/L621</f>
        <v>1</v>
      </c>
      <c r="Q621" t="str">
        <f t="shared" si="55"/>
        <v>technology</v>
      </c>
      <c r="R621" s="7" t="str">
        <f t="shared" si="56"/>
        <v>web</v>
      </c>
      <c r="S621" s="13">
        <f>(((I621/60)/60)/24)+DATE(1970,1,1)</f>
        <v>41968.692013888889</v>
      </c>
      <c r="T621" s="16">
        <f>(((J621/60)/60)/24)+DATE(1970,1,1)</f>
        <v>41908.650347222225</v>
      </c>
      <c r="U621" t="str">
        <f t="shared" si="57"/>
        <v/>
      </c>
      <c r="V621" t="str">
        <f t="shared" si="58"/>
        <v/>
      </c>
      <c r="W621">
        <f t="shared" si="59"/>
        <v>1</v>
      </c>
      <c r="X621">
        <f t="shared" si="60"/>
        <v>1</v>
      </c>
    </row>
    <row r="622" spans="1:24"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f>
        <v>0.01</v>
      </c>
      <c r="P622" s="6">
        <f>E622/L622</f>
        <v>300</v>
      </c>
      <c r="Q622" t="str">
        <f t="shared" si="55"/>
        <v>technology</v>
      </c>
      <c r="R622" s="7" t="str">
        <f t="shared" si="56"/>
        <v>web</v>
      </c>
      <c r="S622" s="13">
        <f>(((I622/60)/60)/24)+DATE(1970,1,1)</f>
        <v>41876.716874999998</v>
      </c>
      <c r="T622" s="16">
        <f>(((J622/60)/60)/24)+DATE(1970,1,1)</f>
        <v>41831.716874999998</v>
      </c>
      <c r="U622" t="str">
        <f t="shared" si="57"/>
        <v/>
      </c>
      <c r="V622" t="str">
        <f t="shared" si="58"/>
        <v/>
      </c>
      <c r="W622">
        <f t="shared" si="59"/>
        <v>1</v>
      </c>
      <c r="X622">
        <f t="shared" si="60"/>
        <v>1</v>
      </c>
    </row>
    <row r="623" spans="1:24"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f>
        <v>1.044E-2</v>
      </c>
      <c r="P623" s="6">
        <f>E623/L623</f>
        <v>87</v>
      </c>
      <c r="Q623" t="str">
        <f t="shared" si="55"/>
        <v>technology</v>
      </c>
      <c r="R623" s="7" t="str">
        <f t="shared" si="56"/>
        <v>web</v>
      </c>
      <c r="S623" s="13">
        <f>(((I623/60)/60)/24)+DATE(1970,1,1)</f>
        <v>42558.987696759257</v>
      </c>
      <c r="T623" s="16">
        <f>(((J623/60)/60)/24)+DATE(1970,1,1)</f>
        <v>42528.987696759257</v>
      </c>
      <c r="U623" t="str">
        <f t="shared" si="57"/>
        <v/>
      </c>
      <c r="V623" t="str">
        <f t="shared" si="58"/>
        <v/>
      </c>
      <c r="W623">
        <f t="shared" si="59"/>
        <v>3</v>
      </c>
      <c r="X623">
        <f t="shared" si="60"/>
        <v>3</v>
      </c>
    </row>
    <row r="624" spans="1:24"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f>
        <v>5.6833333333333333E-2</v>
      </c>
      <c r="P624" s="6">
        <f>E624/L624</f>
        <v>37.888888888888886</v>
      </c>
      <c r="Q624" t="str">
        <f t="shared" si="55"/>
        <v>technology</v>
      </c>
      <c r="R624" s="7" t="str">
        <f t="shared" si="56"/>
        <v>web</v>
      </c>
      <c r="S624" s="13">
        <f>(((I624/60)/60)/24)+DATE(1970,1,1)</f>
        <v>42552.774745370371</v>
      </c>
      <c r="T624" s="16">
        <f>(((J624/60)/60)/24)+DATE(1970,1,1)</f>
        <v>42532.774745370371</v>
      </c>
      <c r="U624" t="str">
        <f t="shared" si="57"/>
        <v/>
      </c>
      <c r="V624" t="str">
        <f t="shared" si="58"/>
        <v/>
      </c>
      <c r="W624">
        <f t="shared" si="59"/>
        <v>9</v>
      </c>
      <c r="X624">
        <f t="shared" si="60"/>
        <v>9</v>
      </c>
    </row>
    <row r="625" spans="1:24"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f>
        <v>0</v>
      </c>
      <c r="P625" s="6" t="e">
        <f>E625/L625</f>
        <v>#DIV/0!</v>
      </c>
      <c r="Q625" t="str">
        <f t="shared" si="55"/>
        <v>technology</v>
      </c>
      <c r="R625" s="7" t="str">
        <f t="shared" si="56"/>
        <v>web</v>
      </c>
      <c r="S625" s="13">
        <f>(((I625/60)/60)/24)+DATE(1970,1,1)</f>
        <v>42152.009224537032</v>
      </c>
      <c r="T625" s="16">
        <f>(((J625/60)/60)/24)+DATE(1970,1,1)</f>
        <v>42122.009224537032</v>
      </c>
      <c r="U625" t="str">
        <f t="shared" si="57"/>
        <v/>
      </c>
      <c r="V625" t="str">
        <f t="shared" si="58"/>
        <v/>
      </c>
      <c r="W625">
        <f t="shared" si="59"/>
        <v>0</v>
      </c>
      <c r="X625">
        <f t="shared" si="60"/>
        <v>0</v>
      </c>
    </row>
    <row r="626" spans="1:24"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f>
        <v>0</v>
      </c>
      <c r="P626" s="6" t="e">
        <f>E626/L626</f>
        <v>#DIV/0!</v>
      </c>
      <c r="Q626" t="str">
        <f t="shared" si="55"/>
        <v>technology</v>
      </c>
      <c r="R626" s="7" t="str">
        <f t="shared" si="56"/>
        <v>web</v>
      </c>
      <c r="S626" s="13">
        <f>(((I626/60)/60)/24)+DATE(1970,1,1)</f>
        <v>42138.988900462966</v>
      </c>
      <c r="T626" s="16">
        <f>(((J626/60)/60)/24)+DATE(1970,1,1)</f>
        <v>42108.988900462966</v>
      </c>
      <c r="U626" t="str">
        <f t="shared" si="57"/>
        <v/>
      </c>
      <c r="V626" t="str">
        <f t="shared" si="58"/>
        <v/>
      </c>
      <c r="W626">
        <f t="shared" si="59"/>
        <v>0</v>
      </c>
      <c r="X626">
        <f t="shared" si="60"/>
        <v>0</v>
      </c>
    </row>
    <row r="627" spans="1:24"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f>
        <v>0</v>
      </c>
      <c r="P627" s="6" t="e">
        <f>E627/L627</f>
        <v>#DIV/0!</v>
      </c>
      <c r="Q627" t="str">
        <f t="shared" si="55"/>
        <v>technology</v>
      </c>
      <c r="R627" s="7" t="str">
        <f t="shared" si="56"/>
        <v>web</v>
      </c>
      <c r="S627" s="13">
        <f>(((I627/60)/60)/24)+DATE(1970,1,1)</f>
        <v>42820.853900462964</v>
      </c>
      <c r="T627" s="16">
        <f>(((J627/60)/60)/24)+DATE(1970,1,1)</f>
        <v>42790.895567129628</v>
      </c>
      <c r="U627" t="str">
        <f t="shared" si="57"/>
        <v/>
      </c>
      <c r="V627" t="str">
        <f t="shared" si="58"/>
        <v/>
      </c>
      <c r="W627">
        <f t="shared" si="59"/>
        <v>0</v>
      </c>
      <c r="X627">
        <f t="shared" si="60"/>
        <v>0</v>
      </c>
    </row>
    <row r="628" spans="1:24"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f>
        <v>0.17380000000000001</v>
      </c>
      <c r="P628" s="6">
        <f>E628/L628</f>
        <v>111.41025641025641</v>
      </c>
      <c r="Q628" t="str">
        <f t="shared" si="55"/>
        <v>technology</v>
      </c>
      <c r="R628" s="7" t="str">
        <f t="shared" si="56"/>
        <v>web</v>
      </c>
      <c r="S628" s="13">
        <f>(((I628/60)/60)/24)+DATE(1970,1,1)</f>
        <v>42231.556944444441</v>
      </c>
      <c r="T628" s="16">
        <f>(((J628/60)/60)/24)+DATE(1970,1,1)</f>
        <v>42198.559479166666</v>
      </c>
      <c r="U628" t="str">
        <f t="shared" si="57"/>
        <v/>
      </c>
      <c r="V628" t="str">
        <f t="shared" si="58"/>
        <v/>
      </c>
      <c r="W628">
        <f t="shared" si="59"/>
        <v>39</v>
      </c>
      <c r="X628">
        <f t="shared" si="60"/>
        <v>39</v>
      </c>
    </row>
    <row r="629" spans="1:24"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f>
        <v>2.0000000000000001E-4</v>
      </c>
      <c r="P629" s="6">
        <f>E629/L629</f>
        <v>90</v>
      </c>
      <c r="Q629" t="str">
        <f t="shared" si="55"/>
        <v>technology</v>
      </c>
      <c r="R629" s="7" t="str">
        <f t="shared" si="56"/>
        <v>web</v>
      </c>
      <c r="S629" s="13">
        <f>(((I629/60)/60)/24)+DATE(1970,1,1)</f>
        <v>42443.958333333328</v>
      </c>
      <c r="T629" s="16">
        <f>(((J629/60)/60)/24)+DATE(1970,1,1)</f>
        <v>42384.306840277779</v>
      </c>
      <c r="U629" t="str">
        <f t="shared" si="57"/>
        <v/>
      </c>
      <c r="V629" t="str">
        <f t="shared" si="58"/>
        <v/>
      </c>
      <c r="W629">
        <f t="shared" si="59"/>
        <v>1</v>
      </c>
      <c r="X629">
        <f t="shared" si="60"/>
        <v>1</v>
      </c>
    </row>
    <row r="630" spans="1:24"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f>
        <v>0</v>
      </c>
      <c r="P630" s="6" t="e">
        <f>E630/L630</f>
        <v>#DIV/0!</v>
      </c>
      <c r="Q630" t="str">
        <f t="shared" si="55"/>
        <v>technology</v>
      </c>
      <c r="R630" s="7" t="str">
        <f t="shared" si="56"/>
        <v>web</v>
      </c>
      <c r="S630" s="13">
        <f>(((I630/60)/60)/24)+DATE(1970,1,1)</f>
        <v>41833.692789351851</v>
      </c>
      <c r="T630" s="16">
        <f>(((J630/60)/60)/24)+DATE(1970,1,1)</f>
        <v>41803.692789351851</v>
      </c>
      <c r="U630" t="str">
        <f t="shared" si="57"/>
        <v/>
      </c>
      <c r="V630" t="str">
        <f t="shared" si="58"/>
        <v/>
      </c>
      <c r="W630">
        <f t="shared" si="59"/>
        <v>0</v>
      </c>
      <c r="X630">
        <f t="shared" si="60"/>
        <v>0</v>
      </c>
    </row>
    <row r="631" spans="1:24"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f>
        <v>1.75E-3</v>
      </c>
      <c r="P631" s="6">
        <f>E631/L631</f>
        <v>116.66666666666667</v>
      </c>
      <c r="Q631" t="str">
        <f t="shared" si="55"/>
        <v>technology</v>
      </c>
      <c r="R631" s="7" t="str">
        <f t="shared" si="56"/>
        <v>web</v>
      </c>
      <c r="S631" s="13">
        <f>(((I631/60)/60)/24)+DATE(1970,1,1)</f>
        <v>42504.637824074074</v>
      </c>
      <c r="T631" s="16">
        <f>(((J631/60)/60)/24)+DATE(1970,1,1)</f>
        <v>42474.637824074074</v>
      </c>
      <c r="U631" t="str">
        <f t="shared" si="57"/>
        <v/>
      </c>
      <c r="V631" t="str">
        <f t="shared" si="58"/>
        <v/>
      </c>
      <c r="W631">
        <f t="shared" si="59"/>
        <v>3</v>
      </c>
      <c r="X631">
        <f t="shared" si="60"/>
        <v>3</v>
      </c>
    </row>
    <row r="632" spans="1:24"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f>
        <v>8.3340278356529708E-4</v>
      </c>
      <c r="P632" s="6">
        <f>E632/L632</f>
        <v>10</v>
      </c>
      <c r="Q632" t="str">
        <f t="shared" si="55"/>
        <v>technology</v>
      </c>
      <c r="R632" s="7" t="str">
        <f t="shared" si="56"/>
        <v>web</v>
      </c>
      <c r="S632" s="13">
        <f>(((I632/60)/60)/24)+DATE(1970,1,1)</f>
        <v>42253.215277777781</v>
      </c>
      <c r="T632" s="16">
        <f>(((J632/60)/60)/24)+DATE(1970,1,1)</f>
        <v>42223.619456018518</v>
      </c>
      <c r="U632" t="str">
        <f t="shared" si="57"/>
        <v/>
      </c>
      <c r="V632" t="str">
        <f t="shared" si="58"/>
        <v/>
      </c>
      <c r="W632">
        <f t="shared" si="59"/>
        <v>1</v>
      </c>
      <c r="X632">
        <f t="shared" si="60"/>
        <v>1</v>
      </c>
    </row>
    <row r="633" spans="1:24"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f>
        <v>1.38E-2</v>
      </c>
      <c r="P633" s="6">
        <f>E633/L633</f>
        <v>76.666666666666671</v>
      </c>
      <c r="Q633" t="str">
        <f t="shared" si="55"/>
        <v>technology</v>
      </c>
      <c r="R633" s="7" t="str">
        <f t="shared" si="56"/>
        <v>web</v>
      </c>
      <c r="S633" s="13">
        <f>(((I633/60)/60)/24)+DATE(1970,1,1)</f>
        <v>42518.772326388891</v>
      </c>
      <c r="T633" s="16">
        <f>(((J633/60)/60)/24)+DATE(1970,1,1)</f>
        <v>42489.772326388891</v>
      </c>
      <c r="U633" t="str">
        <f t="shared" si="57"/>
        <v/>
      </c>
      <c r="V633" t="str">
        <f t="shared" si="58"/>
        <v/>
      </c>
      <c r="W633">
        <f t="shared" si="59"/>
        <v>9</v>
      </c>
      <c r="X633">
        <f t="shared" si="60"/>
        <v>9</v>
      </c>
    </row>
    <row r="634" spans="1:24"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f>
        <v>0</v>
      </c>
      <c r="P634" s="6" t="e">
        <f>E634/L634</f>
        <v>#DIV/0!</v>
      </c>
      <c r="Q634" t="str">
        <f t="shared" si="55"/>
        <v>technology</v>
      </c>
      <c r="R634" s="7" t="str">
        <f t="shared" si="56"/>
        <v>web</v>
      </c>
      <c r="S634" s="13">
        <f>(((I634/60)/60)/24)+DATE(1970,1,1)</f>
        <v>42333.700983796298</v>
      </c>
      <c r="T634" s="16">
        <f>(((J634/60)/60)/24)+DATE(1970,1,1)</f>
        <v>42303.659317129626</v>
      </c>
      <c r="U634" t="str">
        <f t="shared" si="57"/>
        <v/>
      </c>
      <c r="V634" t="str">
        <f t="shared" si="58"/>
        <v/>
      </c>
      <c r="W634">
        <f t="shared" si="59"/>
        <v>0</v>
      </c>
      <c r="X634">
        <f t="shared" si="60"/>
        <v>0</v>
      </c>
    </row>
    <row r="635" spans="1:24"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f>
        <v>0.1245</v>
      </c>
      <c r="P635" s="6">
        <f>E635/L635</f>
        <v>49.8</v>
      </c>
      <c r="Q635" t="str">
        <f t="shared" si="55"/>
        <v>technology</v>
      </c>
      <c r="R635" s="7" t="str">
        <f t="shared" si="56"/>
        <v>web</v>
      </c>
      <c r="S635" s="13">
        <f>(((I635/60)/60)/24)+DATE(1970,1,1)</f>
        <v>42538.958333333328</v>
      </c>
      <c r="T635" s="16">
        <f>(((J635/60)/60)/24)+DATE(1970,1,1)</f>
        <v>42507.29932870371</v>
      </c>
      <c r="U635" t="str">
        <f t="shared" si="57"/>
        <v/>
      </c>
      <c r="V635" t="str">
        <f t="shared" si="58"/>
        <v/>
      </c>
      <c r="W635">
        <f t="shared" si="59"/>
        <v>25</v>
      </c>
      <c r="X635">
        <f t="shared" si="60"/>
        <v>25</v>
      </c>
    </row>
    <row r="636" spans="1:24"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f>
        <v>2.0000000000000001E-4</v>
      </c>
      <c r="P636" s="6">
        <f>E636/L636</f>
        <v>1</v>
      </c>
      <c r="Q636" t="str">
        <f t="shared" si="55"/>
        <v>technology</v>
      </c>
      <c r="R636" s="7" t="str">
        <f t="shared" si="56"/>
        <v>web</v>
      </c>
      <c r="S636" s="13">
        <f>(((I636/60)/60)/24)+DATE(1970,1,1)</f>
        <v>42061.928576388891</v>
      </c>
      <c r="T636" s="16">
        <f>(((J636/60)/60)/24)+DATE(1970,1,1)</f>
        <v>42031.928576388891</v>
      </c>
      <c r="U636" t="str">
        <f t="shared" si="57"/>
        <v/>
      </c>
      <c r="V636" t="str">
        <f t="shared" si="58"/>
        <v/>
      </c>
      <c r="W636">
        <f t="shared" si="59"/>
        <v>1</v>
      </c>
      <c r="X636">
        <f t="shared" si="60"/>
        <v>1</v>
      </c>
    </row>
    <row r="637" spans="1:24"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f>
        <v>8.0000000000000007E-5</v>
      </c>
      <c r="P637" s="6">
        <f>E637/L637</f>
        <v>2</v>
      </c>
      <c r="Q637" t="str">
        <f t="shared" si="55"/>
        <v>technology</v>
      </c>
      <c r="R637" s="7" t="str">
        <f t="shared" si="56"/>
        <v>web</v>
      </c>
      <c r="S637" s="13">
        <f>(((I637/60)/60)/24)+DATE(1970,1,1)</f>
        <v>42106.092152777783</v>
      </c>
      <c r="T637" s="16">
        <f>(((J637/60)/60)/24)+DATE(1970,1,1)</f>
        <v>42076.092152777783</v>
      </c>
      <c r="U637" t="str">
        <f t="shared" si="57"/>
        <v/>
      </c>
      <c r="V637" t="str">
        <f t="shared" si="58"/>
        <v/>
      </c>
      <c r="W637">
        <f t="shared" si="59"/>
        <v>1</v>
      </c>
      <c r="X637">
        <f t="shared" si="60"/>
        <v>1</v>
      </c>
    </row>
    <row r="638" spans="1:24"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f>
        <v>2E-3</v>
      </c>
      <c r="P638" s="6">
        <f>E638/L638</f>
        <v>4</v>
      </c>
      <c r="Q638" t="str">
        <f t="shared" si="55"/>
        <v>technology</v>
      </c>
      <c r="R638" s="7" t="str">
        <f t="shared" si="56"/>
        <v>web</v>
      </c>
      <c r="S638" s="13">
        <f>(((I638/60)/60)/24)+DATE(1970,1,1)</f>
        <v>42161.44930555555</v>
      </c>
      <c r="T638" s="16">
        <f>(((J638/60)/60)/24)+DATE(1970,1,1)</f>
        <v>42131.455439814818</v>
      </c>
      <c r="U638" t="str">
        <f t="shared" si="57"/>
        <v/>
      </c>
      <c r="V638" t="str">
        <f t="shared" si="58"/>
        <v/>
      </c>
      <c r="W638">
        <f t="shared" si="59"/>
        <v>1</v>
      </c>
      <c r="X638">
        <f t="shared" si="60"/>
        <v>1</v>
      </c>
    </row>
    <row r="639" spans="1:24"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f>
        <v>0</v>
      </c>
      <c r="P639" s="6" t="e">
        <f>E639/L639</f>
        <v>#DIV/0!</v>
      </c>
      <c r="Q639" t="str">
        <f t="shared" si="55"/>
        <v>technology</v>
      </c>
      <c r="R639" s="7" t="str">
        <f t="shared" si="56"/>
        <v>web</v>
      </c>
      <c r="S639" s="13">
        <f>(((I639/60)/60)/24)+DATE(1970,1,1)</f>
        <v>42791.961111111115</v>
      </c>
      <c r="T639" s="16">
        <f>(((J639/60)/60)/24)+DATE(1970,1,1)</f>
        <v>42762.962013888886</v>
      </c>
      <c r="U639" t="str">
        <f t="shared" si="57"/>
        <v/>
      </c>
      <c r="V639" t="str">
        <f t="shared" si="58"/>
        <v/>
      </c>
      <c r="W639">
        <f t="shared" si="59"/>
        <v>0</v>
      </c>
      <c r="X639">
        <f t="shared" si="60"/>
        <v>0</v>
      </c>
    </row>
    <row r="640" spans="1:24"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f>
        <v>9.0000000000000006E-5</v>
      </c>
      <c r="P640" s="6">
        <f>E640/L640</f>
        <v>3</v>
      </c>
      <c r="Q640" t="str">
        <f t="shared" si="55"/>
        <v>technology</v>
      </c>
      <c r="R640" s="7" t="str">
        <f t="shared" si="56"/>
        <v>web</v>
      </c>
      <c r="S640" s="13">
        <f>(((I640/60)/60)/24)+DATE(1970,1,1)</f>
        <v>42819.55164351852</v>
      </c>
      <c r="T640" s="16">
        <f>(((J640/60)/60)/24)+DATE(1970,1,1)</f>
        <v>42759.593310185184</v>
      </c>
      <c r="U640" t="str">
        <f t="shared" si="57"/>
        <v/>
      </c>
      <c r="V640" t="str">
        <f t="shared" si="58"/>
        <v/>
      </c>
      <c r="W640">
        <f t="shared" si="59"/>
        <v>6</v>
      </c>
      <c r="X640">
        <f t="shared" si="60"/>
        <v>6</v>
      </c>
    </row>
    <row r="641" spans="1:24"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f>
        <v>9.9999999999999995E-7</v>
      </c>
      <c r="P641" s="6">
        <f>E641/L641</f>
        <v>1</v>
      </c>
      <c r="Q641" t="str">
        <f t="shared" si="55"/>
        <v>technology</v>
      </c>
      <c r="R641" s="7" t="str">
        <f t="shared" si="56"/>
        <v>web</v>
      </c>
      <c r="S641" s="13">
        <f>(((I641/60)/60)/24)+DATE(1970,1,1)</f>
        <v>41925.583275462966</v>
      </c>
      <c r="T641" s="16">
        <f>(((J641/60)/60)/24)+DATE(1970,1,1)</f>
        <v>41865.583275462966</v>
      </c>
      <c r="U641" t="str">
        <f t="shared" si="57"/>
        <v/>
      </c>
      <c r="V641" t="str">
        <f t="shared" si="58"/>
        <v/>
      </c>
      <c r="W641">
        <f t="shared" si="59"/>
        <v>1</v>
      </c>
      <c r="X641">
        <f t="shared" si="60"/>
        <v>1</v>
      </c>
    </row>
    <row r="642" spans="1:24"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f>
        <v>1.4428571428571428</v>
      </c>
      <c r="P642" s="6">
        <f>E642/L642</f>
        <v>50.5</v>
      </c>
      <c r="Q642" t="str">
        <f t="shared" si="55"/>
        <v>technology</v>
      </c>
      <c r="R642" s="7" t="str">
        <f t="shared" si="56"/>
        <v>wearables</v>
      </c>
      <c r="S642" s="13">
        <f>(((I642/60)/60)/24)+DATE(1970,1,1)</f>
        <v>42698.958333333328</v>
      </c>
      <c r="T642" s="16">
        <f>(((J642/60)/60)/24)+DATE(1970,1,1)</f>
        <v>42683.420312500006</v>
      </c>
      <c r="U642">
        <f t="shared" si="57"/>
        <v>2</v>
      </c>
      <c r="V642" t="str">
        <f t="shared" si="58"/>
        <v/>
      </c>
      <c r="W642" t="str">
        <f t="shared" si="59"/>
        <v/>
      </c>
      <c r="X642" t="str">
        <f t="shared" si="60"/>
        <v/>
      </c>
    </row>
    <row r="643" spans="1:24"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f>
        <v>1.1916249999999999</v>
      </c>
      <c r="P643" s="6">
        <f>E643/L643</f>
        <v>151.31746031746033</v>
      </c>
      <c r="Q643" t="str">
        <f t="shared" ref="Q643:Q706" si="61">LEFT(N643,SEARCH("/",N643)-1)</f>
        <v>technology</v>
      </c>
      <c r="R643" s="7" t="str">
        <f t="shared" ref="R643:R706" si="62">RIGHT(N643,LEN(N643)-SEARCH("/",N643))</f>
        <v>wearables</v>
      </c>
      <c r="S643" s="13">
        <f>(((I643/60)/60)/24)+DATE(1970,1,1)</f>
        <v>42229.57</v>
      </c>
      <c r="T643" s="16">
        <f>(((J643/60)/60)/24)+DATE(1970,1,1)</f>
        <v>42199.57</v>
      </c>
      <c r="U643">
        <f t="shared" ref="U643:U706" si="63">IF(F643="Successful",L643,"")</f>
        <v>315</v>
      </c>
      <c r="V643" t="str">
        <f t="shared" ref="V643:V706" si="64">IF($F643="Failed",$L643,"")</f>
        <v/>
      </c>
      <c r="W643" t="str">
        <f t="shared" ref="W643:W706" si="65">IF($F643="Canceled",$L643,"")</f>
        <v/>
      </c>
      <c r="X643" t="str">
        <f t="shared" ref="X643:X706" si="66">IF(V643="",W643,V643)</f>
        <v/>
      </c>
    </row>
    <row r="644" spans="1:24"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f>
        <v>14.604850000000001</v>
      </c>
      <c r="P644" s="6">
        <f>E644/L644</f>
        <v>134.3592456301748</v>
      </c>
      <c r="Q644" t="str">
        <f t="shared" si="61"/>
        <v>technology</v>
      </c>
      <c r="R644" s="7" t="str">
        <f t="shared" si="62"/>
        <v>wearables</v>
      </c>
      <c r="S644" s="13">
        <f>(((I644/60)/60)/24)+DATE(1970,1,1)</f>
        <v>42235.651319444441</v>
      </c>
      <c r="T644" s="16">
        <f>(((J644/60)/60)/24)+DATE(1970,1,1)</f>
        <v>42199.651319444441</v>
      </c>
      <c r="U644">
        <f t="shared" si="63"/>
        <v>2174</v>
      </c>
      <c r="V644" t="str">
        <f t="shared" si="64"/>
        <v/>
      </c>
      <c r="W644" t="str">
        <f t="shared" si="65"/>
        <v/>
      </c>
      <c r="X644" t="str">
        <f t="shared" si="66"/>
        <v/>
      </c>
    </row>
    <row r="645" spans="1:24"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f>
        <v>1.0580799999999999</v>
      </c>
      <c r="P645" s="6">
        <f>E645/L645</f>
        <v>174.02631578947367</v>
      </c>
      <c r="Q645" t="str">
        <f t="shared" si="61"/>
        <v>technology</v>
      </c>
      <c r="R645" s="7" t="str">
        <f t="shared" si="62"/>
        <v>wearables</v>
      </c>
      <c r="S645" s="13">
        <f>(((I645/60)/60)/24)+DATE(1970,1,1)</f>
        <v>42155.642071759255</v>
      </c>
      <c r="T645" s="16">
        <f>(((J645/60)/60)/24)+DATE(1970,1,1)</f>
        <v>42100.642071759255</v>
      </c>
      <c r="U645">
        <f t="shared" si="63"/>
        <v>152</v>
      </c>
      <c r="V645" t="str">
        <f t="shared" si="64"/>
        <v/>
      </c>
      <c r="W645" t="str">
        <f t="shared" si="65"/>
        <v/>
      </c>
      <c r="X645" t="str">
        <f t="shared" si="66"/>
        <v/>
      </c>
    </row>
    <row r="646" spans="1:24"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f>
        <v>3.0011791999999997</v>
      </c>
      <c r="P646" s="6">
        <f>E646/L646</f>
        <v>73.486268364348675</v>
      </c>
      <c r="Q646" t="str">
        <f t="shared" si="61"/>
        <v>technology</v>
      </c>
      <c r="R646" s="7" t="str">
        <f t="shared" si="62"/>
        <v>wearables</v>
      </c>
      <c r="S646" s="13">
        <f>(((I646/60)/60)/24)+DATE(1970,1,1)</f>
        <v>41941.041666666664</v>
      </c>
      <c r="T646" s="16">
        <f>(((J646/60)/60)/24)+DATE(1970,1,1)</f>
        <v>41898.665960648148</v>
      </c>
      <c r="U646">
        <f t="shared" si="63"/>
        <v>1021</v>
      </c>
      <c r="V646" t="str">
        <f t="shared" si="64"/>
        <v/>
      </c>
      <c r="W646" t="str">
        <f t="shared" si="65"/>
        <v/>
      </c>
      <c r="X646" t="str">
        <f t="shared" si="66"/>
        <v/>
      </c>
    </row>
    <row r="647" spans="1:24"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f>
        <v>2.7869999999999999</v>
      </c>
      <c r="P647" s="6">
        <f>E647/L647</f>
        <v>23.518987341772153</v>
      </c>
      <c r="Q647" t="str">
        <f t="shared" si="61"/>
        <v>technology</v>
      </c>
      <c r="R647" s="7" t="str">
        <f t="shared" si="62"/>
        <v>wearables</v>
      </c>
      <c r="S647" s="13">
        <f>(((I647/60)/60)/24)+DATE(1970,1,1)</f>
        <v>42594.026319444441</v>
      </c>
      <c r="T647" s="16">
        <f>(((J647/60)/60)/24)+DATE(1970,1,1)</f>
        <v>42564.026319444441</v>
      </c>
      <c r="U647">
        <f t="shared" si="63"/>
        <v>237</v>
      </c>
      <c r="V647" t="str">
        <f t="shared" si="64"/>
        <v/>
      </c>
      <c r="W647" t="str">
        <f t="shared" si="65"/>
        <v/>
      </c>
      <c r="X647" t="str">
        <f t="shared" si="66"/>
        <v/>
      </c>
    </row>
    <row r="648" spans="1:24"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f>
        <v>1.3187625000000001</v>
      </c>
      <c r="P648" s="6">
        <f>E648/L648</f>
        <v>39.074444444444445</v>
      </c>
      <c r="Q648" t="str">
        <f t="shared" si="61"/>
        <v>technology</v>
      </c>
      <c r="R648" s="7" t="str">
        <f t="shared" si="62"/>
        <v>wearables</v>
      </c>
      <c r="S648" s="13">
        <f>(((I648/60)/60)/24)+DATE(1970,1,1)</f>
        <v>41862.852627314816</v>
      </c>
      <c r="T648" s="16">
        <f>(((J648/60)/60)/24)+DATE(1970,1,1)</f>
        <v>41832.852627314816</v>
      </c>
      <c r="U648">
        <f t="shared" si="63"/>
        <v>27</v>
      </c>
      <c r="V648" t="str">
        <f t="shared" si="64"/>
        <v/>
      </c>
      <c r="W648" t="str">
        <f t="shared" si="65"/>
        <v/>
      </c>
      <c r="X648" t="str">
        <f t="shared" si="66"/>
        <v/>
      </c>
    </row>
    <row r="649" spans="1:24"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f>
        <v>1.0705</v>
      </c>
      <c r="P649" s="6">
        <f>E649/L649</f>
        <v>125.94117647058823</v>
      </c>
      <c r="Q649" t="str">
        <f t="shared" si="61"/>
        <v>technology</v>
      </c>
      <c r="R649" s="7" t="str">
        <f t="shared" si="62"/>
        <v>wearables</v>
      </c>
      <c r="S649" s="13">
        <f>(((I649/60)/60)/24)+DATE(1970,1,1)</f>
        <v>42446.726261574076</v>
      </c>
      <c r="T649" s="16">
        <f>(((J649/60)/60)/24)+DATE(1970,1,1)</f>
        <v>42416.767928240741</v>
      </c>
      <c r="U649">
        <f t="shared" si="63"/>
        <v>17</v>
      </c>
      <c r="V649" t="str">
        <f t="shared" si="64"/>
        <v/>
      </c>
      <c r="W649" t="str">
        <f t="shared" si="65"/>
        <v/>
      </c>
      <c r="X649" t="str">
        <f t="shared" si="66"/>
        <v/>
      </c>
    </row>
    <row r="650" spans="1:24"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f>
        <v>1.2682285714285715</v>
      </c>
      <c r="P650" s="6">
        <f>E650/L650</f>
        <v>1644</v>
      </c>
      <c r="Q650" t="str">
        <f t="shared" si="61"/>
        <v>technology</v>
      </c>
      <c r="R650" s="7" t="str">
        <f t="shared" si="62"/>
        <v>wearables</v>
      </c>
      <c r="S650" s="13">
        <f>(((I650/60)/60)/24)+DATE(1970,1,1)</f>
        <v>41926.693379629629</v>
      </c>
      <c r="T650" s="16">
        <f>(((J650/60)/60)/24)+DATE(1970,1,1)</f>
        <v>41891.693379629629</v>
      </c>
      <c r="U650">
        <f t="shared" si="63"/>
        <v>27</v>
      </c>
      <c r="V650" t="str">
        <f t="shared" si="64"/>
        <v/>
      </c>
      <c r="W650" t="str">
        <f t="shared" si="65"/>
        <v/>
      </c>
      <c r="X650" t="str">
        <f t="shared" si="66"/>
        <v/>
      </c>
    </row>
    <row r="651" spans="1:24"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f>
        <v>1.3996</v>
      </c>
      <c r="P651" s="6">
        <f>E651/L651</f>
        <v>42.670731707317074</v>
      </c>
      <c r="Q651" t="str">
        <f t="shared" si="61"/>
        <v>technology</v>
      </c>
      <c r="R651" s="7" t="str">
        <f t="shared" si="62"/>
        <v>wearables</v>
      </c>
      <c r="S651" s="13">
        <f>(((I651/60)/60)/24)+DATE(1970,1,1)</f>
        <v>41898.912187499998</v>
      </c>
      <c r="T651" s="16">
        <f>(((J651/60)/60)/24)+DATE(1970,1,1)</f>
        <v>41877.912187499998</v>
      </c>
      <c r="U651">
        <f t="shared" si="63"/>
        <v>82</v>
      </c>
      <c r="V651" t="str">
        <f t="shared" si="64"/>
        <v/>
      </c>
      <c r="W651" t="str">
        <f t="shared" si="65"/>
        <v/>
      </c>
      <c r="X651" t="str">
        <f t="shared" si="66"/>
        <v/>
      </c>
    </row>
    <row r="652" spans="1:24"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f>
        <v>1.1240000000000001</v>
      </c>
      <c r="P652" s="6">
        <f>E652/L652</f>
        <v>35.125</v>
      </c>
      <c r="Q652" t="str">
        <f t="shared" si="61"/>
        <v>technology</v>
      </c>
      <c r="R652" s="7" t="str">
        <f t="shared" si="62"/>
        <v>wearables</v>
      </c>
      <c r="S652" s="13">
        <f>(((I652/60)/60)/24)+DATE(1970,1,1)</f>
        <v>41992.078518518523</v>
      </c>
      <c r="T652" s="16">
        <f>(((J652/60)/60)/24)+DATE(1970,1,1)</f>
        <v>41932.036851851852</v>
      </c>
      <c r="U652">
        <f t="shared" si="63"/>
        <v>48</v>
      </c>
      <c r="V652" t="str">
        <f t="shared" si="64"/>
        <v/>
      </c>
      <c r="W652" t="str">
        <f t="shared" si="65"/>
        <v/>
      </c>
      <c r="X652" t="str">
        <f t="shared" si="66"/>
        <v/>
      </c>
    </row>
    <row r="653" spans="1:24"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f>
        <v>1.00528</v>
      </c>
      <c r="P653" s="6">
        <f>E653/L653</f>
        <v>239.35238095238094</v>
      </c>
      <c r="Q653" t="str">
        <f t="shared" si="61"/>
        <v>technology</v>
      </c>
      <c r="R653" s="7" t="str">
        <f t="shared" si="62"/>
        <v>wearables</v>
      </c>
      <c r="S653" s="13">
        <f>(((I653/60)/60)/24)+DATE(1970,1,1)</f>
        <v>41986.017488425925</v>
      </c>
      <c r="T653" s="16">
        <f>(((J653/60)/60)/24)+DATE(1970,1,1)</f>
        <v>41956.017488425925</v>
      </c>
      <c r="U653">
        <f t="shared" si="63"/>
        <v>105</v>
      </c>
      <c r="V653" t="str">
        <f t="shared" si="64"/>
        <v/>
      </c>
      <c r="W653" t="str">
        <f t="shared" si="65"/>
        <v/>
      </c>
      <c r="X653" t="str">
        <f t="shared" si="66"/>
        <v/>
      </c>
    </row>
    <row r="654" spans="1:24"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f>
        <v>1.0046666666666666</v>
      </c>
      <c r="P654" s="6">
        <f>E654/L654</f>
        <v>107.64285714285714</v>
      </c>
      <c r="Q654" t="str">
        <f t="shared" si="61"/>
        <v>technology</v>
      </c>
      <c r="R654" s="7" t="str">
        <f t="shared" si="62"/>
        <v>wearables</v>
      </c>
      <c r="S654" s="13">
        <f>(((I654/60)/60)/24)+DATE(1970,1,1)</f>
        <v>42705.732060185182</v>
      </c>
      <c r="T654" s="16">
        <f>(((J654/60)/60)/24)+DATE(1970,1,1)</f>
        <v>42675.690393518518</v>
      </c>
      <c r="U654">
        <f t="shared" si="63"/>
        <v>28</v>
      </c>
      <c r="V654" t="str">
        <f t="shared" si="64"/>
        <v/>
      </c>
      <c r="W654" t="str">
        <f t="shared" si="65"/>
        <v/>
      </c>
      <c r="X654" t="str">
        <f t="shared" si="66"/>
        <v/>
      </c>
    </row>
    <row r="655" spans="1:24"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f>
        <v>1.4144600000000001</v>
      </c>
      <c r="P655" s="6">
        <f>E655/L655</f>
        <v>95.830623306233065</v>
      </c>
      <c r="Q655" t="str">
        <f t="shared" si="61"/>
        <v>technology</v>
      </c>
      <c r="R655" s="7" t="str">
        <f t="shared" si="62"/>
        <v>wearables</v>
      </c>
      <c r="S655" s="13">
        <f>(((I655/60)/60)/24)+DATE(1970,1,1)</f>
        <v>42236.618518518517</v>
      </c>
      <c r="T655" s="16">
        <f>(((J655/60)/60)/24)+DATE(1970,1,1)</f>
        <v>42199.618518518517</v>
      </c>
      <c r="U655">
        <f t="shared" si="63"/>
        <v>1107</v>
      </c>
      <c r="V655" t="str">
        <f t="shared" si="64"/>
        <v/>
      </c>
      <c r="W655" t="str">
        <f t="shared" si="65"/>
        <v/>
      </c>
      <c r="X655" t="str">
        <f t="shared" si="66"/>
        <v/>
      </c>
    </row>
    <row r="656" spans="1:24"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f>
        <v>2.6729166666666666</v>
      </c>
      <c r="P656" s="6">
        <f>E656/L656</f>
        <v>31.663376110562684</v>
      </c>
      <c r="Q656" t="str">
        <f t="shared" si="61"/>
        <v>technology</v>
      </c>
      <c r="R656" s="7" t="str">
        <f t="shared" si="62"/>
        <v>wearables</v>
      </c>
      <c r="S656" s="13">
        <f>(((I656/60)/60)/24)+DATE(1970,1,1)</f>
        <v>42193.957326388889</v>
      </c>
      <c r="T656" s="16">
        <f>(((J656/60)/60)/24)+DATE(1970,1,1)</f>
        <v>42163.957326388889</v>
      </c>
      <c r="U656">
        <f t="shared" si="63"/>
        <v>1013</v>
      </c>
      <c r="V656" t="str">
        <f t="shared" si="64"/>
        <v/>
      </c>
      <c r="W656" t="str">
        <f t="shared" si="65"/>
        <v/>
      </c>
      <c r="X656" t="str">
        <f t="shared" si="66"/>
        <v/>
      </c>
    </row>
    <row r="657" spans="1:24"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f>
        <v>1.4688749999999999</v>
      </c>
      <c r="P657" s="6">
        <f>E657/L657</f>
        <v>42.886861313868614</v>
      </c>
      <c r="Q657" t="str">
        <f t="shared" si="61"/>
        <v>technology</v>
      </c>
      <c r="R657" s="7" t="str">
        <f t="shared" si="62"/>
        <v>wearables</v>
      </c>
      <c r="S657" s="13">
        <f>(((I657/60)/60)/24)+DATE(1970,1,1)</f>
        <v>42075.915648148148</v>
      </c>
      <c r="T657" s="16">
        <f>(((J657/60)/60)/24)+DATE(1970,1,1)</f>
        <v>42045.957314814819</v>
      </c>
      <c r="U657">
        <f t="shared" si="63"/>
        <v>274</v>
      </c>
      <c r="V657" t="str">
        <f t="shared" si="64"/>
        <v/>
      </c>
      <c r="W657" t="str">
        <f t="shared" si="65"/>
        <v/>
      </c>
      <c r="X657" t="str">
        <f t="shared" si="66"/>
        <v/>
      </c>
    </row>
    <row r="658" spans="1:24"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f>
        <v>2.1356000000000002</v>
      </c>
      <c r="P658" s="6">
        <f>E658/L658</f>
        <v>122.73563218390805</v>
      </c>
      <c r="Q658" t="str">
        <f t="shared" si="61"/>
        <v>technology</v>
      </c>
      <c r="R658" s="7" t="str">
        <f t="shared" si="62"/>
        <v>wearables</v>
      </c>
      <c r="S658" s="13">
        <f>(((I658/60)/60)/24)+DATE(1970,1,1)</f>
        <v>42477.762951388882</v>
      </c>
      <c r="T658" s="16">
        <f>(((J658/60)/60)/24)+DATE(1970,1,1)</f>
        <v>42417.804618055554</v>
      </c>
      <c r="U658">
        <f t="shared" si="63"/>
        <v>87</v>
      </c>
      <c r="V658" t="str">
        <f t="shared" si="64"/>
        <v/>
      </c>
      <c r="W658" t="str">
        <f t="shared" si="65"/>
        <v/>
      </c>
      <c r="X658" t="str">
        <f t="shared" si="66"/>
        <v/>
      </c>
    </row>
    <row r="659" spans="1:24"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f>
        <v>1.2569999999999999</v>
      </c>
      <c r="P659" s="6">
        <f>E659/L659</f>
        <v>190.45454545454547</v>
      </c>
      <c r="Q659" t="str">
        <f t="shared" si="61"/>
        <v>technology</v>
      </c>
      <c r="R659" s="7" t="str">
        <f t="shared" si="62"/>
        <v>wearables</v>
      </c>
      <c r="S659" s="13">
        <f>(((I659/60)/60)/24)+DATE(1970,1,1)</f>
        <v>42361.84574074074</v>
      </c>
      <c r="T659" s="16">
        <f>(((J659/60)/60)/24)+DATE(1970,1,1)</f>
        <v>42331.84574074074</v>
      </c>
      <c r="U659">
        <f t="shared" si="63"/>
        <v>99</v>
      </c>
      <c r="V659" t="str">
        <f t="shared" si="64"/>
        <v/>
      </c>
      <c r="W659" t="str">
        <f t="shared" si="65"/>
        <v/>
      </c>
      <c r="X659" t="str">
        <f t="shared" si="66"/>
        <v/>
      </c>
    </row>
    <row r="660" spans="1:24"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f>
        <v>1.0446206037108834</v>
      </c>
      <c r="P660" s="6">
        <f>E660/L660</f>
        <v>109.33695652173913</v>
      </c>
      <c r="Q660" t="str">
        <f t="shared" si="61"/>
        <v>technology</v>
      </c>
      <c r="R660" s="7" t="str">
        <f t="shared" si="62"/>
        <v>wearables</v>
      </c>
      <c r="S660" s="13">
        <f>(((I660/60)/60)/24)+DATE(1970,1,1)</f>
        <v>42211.75</v>
      </c>
      <c r="T660" s="16">
        <f>(((J660/60)/60)/24)+DATE(1970,1,1)</f>
        <v>42179.160752314812</v>
      </c>
      <c r="U660">
        <f t="shared" si="63"/>
        <v>276</v>
      </c>
      <c r="V660" t="str">
        <f t="shared" si="64"/>
        <v/>
      </c>
      <c r="W660" t="str">
        <f t="shared" si="65"/>
        <v/>
      </c>
      <c r="X660" t="str">
        <f t="shared" si="66"/>
        <v/>
      </c>
    </row>
    <row r="661" spans="1:24"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f>
        <v>1.0056666666666667</v>
      </c>
      <c r="P661" s="6">
        <f>E661/L661</f>
        <v>143.66666666666666</v>
      </c>
      <c r="Q661" t="str">
        <f t="shared" si="61"/>
        <v>technology</v>
      </c>
      <c r="R661" s="7" t="str">
        <f t="shared" si="62"/>
        <v>wearables</v>
      </c>
      <c r="S661" s="13">
        <f>(((I661/60)/60)/24)+DATE(1970,1,1)</f>
        <v>42239.593692129631</v>
      </c>
      <c r="T661" s="16">
        <f>(((J661/60)/60)/24)+DATE(1970,1,1)</f>
        <v>42209.593692129631</v>
      </c>
      <c r="U661">
        <f t="shared" si="63"/>
        <v>21</v>
      </c>
      <c r="V661" t="str">
        <f t="shared" si="64"/>
        <v/>
      </c>
      <c r="W661" t="str">
        <f t="shared" si="65"/>
        <v/>
      </c>
      <c r="X661" t="str">
        <f t="shared" si="66"/>
        <v/>
      </c>
    </row>
    <row r="662" spans="1:24"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f>
        <v>3.058E-2</v>
      </c>
      <c r="P662" s="6">
        <f>E662/L662</f>
        <v>84.944444444444443</v>
      </c>
      <c r="Q662" t="str">
        <f t="shared" si="61"/>
        <v>technology</v>
      </c>
      <c r="R662" s="7" t="str">
        <f t="shared" si="62"/>
        <v>wearables</v>
      </c>
      <c r="S662" s="13">
        <f>(((I662/60)/60)/24)+DATE(1970,1,1)</f>
        <v>41952.783321759263</v>
      </c>
      <c r="T662" s="16">
        <f>(((J662/60)/60)/24)+DATE(1970,1,1)</f>
        <v>41922.741655092592</v>
      </c>
      <c r="U662" t="str">
        <f t="shared" si="63"/>
        <v/>
      </c>
      <c r="V662">
        <f t="shared" si="64"/>
        <v>18</v>
      </c>
      <c r="W662" t="str">
        <f t="shared" si="65"/>
        <v/>
      </c>
      <c r="X662">
        <f t="shared" si="66"/>
        <v>18</v>
      </c>
    </row>
    <row r="663" spans="1:24"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f>
        <v>9.4999999999999998E-3</v>
      </c>
      <c r="P663" s="6">
        <f>E663/L663</f>
        <v>10.555555555555555</v>
      </c>
      <c r="Q663" t="str">
        <f t="shared" si="61"/>
        <v>technology</v>
      </c>
      <c r="R663" s="7" t="str">
        <f t="shared" si="62"/>
        <v>wearables</v>
      </c>
      <c r="S663" s="13">
        <f>(((I663/60)/60)/24)+DATE(1970,1,1)</f>
        <v>42666.645358796297</v>
      </c>
      <c r="T663" s="16">
        <f>(((J663/60)/60)/24)+DATE(1970,1,1)</f>
        <v>42636.645358796297</v>
      </c>
      <c r="U663" t="str">
        <f t="shared" si="63"/>
        <v/>
      </c>
      <c r="V663">
        <f t="shared" si="64"/>
        <v>9</v>
      </c>
      <c r="W663" t="str">
        <f t="shared" si="65"/>
        <v/>
      </c>
      <c r="X663">
        <f t="shared" si="66"/>
        <v>9</v>
      </c>
    </row>
    <row r="664" spans="1:24"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f>
        <v>4.0000000000000001E-3</v>
      </c>
      <c r="P664" s="6">
        <f>E664/L664</f>
        <v>39</v>
      </c>
      <c r="Q664" t="str">
        <f t="shared" si="61"/>
        <v>technology</v>
      </c>
      <c r="R664" s="7" t="str">
        <f t="shared" si="62"/>
        <v>wearables</v>
      </c>
      <c r="S664" s="13">
        <f>(((I664/60)/60)/24)+DATE(1970,1,1)</f>
        <v>42020.438043981485</v>
      </c>
      <c r="T664" s="16">
        <f>(((J664/60)/60)/24)+DATE(1970,1,1)</f>
        <v>41990.438043981485</v>
      </c>
      <c r="U664" t="str">
        <f t="shared" si="63"/>
        <v/>
      </c>
      <c r="V664">
        <f t="shared" si="64"/>
        <v>4</v>
      </c>
      <c r="W664" t="str">
        <f t="shared" si="65"/>
        <v/>
      </c>
      <c r="X664">
        <f t="shared" si="66"/>
        <v>4</v>
      </c>
    </row>
    <row r="665" spans="1:24"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f>
        <v>3.5000000000000001E-3</v>
      </c>
      <c r="P665" s="6">
        <f>E665/L665</f>
        <v>100</v>
      </c>
      <c r="Q665" t="str">
        <f t="shared" si="61"/>
        <v>technology</v>
      </c>
      <c r="R665" s="7" t="str">
        <f t="shared" si="62"/>
        <v>wearables</v>
      </c>
      <c r="S665" s="13">
        <f>(((I665/60)/60)/24)+DATE(1970,1,1)</f>
        <v>42203.843240740738</v>
      </c>
      <c r="T665" s="16">
        <f>(((J665/60)/60)/24)+DATE(1970,1,1)</f>
        <v>42173.843240740738</v>
      </c>
      <c r="U665" t="str">
        <f t="shared" si="63"/>
        <v/>
      </c>
      <c r="V665">
        <f t="shared" si="64"/>
        <v>7</v>
      </c>
      <c r="W665" t="str">
        <f t="shared" si="65"/>
        <v/>
      </c>
      <c r="X665">
        <f t="shared" si="66"/>
        <v>7</v>
      </c>
    </row>
    <row r="666" spans="1:24"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f>
        <v>7.5333333333333335E-2</v>
      </c>
      <c r="P666" s="6">
        <f>E666/L666</f>
        <v>31.172413793103448</v>
      </c>
      <c r="Q666" t="str">
        <f t="shared" si="61"/>
        <v>technology</v>
      </c>
      <c r="R666" s="7" t="str">
        <f t="shared" si="62"/>
        <v>wearables</v>
      </c>
      <c r="S666" s="13">
        <f>(((I666/60)/60)/24)+DATE(1970,1,1)</f>
        <v>42107.666377314818</v>
      </c>
      <c r="T666" s="16">
        <f>(((J666/60)/60)/24)+DATE(1970,1,1)</f>
        <v>42077.666377314818</v>
      </c>
      <c r="U666" t="str">
        <f t="shared" si="63"/>
        <v/>
      </c>
      <c r="V666">
        <f t="shared" si="64"/>
        <v>29</v>
      </c>
      <c r="W666" t="str">
        <f t="shared" si="65"/>
        <v/>
      </c>
      <c r="X666">
        <f t="shared" si="66"/>
        <v>29</v>
      </c>
    </row>
    <row r="667" spans="1:24"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f>
        <v>0.18640000000000001</v>
      </c>
      <c r="P667" s="6">
        <f>E667/L667</f>
        <v>155.33333333333334</v>
      </c>
      <c r="Q667" t="str">
        <f t="shared" si="61"/>
        <v>technology</v>
      </c>
      <c r="R667" s="7" t="str">
        <f t="shared" si="62"/>
        <v>wearables</v>
      </c>
      <c r="S667" s="13">
        <f>(((I667/60)/60)/24)+DATE(1970,1,1)</f>
        <v>42748.711354166662</v>
      </c>
      <c r="T667" s="16">
        <f>(((J667/60)/60)/24)+DATE(1970,1,1)</f>
        <v>42688.711354166662</v>
      </c>
      <c r="U667" t="str">
        <f t="shared" si="63"/>
        <v/>
      </c>
      <c r="V667">
        <f t="shared" si="64"/>
        <v>12</v>
      </c>
      <c r="W667" t="str">
        <f t="shared" si="65"/>
        <v/>
      </c>
      <c r="X667">
        <f t="shared" si="66"/>
        <v>12</v>
      </c>
    </row>
    <row r="668" spans="1:24"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f>
        <v>4.0000000000000003E-5</v>
      </c>
      <c r="P668" s="6">
        <f>E668/L668</f>
        <v>2</v>
      </c>
      <c r="Q668" t="str">
        <f t="shared" si="61"/>
        <v>technology</v>
      </c>
      <c r="R668" s="7" t="str">
        <f t="shared" si="62"/>
        <v>wearables</v>
      </c>
      <c r="S668" s="13">
        <f>(((I668/60)/60)/24)+DATE(1970,1,1)</f>
        <v>41868.832152777781</v>
      </c>
      <c r="T668" s="16">
        <f>(((J668/60)/60)/24)+DATE(1970,1,1)</f>
        <v>41838.832152777781</v>
      </c>
      <c r="U668" t="str">
        <f t="shared" si="63"/>
        <v/>
      </c>
      <c r="V668">
        <f t="shared" si="64"/>
        <v>4</v>
      </c>
      <c r="W668" t="str">
        <f t="shared" si="65"/>
        <v/>
      </c>
      <c r="X668">
        <f t="shared" si="66"/>
        <v>4</v>
      </c>
    </row>
    <row r="669" spans="1:24"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f>
        <v>0.1002</v>
      </c>
      <c r="P669" s="6">
        <f>E669/L669</f>
        <v>178.92857142857142</v>
      </c>
      <c r="Q669" t="str">
        <f t="shared" si="61"/>
        <v>technology</v>
      </c>
      <c r="R669" s="7" t="str">
        <f t="shared" si="62"/>
        <v>wearables</v>
      </c>
      <c r="S669" s="13">
        <f>(((I669/60)/60)/24)+DATE(1970,1,1)</f>
        <v>42672.373414351852</v>
      </c>
      <c r="T669" s="16">
        <f>(((J669/60)/60)/24)+DATE(1970,1,1)</f>
        <v>42632.373414351852</v>
      </c>
      <c r="U669" t="str">
        <f t="shared" si="63"/>
        <v/>
      </c>
      <c r="V669">
        <f t="shared" si="64"/>
        <v>28</v>
      </c>
      <c r="W669" t="str">
        <f t="shared" si="65"/>
        <v/>
      </c>
      <c r="X669">
        <f t="shared" si="66"/>
        <v>28</v>
      </c>
    </row>
    <row r="670" spans="1:24"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f>
        <v>4.5600000000000002E-2</v>
      </c>
      <c r="P670" s="6">
        <f>E670/L670</f>
        <v>27.36</v>
      </c>
      <c r="Q670" t="str">
        <f t="shared" si="61"/>
        <v>technology</v>
      </c>
      <c r="R670" s="7" t="str">
        <f t="shared" si="62"/>
        <v>wearables</v>
      </c>
      <c r="S670" s="13">
        <f>(((I670/60)/60)/24)+DATE(1970,1,1)</f>
        <v>42135.831273148149</v>
      </c>
      <c r="T670" s="16">
        <f>(((J670/60)/60)/24)+DATE(1970,1,1)</f>
        <v>42090.831273148149</v>
      </c>
      <c r="U670" t="str">
        <f t="shared" si="63"/>
        <v/>
      </c>
      <c r="V670">
        <f t="shared" si="64"/>
        <v>25</v>
      </c>
      <c r="W670" t="str">
        <f t="shared" si="65"/>
        <v/>
      </c>
      <c r="X670">
        <f t="shared" si="66"/>
        <v>25</v>
      </c>
    </row>
    <row r="671" spans="1:24"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f>
        <v>0.21507499999999999</v>
      </c>
      <c r="P671" s="6">
        <f>E671/L671</f>
        <v>1536.25</v>
      </c>
      <c r="Q671" t="str">
        <f t="shared" si="61"/>
        <v>technology</v>
      </c>
      <c r="R671" s="7" t="str">
        <f t="shared" si="62"/>
        <v>wearables</v>
      </c>
      <c r="S671" s="13">
        <f>(((I671/60)/60)/24)+DATE(1970,1,1)</f>
        <v>42557.625671296293</v>
      </c>
      <c r="T671" s="16">
        <f>(((J671/60)/60)/24)+DATE(1970,1,1)</f>
        <v>42527.625671296293</v>
      </c>
      <c r="U671" t="str">
        <f t="shared" si="63"/>
        <v/>
      </c>
      <c r="V671">
        <f t="shared" si="64"/>
        <v>28</v>
      </c>
      <c r="W671" t="str">
        <f t="shared" si="65"/>
        <v/>
      </c>
      <c r="X671">
        <f t="shared" si="66"/>
        <v>28</v>
      </c>
    </row>
    <row r="672" spans="1:24"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f>
        <v>0.29276666666666668</v>
      </c>
      <c r="P672" s="6">
        <f>E672/L672</f>
        <v>84.99677419354839</v>
      </c>
      <c r="Q672" t="str">
        <f t="shared" si="61"/>
        <v>technology</v>
      </c>
      <c r="R672" s="7" t="str">
        <f t="shared" si="62"/>
        <v>wearables</v>
      </c>
      <c r="S672" s="13">
        <f>(((I672/60)/60)/24)+DATE(1970,1,1)</f>
        <v>42540.340277777781</v>
      </c>
      <c r="T672" s="16">
        <f>(((J672/60)/60)/24)+DATE(1970,1,1)</f>
        <v>42506.709722222222</v>
      </c>
      <c r="U672" t="str">
        <f t="shared" si="63"/>
        <v/>
      </c>
      <c r="V672">
        <f t="shared" si="64"/>
        <v>310</v>
      </c>
      <c r="W672" t="str">
        <f t="shared" si="65"/>
        <v/>
      </c>
      <c r="X672">
        <f t="shared" si="66"/>
        <v>310</v>
      </c>
    </row>
    <row r="673" spans="1:24"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f>
        <v>0.39426666666666665</v>
      </c>
      <c r="P673" s="6">
        <f>E673/L673</f>
        <v>788.5333333333333</v>
      </c>
      <c r="Q673" t="str">
        <f t="shared" si="61"/>
        <v>technology</v>
      </c>
      <c r="R673" s="7" t="str">
        <f t="shared" si="62"/>
        <v>wearables</v>
      </c>
      <c r="S673" s="13">
        <f>(((I673/60)/60)/24)+DATE(1970,1,1)</f>
        <v>42018.166666666672</v>
      </c>
      <c r="T673" s="16">
        <f>(((J673/60)/60)/24)+DATE(1970,1,1)</f>
        <v>41984.692731481482</v>
      </c>
      <c r="U673" t="str">
        <f t="shared" si="63"/>
        <v/>
      </c>
      <c r="V673">
        <f t="shared" si="64"/>
        <v>15</v>
      </c>
      <c r="W673" t="str">
        <f t="shared" si="65"/>
        <v/>
      </c>
      <c r="X673">
        <f t="shared" si="66"/>
        <v>15</v>
      </c>
    </row>
    <row r="674" spans="1:24"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f>
        <v>0.21628</v>
      </c>
      <c r="P674" s="6">
        <f>E674/L674</f>
        <v>50.29767441860465</v>
      </c>
      <c r="Q674" t="str">
        <f t="shared" si="61"/>
        <v>technology</v>
      </c>
      <c r="R674" s="7" t="str">
        <f t="shared" si="62"/>
        <v>wearables</v>
      </c>
      <c r="S674" s="13">
        <f>(((I674/60)/60)/24)+DATE(1970,1,1)</f>
        <v>42005.207638888889</v>
      </c>
      <c r="T674" s="16">
        <f>(((J674/60)/60)/24)+DATE(1970,1,1)</f>
        <v>41974.219490740739</v>
      </c>
      <c r="U674" t="str">
        <f t="shared" si="63"/>
        <v/>
      </c>
      <c r="V674">
        <f t="shared" si="64"/>
        <v>215</v>
      </c>
      <c r="W674" t="str">
        <f t="shared" si="65"/>
        <v/>
      </c>
      <c r="X674">
        <f t="shared" si="66"/>
        <v>215</v>
      </c>
    </row>
    <row r="675" spans="1:24"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f>
        <v>2.0500000000000002E-3</v>
      </c>
      <c r="P675" s="6">
        <f>E675/L675</f>
        <v>68.333333333333329</v>
      </c>
      <c r="Q675" t="str">
        <f t="shared" si="61"/>
        <v>technology</v>
      </c>
      <c r="R675" s="7" t="str">
        <f t="shared" si="62"/>
        <v>wearables</v>
      </c>
      <c r="S675" s="13">
        <f>(((I675/60)/60)/24)+DATE(1970,1,1)</f>
        <v>41883.840474537035</v>
      </c>
      <c r="T675" s="16">
        <f>(((J675/60)/60)/24)+DATE(1970,1,1)</f>
        <v>41838.840474537035</v>
      </c>
      <c r="U675" t="str">
        <f t="shared" si="63"/>
        <v/>
      </c>
      <c r="V675">
        <f t="shared" si="64"/>
        <v>3</v>
      </c>
      <c r="W675" t="str">
        <f t="shared" si="65"/>
        <v/>
      </c>
      <c r="X675">
        <f t="shared" si="66"/>
        <v>3</v>
      </c>
    </row>
    <row r="676" spans="1:24"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f>
        <v>2.9999999999999997E-4</v>
      </c>
      <c r="P676" s="6">
        <f>E676/L676</f>
        <v>7.5</v>
      </c>
      <c r="Q676" t="str">
        <f t="shared" si="61"/>
        <v>technology</v>
      </c>
      <c r="R676" s="7" t="str">
        <f t="shared" si="62"/>
        <v>wearables</v>
      </c>
      <c r="S676" s="13">
        <f>(((I676/60)/60)/24)+DATE(1970,1,1)</f>
        <v>41863.116053240738</v>
      </c>
      <c r="T676" s="16">
        <f>(((J676/60)/60)/24)+DATE(1970,1,1)</f>
        <v>41803.116053240738</v>
      </c>
      <c r="U676" t="str">
        <f t="shared" si="63"/>
        <v/>
      </c>
      <c r="V676">
        <f t="shared" si="64"/>
        <v>2</v>
      </c>
      <c r="W676" t="str">
        <f t="shared" si="65"/>
        <v/>
      </c>
      <c r="X676">
        <f t="shared" si="66"/>
        <v>2</v>
      </c>
    </row>
    <row r="677" spans="1:24"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f>
        <v>0.14849999999999999</v>
      </c>
      <c r="P677" s="6">
        <f>E677/L677</f>
        <v>34.269230769230766</v>
      </c>
      <c r="Q677" t="str">
        <f t="shared" si="61"/>
        <v>technology</v>
      </c>
      <c r="R677" s="7" t="str">
        <f t="shared" si="62"/>
        <v>wearables</v>
      </c>
      <c r="S677" s="13">
        <f>(((I677/60)/60)/24)+DATE(1970,1,1)</f>
        <v>42005.290972222225</v>
      </c>
      <c r="T677" s="16">
        <f>(((J677/60)/60)/24)+DATE(1970,1,1)</f>
        <v>41975.930601851855</v>
      </c>
      <c r="U677" t="str">
        <f t="shared" si="63"/>
        <v/>
      </c>
      <c r="V677">
        <f t="shared" si="64"/>
        <v>26</v>
      </c>
      <c r="W677" t="str">
        <f t="shared" si="65"/>
        <v/>
      </c>
      <c r="X677">
        <f t="shared" si="66"/>
        <v>26</v>
      </c>
    </row>
    <row r="678" spans="1:24"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f>
        <v>1.4710000000000001E-2</v>
      </c>
      <c r="P678" s="6">
        <f>E678/L678</f>
        <v>61.291666666666664</v>
      </c>
      <c r="Q678" t="str">
        <f t="shared" si="61"/>
        <v>technology</v>
      </c>
      <c r="R678" s="7" t="str">
        <f t="shared" si="62"/>
        <v>wearables</v>
      </c>
      <c r="S678" s="13">
        <f>(((I678/60)/60)/24)+DATE(1970,1,1)</f>
        <v>42042.768298611118</v>
      </c>
      <c r="T678" s="16">
        <f>(((J678/60)/60)/24)+DATE(1970,1,1)</f>
        <v>42012.768298611118</v>
      </c>
      <c r="U678" t="str">
        <f t="shared" si="63"/>
        <v/>
      </c>
      <c r="V678">
        <f t="shared" si="64"/>
        <v>24</v>
      </c>
      <c r="W678" t="str">
        <f t="shared" si="65"/>
        <v/>
      </c>
      <c r="X678">
        <f t="shared" si="66"/>
        <v>24</v>
      </c>
    </row>
    <row r="679" spans="1:24"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f>
        <v>0.25584000000000001</v>
      </c>
      <c r="P679" s="6">
        <f>E679/L679</f>
        <v>133.25</v>
      </c>
      <c r="Q679" t="str">
        <f t="shared" si="61"/>
        <v>technology</v>
      </c>
      <c r="R679" s="7" t="str">
        <f t="shared" si="62"/>
        <v>wearables</v>
      </c>
      <c r="S679" s="13">
        <f>(((I679/60)/60)/24)+DATE(1970,1,1)</f>
        <v>42549.403877314813</v>
      </c>
      <c r="T679" s="16">
        <f>(((J679/60)/60)/24)+DATE(1970,1,1)</f>
        <v>42504.403877314813</v>
      </c>
      <c r="U679" t="str">
        <f t="shared" si="63"/>
        <v/>
      </c>
      <c r="V679">
        <f t="shared" si="64"/>
        <v>96</v>
      </c>
      <c r="W679" t="str">
        <f t="shared" si="65"/>
        <v/>
      </c>
      <c r="X679">
        <f t="shared" si="66"/>
        <v>96</v>
      </c>
    </row>
    <row r="680" spans="1:24"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f>
        <v>3.8206896551724136E-2</v>
      </c>
      <c r="P680" s="6">
        <f>E680/L680</f>
        <v>65.17647058823529</v>
      </c>
      <c r="Q680" t="str">
        <f t="shared" si="61"/>
        <v>technology</v>
      </c>
      <c r="R680" s="7" t="str">
        <f t="shared" si="62"/>
        <v>wearables</v>
      </c>
      <c r="S680" s="13">
        <f>(((I680/60)/60)/24)+DATE(1970,1,1)</f>
        <v>42511.376597222217</v>
      </c>
      <c r="T680" s="16">
        <f>(((J680/60)/60)/24)+DATE(1970,1,1)</f>
        <v>42481.376597222217</v>
      </c>
      <c r="U680" t="str">
        <f t="shared" si="63"/>
        <v/>
      </c>
      <c r="V680">
        <f t="shared" si="64"/>
        <v>17</v>
      </c>
      <c r="W680" t="str">
        <f t="shared" si="65"/>
        <v/>
      </c>
      <c r="X680">
        <f t="shared" si="66"/>
        <v>17</v>
      </c>
    </row>
    <row r="681" spans="1:24"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f>
        <v>0.15485964912280703</v>
      </c>
      <c r="P681" s="6">
        <f>E681/L681</f>
        <v>93.90425531914893</v>
      </c>
      <c r="Q681" t="str">
        <f t="shared" si="61"/>
        <v>technology</v>
      </c>
      <c r="R681" s="7" t="str">
        <f t="shared" si="62"/>
        <v>wearables</v>
      </c>
      <c r="S681" s="13">
        <f>(((I681/60)/60)/24)+DATE(1970,1,1)</f>
        <v>42616.695706018523</v>
      </c>
      <c r="T681" s="16">
        <f>(((J681/60)/60)/24)+DATE(1970,1,1)</f>
        <v>42556.695706018523</v>
      </c>
      <c r="U681" t="str">
        <f t="shared" si="63"/>
        <v/>
      </c>
      <c r="V681">
        <f t="shared" si="64"/>
        <v>94</v>
      </c>
      <c r="W681" t="str">
        <f t="shared" si="65"/>
        <v/>
      </c>
      <c r="X681">
        <f t="shared" si="66"/>
        <v>94</v>
      </c>
    </row>
    <row r="682" spans="1:24"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f>
        <v>0.25912000000000002</v>
      </c>
      <c r="P682" s="6">
        <f>E682/L682</f>
        <v>150.65116279069767</v>
      </c>
      <c r="Q682" t="str">
        <f t="shared" si="61"/>
        <v>technology</v>
      </c>
      <c r="R682" s="7" t="str">
        <f t="shared" si="62"/>
        <v>wearables</v>
      </c>
      <c r="S682" s="13">
        <f>(((I682/60)/60)/24)+DATE(1970,1,1)</f>
        <v>41899.501516203702</v>
      </c>
      <c r="T682" s="16">
        <f>(((J682/60)/60)/24)+DATE(1970,1,1)</f>
        <v>41864.501516203702</v>
      </c>
      <c r="U682" t="str">
        <f t="shared" si="63"/>
        <v/>
      </c>
      <c r="V682">
        <f t="shared" si="64"/>
        <v>129</v>
      </c>
      <c r="W682" t="str">
        <f t="shared" si="65"/>
        <v/>
      </c>
      <c r="X682">
        <f t="shared" si="66"/>
        <v>129</v>
      </c>
    </row>
    <row r="683" spans="1:24"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f>
        <v>4.0000000000000002E-4</v>
      </c>
      <c r="P683" s="6">
        <f>E683/L683</f>
        <v>1</v>
      </c>
      <c r="Q683" t="str">
        <f t="shared" si="61"/>
        <v>technology</v>
      </c>
      <c r="R683" s="7" t="str">
        <f t="shared" si="62"/>
        <v>wearables</v>
      </c>
      <c r="S683" s="13">
        <f>(((I683/60)/60)/24)+DATE(1970,1,1)</f>
        <v>42669.805601851855</v>
      </c>
      <c r="T683" s="16">
        <f>(((J683/60)/60)/24)+DATE(1970,1,1)</f>
        <v>42639.805601851855</v>
      </c>
      <c r="U683" t="str">
        <f t="shared" si="63"/>
        <v/>
      </c>
      <c r="V683">
        <f t="shared" si="64"/>
        <v>1</v>
      </c>
      <c r="W683" t="str">
        <f t="shared" si="65"/>
        <v/>
      </c>
      <c r="X683">
        <f t="shared" si="66"/>
        <v>1</v>
      </c>
    </row>
    <row r="684" spans="1:24"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f>
        <v>1.06E-3</v>
      </c>
      <c r="P684" s="6">
        <f>E684/L684</f>
        <v>13.25</v>
      </c>
      <c r="Q684" t="str">
        <f t="shared" si="61"/>
        <v>technology</v>
      </c>
      <c r="R684" s="7" t="str">
        <f t="shared" si="62"/>
        <v>wearables</v>
      </c>
      <c r="S684" s="13">
        <f>(((I684/60)/60)/24)+DATE(1970,1,1)</f>
        <v>42808.723634259266</v>
      </c>
      <c r="T684" s="16">
        <f>(((J684/60)/60)/24)+DATE(1970,1,1)</f>
        <v>42778.765300925923</v>
      </c>
      <c r="U684" t="str">
        <f t="shared" si="63"/>
        <v/>
      </c>
      <c r="V684">
        <f t="shared" si="64"/>
        <v>4</v>
      </c>
      <c r="W684" t="str">
        <f t="shared" si="65"/>
        <v/>
      </c>
      <c r="X684">
        <f t="shared" si="66"/>
        <v>4</v>
      </c>
    </row>
    <row r="685" spans="1:24"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f>
        <v>8.5142857142857138E-3</v>
      </c>
      <c r="P685" s="6">
        <f>E685/L685</f>
        <v>99.333333333333329</v>
      </c>
      <c r="Q685" t="str">
        <f t="shared" si="61"/>
        <v>technology</v>
      </c>
      <c r="R685" s="7" t="str">
        <f t="shared" si="62"/>
        <v>wearables</v>
      </c>
      <c r="S685" s="13">
        <f>(((I685/60)/60)/24)+DATE(1970,1,1)</f>
        <v>42674.900046296301</v>
      </c>
      <c r="T685" s="16">
        <f>(((J685/60)/60)/24)+DATE(1970,1,1)</f>
        <v>42634.900046296301</v>
      </c>
      <c r="U685" t="str">
        <f t="shared" si="63"/>
        <v/>
      </c>
      <c r="V685">
        <f t="shared" si="64"/>
        <v>3</v>
      </c>
      <c r="W685" t="str">
        <f t="shared" si="65"/>
        <v/>
      </c>
      <c r="X685">
        <f t="shared" si="66"/>
        <v>3</v>
      </c>
    </row>
    <row r="686" spans="1:24"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f>
        <v>7.4837500000000001E-2</v>
      </c>
      <c r="P686" s="6">
        <f>E686/L686</f>
        <v>177.39259259259259</v>
      </c>
      <c r="Q686" t="str">
        <f t="shared" si="61"/>
        <v>technology</v>
      </c>
      <c r="R686" s="7" t="str">
        <f t="shared" si="62"/>
        <v>wearables</v>
      </c>
      <c r="S686" s="13">
        <f>(((I686/60)/60)/24)+DATE(1970,1,1)</f>
        <v>41845.125</v>
      </c>
      <c r="T686" s="16">
        <f>(((J686/60)/60)/24)+DATE(1970,1,1)</f>
        <v>41809.473275462966</v>
      </c>
      <c r="U686" t="str">
        <f t="shared" si="63"/>
        <v/>
      </c>
      <c r="V686">
        <f t="shared" si="64"/>
        <v>135</v>
      </c>
      <c r="W686" t="str">
        <f t="shared" si="65"/>
        <v/>
      </c>
      <c r="X686">
        <f t="shared" si="66"/>
        <v>135</v>
      </c>
    </row>
    <row r="687" spans="1:24"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f>
        <v>0.27650000000000002</v>
      </c>
      <c r="P687" s="6">
        <f>E687/L687</f>
        <v>55.3</v>
      </c>
      <c r="Q687" t="str">
        <f t="shared" si="61"/>
        <v>technology</v>
      </c>
      <c r="R687" s="7" t="str">
        <f t="shared" si="62"/>
        <v>wearables</v>
      </c>
      <c r="S687" s="13">
        <f>(((I687/60)/60)/24)+DATE(1970,1,1)</f>
        <v>42016.866574074069</v>
      </c>
      <c r="T687" s="16">
        <f>(((J687/60)/60)/24)+DATE(1970,1,1)</f>
        <v>41971.866574074069</v>
      </c>
      <c r="U687" t="str">
        <f t="shared" si="63"/>
        <v/>
      </c>
      <c r="V687">
        <f t="shared" si="64"/>
        <v>10</v>
      </c>
      <c r="W687" t="str">
        <f t="shared" si="65"/>
        <v/>
      </c>
      <c r="X687">
        <f t="shared" si="66"/>
        <v>10</v>
      </c>
    </row>
    <row r="688" spans="1:24"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f>
        <v>0</v>
      </c>
      <c r="P688" s="6" t="e">
        <f>E688/L688</f>
        <v>#DIV/0!</v>
      </c>
      <c r="Q688" t="str">
        <f t="shared" si="61"/>
        <v>technology</v>
      </c>
      <c r="R688" s="7" t="str">
        <f t="shared" si="62"/>
        <v>wearables</v>
      </c>
      <c r="S688" s="13">
        <f>(((I688/60)/60)/24)+DATE(1970,1,1)</f>
        <v>42219.673263888893</v>
      </c>
      <c r="T688" s="16">
        <f>(((J688/60)/60)/24)+DATE(1970,1,1)</f>
        <v>42189.673263888893</v>
      </c>
      <c r="U688" t="str">
        <f t="shared" si="63"/>
        <v/>
      </c>
      <c r="V688">
        <f t="shared" si="64"/>
        <v>0</v>
      </c>
      <c r="W688" t="str">
        <f t="shared" si="65"/>
        <v/>
      </c>
      <c r="X688">
        <f t="shared" si="66"/>
        <v>0</v>
      </c>
    </row>
    <row r="689" spans="1:24"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f>
        <v>3.5499999999999997E-2</v>
      </c>
      <c r="P689" s="6">
        <f>E689/L689</f>
        <v>591.66666666666663</v>
      </c>
      <c r="Q689" t="str">
        <f t="shared" si="61"/>
        <v>technology</v>
      </c>
      <c r="R689" s="7" t="str">
        <f t="shared" si="62"/>
        <v>wearables</v>
      </c>
      <c r="S689" s="13">
        <f>(((I689/60)/60)/24)+DATE(1970,1,1)</f>
        <v>42771.750613425931</v>
      </c>
      <c r="T689" s="16">
        <f>(((J689/60)/60)/24)+DATE(1970,1,1)</f>
        <v>42711.750613425931</v>
      </c>
      <c r="U689" t="str">
        <f t="shared" si="63"/>
        <v/>
      </c>
      <c r="V689">
        <f t="shared" si="64"/>
        <v>6</v>
      </c>
      <c r="W689" t="str">
        <f t="shared" si="65"/>
        <v/>
      </c>
      <c r="X689">
        <f t="shared" si="66"/>
        <v>6</v>
      </c>
    </row>
    <row r="690" spans="1:24"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f>
        <v>0.72989999999999999</v>
      </c>
      <c r="P690" s="6">
        <f>E690/L690</f>
        <v>405.5</v>
      </c>
      <c r="Q690" t="str">
        <f t="shared" si="61"/>
        <v>technology</v>
      </c>
      <c r="R690" s="7" t="str">
        <f t="shared" si="62"/>
        <v>wearables</v>
      </c>
      <c r="S690" s="13">
        <f>(((I690/60)/60)/24)+DATE(1970,1,1)</f>
        <v>42292.104780092588</v>
      </c>
      <c r="T690" s="16">
        <f>(((J690/60)/60)/24)+DATE(1970,1,1)</f>
        <v>42262.104780092588</v>
      </c>
      <c r="U690" t="str">
        <f t="shared" si="63"/>
        <v/>
      </c>
      <c r="V690">
        <f t="shared" si="64"/>
        <v>36</v>
      </c>
      <c r="W690" t="str">
        <f t="shared" si="65"/>
        <v/>
      </c>
      <c r="X690">
        <f t="shared" si="66"/>
        <v>36</v>
      </c>
    </row>
    <row r="691" spans="1:24"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f>
        <v>0.57648750000000004</v>
      </c>
      <c r="P691" s="6">
        <f>E691/L691</f>
        <v>343.14732142857144</v>
      </c>
      <c r="Q691" t="str">
        <f t="shared" si="61"/>
        <v>technology</v>
      </c>
      <c r="R691" s="7" t="str">
        <f t="shared" si="62"/>
        <v>wearables</v>
      </c>
      <c r="S691" s="13">
        <f>(((I691/60)/60)/24)+DATE(1970,1,1)</f>
        <v>42712.207638888889</v>
      </c>
      <c r="T691" s="16">
        <f>(((J691/60)/60)/24)+DATE(1970,1,1)</f>
        <v>42675.66778935185</v>
      </c>
      <c r="U691" t="str">
        <f t="shared" si="63"/>
        <v/>
      </c>
      <c r="V691">
        <f t="shared" si="64"/>
        <v>336</v>
      </c>
      <c r="W691" t="str">
        <f t="shared" si="65"/>
        <v/>
      </c>
      <c r="X691">
        <f t="shared" si="66"/>
        <v>336</v>
      </c>
    </row>
    <row r="692" spans="1:24"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f>
        <v>0.1234</v>
      </c>
      <c r="P692" s="6">
        <f>E692/L692</f>
        <v>72.588235294117652</v>
      </c>
      <c r="Q692" t="str">
        <f t="shared" si="61"/>
        <v>technology</v>
      </c>
      <c r="R692" s="7" t="str">
        <f t="shared" si="62"/>
        <v>wearables</v>
      </c>
      <c r="S692" s="13">
        <f>(((I692/60)/60)/24)+DATE(1970,1,1)</f>
        <v>42622.25</v>
      </c>
      <c r="T692" s="16">
        <f>(((J692/60)/60)/24)+DATE(1970,1,1)</f>
        <v>42579.634733796294</v>
      </c>
      <c r="U692" t="str">
        <f t="shared" si="63"/>
        <v/>
      </c>
      <c r="V692">
        <f t="shared" si="64"/>
        <v>34</v>
      </c>
      <c r="W692" t="str">
        <f t="shared" si="65"/>
        <v/>
      </c>
      <c r="X692">
        <f t="shared" si="66"/>
        <v>34</v>
      </c>
    </row>
    <row r="693" spans="1:24"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f>
        <v>5.1999999999999998E-3</v>
      </c>
      <c r="P693" s="6">
        <f>E693/L693</f>
        <v>26</v>
      </c>
      <c r="Q693" t="str">
        <f t="shared" si="61"/>
        <v>technology</v>
      </c>
      <c r="R693" s="7" t="str">
        <f t="shared" si="62"/>
        <v>wearables</v>
      </c>
      <c r="S693" s="13">
        <f>(((I693/60)/60)/24)+DATE(1970,1,1)</f>
        <v>42186.028310185182</v>
      </c>
      <c r="T693" s="16">
        <f>(((J693/60)/60)/24)+DATE(1970,1,1)</f>
        <v>42158.028310185182</v>
      </c>
      <c r="U693" t="str">
        <f t="shared" si="63"/>
        <v/>
      </c>
      <c r="V693">
        <f t="shared" si="64"/>
        <v>10</v>
      </c>
      <c r="W693" t="str">
        <f t="shared" si="65"/>
        <v/>
      </c>
      <c r="X693">
        <f t="shared" si="66"/>
        <v>10</v>
      </c>
    </row>
    <row r="694" spans="1:24"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f>
        <v>6.5299999999999997E-2</v>
      </c>
      <c r="P694" s="6">
        <f>E694/L694</f>
        <v>6.4975124378109452</v>
      </c>
      <c r="Q694" t="str">
        <f t="shared" si="61"/>
        <v>technology</v>
      </c>
      <c r="R694" s="7" t="str">
        <f t="shared" si="62"/>
        <v>wearables</v>
      </c>
      <c r="S694" s="13">
        <f>(((I694/60)/60)/24)+DATE(1970,1,1)</f>
        <v>42726.37572916667</v>
      </c>
      <c r="T694" s="16">
        <f>(((J694/60)/60)/24)+DATE(1970,1,1)</f>
        <v>42696.37572916667</v>
      </c>
      <c r="U694" t="str">
        <f t="shared" si="63"/>
        <v/>
      </c>
      <c r="V694">
        <f t="shared" si="64"/>
        <v>201</v>
      </c>
      <c r="W694" t="str">
        <f t="shared" si="65"/>
        <v/>
      </c>
      <c r="X694">
        <f t="shared" si="66"/>
        <v>201</v>
      </c>
    </row>
    <row r="695" spans="1:24"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f>
        <v>0.35338000000000003</v>
      </c>
      <c r="P695" s="6">
        <f>E695/L695</f>
        <v>119.38513513513513</v>
      </c>
      <c r="Q695" t="str">
        <f t="shared" si="61"/>
        <v>technology</v>
      </c>
      <c r="R695" s="7" t="str">
        <f t="shared" si="62"/>
        <v>wearables</v>
      </c>
      <c r="S695" s="13">
        <f>(((I695/60)/60)/24)+DATE(1970,1,1)</f>
        <v>42124.808182870373</v>
      </c>
      <c r="T695" s="16">
        <f>(((J695/60)/60)/24)+DATE(1970,1,1)</f>
        <v>42094.808182870373</v>
      </c>
      <c r="U695" t="str">
        <f t="shared" si="63"/>
        <v/>
      </c>
      <c r="V695">
        <f t="shared" si="64"/>
        <v>296</v>
      </c>
      <c r="W695" t="str">
        <f t="shared" si="65"/>
        <v/>
      </c>
      <c r="X695">
        <f t="shared" si="66"/>
        <v>296</v>
      </c>
    </row>
    <row r="696" spans="1:24"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f>
        <v>3.933333333333333E-3</v>
      </c>
      <c r="P696" s="6">
        <f>E696/L696</f>
        <v>84.285714285714292</v>
      </c>
      <c r="Q696" t="str">
        <f t="shared" si="61"/>
        <v>technology</v>
      </c>
      <c r="R696" s="7" t="str">
        <f t="shared" si="62"/>
        <v>wearables</v>
      </c>
      <c r="S696" s="13">
        <f>(((I696/60)/60)/24)+DATE(1970,1,1)</f>
        <v>42767.663877314815</v>
      </c>
      <c r="T696" s="16">
        <f>(((J696/60)/60)/24)+DATE(1970,1,1)</f>
        <v>42737.663877314815</v>
      </c>
      <c r="U696" t="str">
        <f t="shared" si="63"/>
        <v/>
      </c>
      <c r="V696">
        <f t="shared" si="64"/>
        <v>7</v>
      </c>
      <c r="W696" t="str">
        <f t="shared" si="65"/>
        <v/>
      </c>
      <c r="X696">
        <f t="shared" si="66"/>
        <v>7</v>
      </c>
    </row>
    <row r="697" spans="1:24"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f>
        <v>1.06E-2</v>
      </c>
      <c r="P697" s="6">
        <f>E697/L697</f>
        <v>90.857142857142861</v>
      </c>
      <c r="Q697" t="str">
        <f t="shared" si="61"/>
        <v>technology</v>
      </c>
      <c r="R697" s="7" t="str">
        <f t="shared" si="62"/>
        <v>wearables</v>
      </c>
      <c r="S697" s="13">
        <f>(((I697/60)/60)/24)+DATE(1970,1,1)</f>
        <v>41943.521064814813</v>
      </c>
      <c r="T697" s="16">
        <f>(((J697/60)/60)/24)+DATE(1970,1,1)</f>
        <v>41913.521064814813</v>
      </c>
      <c r="U697" t="str">
        <f t="shared" si="63"/>
        <v/>
      </c>
      <c r="V697">
        <f t="shared" si="64"/>
        <v>7</v>
      </c>
      <c r="W697" t="str">
        <f t="shared" si="65"/>
        <v/>
      </c>
      <c r="X697">
        <f t="shared" si="66"/>
        <v>7</v>
      </c>
    </row>
    <row r="698" spans="1:24"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f>
        <v>5.7142857142857145E-6</v>
      </c>
      <c r="P698" s="6">
        <f>E698/L698</f>
        <v>1</v>
      </c>
      <c r="Q698" t="str">
        <f t="shared" si="61"/>
        <v>technology</v>
      </c>
      <c r="R698" s="7" t="str">
        <f t="shared" si="62"/>
        <v>wearables</v>
      </c>
      <c r="S698" s="13">
        <f>(((I698/60)/60)/24)+DATE(1970,1,1)</f>
        <v>41845.927106481482</v>
      </c>
      <c r="T698" s="16">
        <f>(((J698/60)/60)/24)+DATE(1970,1,1)</f>
        <v>41815.927106481482</v>
      </c>
      <c r="U698" t="str">
        <f t="shared" si="63"/>
        <v/>
      </c>
      <c r="V698">
        <f t="shared" si="64"/>
        <v>1</v>
      </c>
      <c r="W698" t="str">
        <f t="shared" si="65"/>
        <v/>
      </c>
      <c r="X698">
        <f t="shared" si="66"/>
        <v>1</v>
      </c>
    </row>
    <row r="699" spans="1:24"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f>
        <v>0.46379999999999999</v>
      </c>
      <c r="P699" s="6">
        <f>E699/L699</f>
        <v>20.342105263157894</v>
      </c>
      <c r="Q699" t="str">
        <f t="shared" si="61"/>
        <v>technology</v>
      </c>
      <c r="R699" s="7" t="str">
        <f t="shared" si="62"/>
        <v>wearables</v>
      </c>
      <c r="S699" s="13">
        <f>(((I699/60)/60)/24)+DATE(1970,1,1)</f>
        <v>42403.523020833338</v>
      </c>
      <c r="T699" s="16">
        <f>(((J699/60)/60)/24)+DATE(1970,1,1)</f>
        <v>42388.523020833338</v>
      </c>
      <c r="U699" t="str">
        <f t="shared" si="63"/>
        <v/>
      </c>
      <c r="V699">
        <f t="shared" si="64"/>
        <v>114</v>
      </c>
      <c r="W699" t="str">
        <f t="shared" si="65"/>
        <v/>
      </c>
      <c r="X699">
        <f t="shared" si="66"/>
        <v>114</v>
      </c>
    </row>
    <row r="700" spans="1:24"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f>
        <v>0.15390000000000001</v>
      </c>
      <c r="P700" s="6">
        <f>E700/L700</f>
        <v>530.68965517241384</v>
      </c>
      <c r="Q700" t="str">
        <f t="shared" si="61"/>
        <v>technology</v>
      </c>
      <c r="R700" s="7" t="str">
        <f t="shared" si="62"/>
        <v>wearables</v>
      </c>
      <c r="S700" s="13">
        <f>(((I700/60)/60)/24)+DATE(1970,1,1)</f>
        <v>41900.083333333336</v>
      </c>
      <c r="T700" s="16">
        <f>(((J700/60)/60)/24)+DATE(1970,1,1)</f>
        <v>41866.931076388886</v>
      </c>
      <c r="U700" t="str">
        <f t="shared" si="63"/>
        <v/>
      </c>
      <c r="V700">
        <f t="shared" si="64"/>
        <v>29</v>
      </c>
      <c r="W700" t="str">
        <f t="shared" si="65"/>
        <v/>
      </c>
      <c r="X700">
        <f t="shared" si="66"/>
        <v>29</v>
      </c>
    </row>
    <row r="701" spans="1:24"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f>
        <v>0.824221076923077</v>
      </c>
      <c r="P701" s="6">
        <f>E701/L701</f>
        <v>120.39184269662923</v>
      </c>
      <c r="Q701" t="str">
        <f t="shared" si="61"/>
        <v>technology</v>
      </c>
      <c r="R701" s="7" t="str">
        <f t="shared" si="62"/>
        <v>wearables</v>
      </c>
      <c r="S701" s="13">
        <f>(((I701/60)/60)/24)+DATE(1970,1,1)</f>
        <v>41600.666666666664</v>
      </c>
      <c r="T701" s="16">
        <f>(((J701/60)/60)/24)+DATE(1970,1,1)</f>
        <v>41563.485509259262</v>
      </c>
      <c r="U701" t="str">
        <f t="shared" si="63"/>
        <v/>
      </c>
      <c r="V701">
        <f t="shared" si="64"/>
        <v>890</v>
      </c>
      <c r="W701" t="str">
        <f t="shared" si="65"/>
        <v/>
      </c>
      <c r="X701">
        <f t="shared" si="66"/>
        <v>890</v>
      </c>
    </row>
    <row r="702" spans="1:24"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f>
        <v>2.6866666666666667E-2</v>
      </c>
      <c r="P702" s="6">
        <f>E702/L702</f>
        <v>13</v>
      </c>
      <c r="Q702" t="str">
        <f t="shared" si="61"/>
        <v>technology</v>
      </c>
      <c r="R702" s="7" t="str">
        <f t="shared" si="62"/>
        <v>wearables</v>
      </c>
      <c r="S702" s="13">
        <f>(((I702/60)/60)/24)+DATE(1970,1,1)</f>
        <v>42745.688437500001</v>
      </c>
      <c r="T702" s="16">
        <f>(((J702/60)/60)/24)+DATE(1970,1,1)</f>
        <v>42715.688437500001</v>
      </c>
      <c r="U702" t="str">
        <f t="shared" si="63"/>
        <v/>
      </c>
      <c r="V702">
        <f t="shared" si="64"/>
        <v>31</v>
      </c>
      <c r="W702" t="str">
        <f t="shared" si="65"/>
        <v/>
      </c>
      <c r="X702">
        <f t="shared" si="66"/>
        <v>31</v>
      </c>
    </row>
    <row r="703" spans="1:24"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f>
        <v>0.26600000000000001</v>
      </c>
      <c r="P703" s="6">
        <f>E703/L703</f>
        <v>291.33333333333331</v>
      </c>
      <c r="Q703" t="str">
        <f t="shared" si="61"/>
        <v>technology</v>
      </c>
      <c r="R703" s="7" t="str">
        <f t="shared" si="62"/>
        <v>wearables</v>
      </c>
      <c r="S703" s="13">
        <f>(((I703/60)/60)/24)+DATE(1970,1,1)</f>
        <v>41843.662962962961</v>
      </c>
      <c r="T703" s="16">
        <f>(((J703/60)/60)/24)+DATE(1970,1,1)</f>
        <v>41813.662962962961</v>
      </c>
      <c r="U703" t="str">
        <f t="shared" si="63"/>
        <v/>
      </c>
      <c r="V703">
        <f t="shared" si="64"/>
        <v>21</v>
      </c>
      <c r="W703" t="str">
        <f t="shared" si="65"/>
        <v/>
      </c>
      <c r="X703">
        <f t="shared" si="66"/>
        <v>21</v>
      </c>
    </row>
    <row r="704" spans="1:24"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f>
        <v>0.30813400000000002</v>
      </c>
      <c r="P704" s="6">
        <f>E704/L704</f>
        <v>124.9191891891892</v>
      </c>
      <c r="Q704" t="str">
        <f t="shared" si="61"/>
        <v>technology</v>
      </c>
      <c r="R704" s="7" t="str">
        <f t="shared" si="62"/>
        <v>wearables</v>
      </c>
      <c r="S704" s="13">
        <f>(((I704/60)/60)/24)+DATE(1970,1,1)</f>
        <v>42698.768368055549</v>
      </c>
      <c r="T704" s="16">
        <f>(((J704/60)/60)/24)+DATE(1970,1,1)</f>
        <v>42668.726701388892</v>
      </c>
      <c r="U704" t="str">
        <f t="shared" si="63"/>
        <v/>
      </c>
      <c r="V704">
        <f t="shared" si="64"/>
        <v>37</v>
      </c>
      <c r="W704" t="str">
        <f t="shared" si="65"/>
        <v/>
      </c>
      <c r="X704">
        <f t="shared" si="66"/>
        <v>37</v>
      </c>
    </row>
    <row r="705" spans="1:24"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f>
        <v>5.5800000000000002E-2</v>
      </c>
      <c r="P705" s="6">
        <f>E705/L705</f>
        <v>119.57142857142857</v>
      </c>
      <c r="Q705" t="str">
        <f t="shared" si="61"/>
        <v>technology</v>
      </c>
      <c r="R705" s="7" t="str">
        <f t="shared" si="62"/>
        <v>wearables</v>
      </c>
      <c r="S705" s="13">
        <f>(((I705/60)/60)/24)+DATE(1970,1,1)</f>
        <v>42766.98055555555</v>
      </c>
      <c r="T705" s="16">
        <f>(((J705/60)/60)/24)+DATE(1970,1,1)</f>
        <v>42711.950798611113</v>
      </c>
      <c r="U705" t="str">
        <f t="shared" si="63"/>
        <v/>
      </c>
      <c r="V705">
        <f t="shared" si="64"/>
        <v>7</v>
      </c>
      <c r="W705" t="str">
        <f t="shared" si="65"/>
        <v/>
      </c>
      <c r="X705">
        <f t="shared" si="66"/>
        <v>7</v>
      </c>
    </row>
    <row r="706" spans="1:24"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f>
        <v>8.7454545454545458E-3</v>
      </c>
      <c r="P706" s="6">
        <f>E706/L706</f>
        <v>120.25</v>
      </c>
      <c r="Q706" t="str">
        <f t="shared" si="61"/>
        <v>technology</v>
      </c>
      <c r="R706" s="7" t="str">
        <f t="shared" si="62"/>
        <v>wearables</v>
      </c>
      <c r="S706" s="13">
        <f>(((I706/60)/60)/24)+DATE(1970,1,1)</f>
        <v>42786.192916666667</v>
      </c>
      <c r="T706" s="16">
        <f>(((J706/60)/60)/24)+DATE(1970,1,1)</f>
        <v>42726.192916666667</v>
      </c>
      <c r="U706" t="str">
        <f t="shared" si="63"/>
        <v/>
      </c>
      <c r="V706">
        <f t="shared" si="64"/>
        <v>4</v>
      </c>
      <c r="W706" t="str">
        <f t="shared" si="65"/>
        <v/>
      </c>
      <c r="X706">
        <f t="shared" si="66"/>
        <v>4</v>
      </c>
    </row>
    <row r="707" spans="1:24"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f>
        <v>9.7699999999999992E-3</v>
      </c>
      <c r="P707" s="6">
        <f>E707/L707</f>
        <v>195.4</v>
      </c>
      <c r="Q707" t="str">
        <f t="shared" ref="Q707:Q770" si="67">LEFT(N707,SEARCH("/",N707)-1)</f>
        <v>technology</v>
      </c>
      <c r="R707" s="7" t="str">
        <f t="shared" ref="R707:R770" si="68">RIGHT(N707,LEN(N707)-SEARCH("/",N707))</f>
        <v>wearables</v>
      </c>
      <c r="S707" s="13">
        <f>(((I707/60)/60)/24)+DATE(1970,1,1)</f>
        <v>42756.491643518515</v>
      </c>
      <c r="T707" s="16">
        <f>(((J707/60)/60)/24)+DATE(1970,1,1)</f>
        <v>42726.491643518515</v>
      </c>
      <c r="U707" t="str">
        <f t="shared" ref="U707:U770" si="69">IF(F707="Successful",L707,"")</f>
        <v/>
      </c>
      <c r="V707">
        <f t="shared" ref="V707:V770" si="70">IF($F707="Failed",$L707,"")</f>
        <v>5</v>
      </c>
      <c r="W707" t="str">
        <f t="shared" ref="W707:W770" si="71">IF($F707="Canceled",$L707,"")</f>
        <v/>
      </c>
      <c r="X707">
        <f t="shared" ref="X707:X770" si="72">IF(V707="",W707,V707)</f>
        <v>5</v>
      </c>
    </row>
    <row r="708" spans="1:24"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f>
        <v>0</v>
      </c>
      <c r="P708" s="6" t="e">
        <f>E708/L708</f>
        <v>#DIV/0!</v>
      </c>
      <c r="Q708" t="str">
        <f t="shared" si="67"/>
        <v>technology</v>
      </c>
      <c r="R708" s="7" t="str">
        <f t="shared" si="68"/>
        <v>wearables</v>
      </c>
      <c r="S708" s="13">
        <f>(((I708/60)/60)/24)+DATE(1970,1,1)</f>
        <v>42718.777083333334</v>
      </c>
      <c r="T708" s="16">
        <f>(((J708/60)/60)/24)+DATE(1970,1,1)</f>
        <v>42676.995173611111</v>
      </c>
      <c r="U708" t="str">
        <f t="shared" si="69"/>
        <v/>
      </c>
      <c r="V708">
        <f t="shared" si="70"/>
        <v>0</v>
      </c>
      <c r="W708" t="str">
        <f t="shared" si="71"/>
        <v/>
      </c>
      <c r="X708">
        <f t="shared" si="72"/>
        <v>0</v>
      </c>
    </row>
    <row r="709" spans="1:24"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f>
        <v>0.78927352941176465</v>
      </c>
      <c r="P709" s="6">
        <f>E709/L709</f>
        <v>117.69868421052631</v>
      </c>
      <c r="Q709" t="str">
        <f t="shared" si="67"/>
        <v>technology</v>
      </c>
      <c r="R709" s="7" t="str">
        <f t="shared" si="68"/>
        <v>wearables</v>
      </c>
      <c r="S709" s="13">
        <f>(((I709/60)/60)/24)+DATE(1970,1,1)</f>
        <v>42736.663506944446</v>
      </c>
      <c r="T709" s="16">
        <f>(((J709/60)/60)/24)+DATE(1970,1,1)</f>
        <v>42696.663506944446</v>
      </c>
      <c r="U709" t="str">
        <f t="shared" si="69"/>
        <v/>
      </c>
      <c r="V709">
        <f t="shared" si="70"/>
        <v>456</v>
      </c>
      <c r="W709" t="str">
        <f t="shared" si="71"/>
        <v/>
      </c>
      <c r="X709">
        <f t="shared" si="72"/>
        <v>456</v>
      </c>
    </row>
    <row r="710" spans="1:24"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f>
        <v>0.22092500000000001</v>
      </c>
      <c r="P710" s="6">
        <f>E710/L710</f>
        <v>23.948509485094849</v>
      </c>
      <c r="Q710" t="str">
        <f t="shared" si="67"/>
        <v>technology</v>
      </c>
      <c r="R710" s="7" t="str">
        <f t="shared" si="68"/>
        <v>wearables</v>
      </c>
      <c r="S710" s="13">
        <f>(((I710/60)/60)/24)+DATE(1970,1,1)</f>
        <v>41895.581018518518</v>
      </c>
      <c r="T710" s="16">
        <f>(((J710/60)/60)/24)+DATE(1970,1,1)</f>
        <v>41835.581018518518</v>
      </c>
      <c r="U710" t="str">
        <f t="shared" si="69"/>
        <v/>
      </c>
      <c r="V710">
        <f t="shared" si="70"/>
        <v>369</v>
      </c>
      <c r="W710" t="str">
        <f t="shared" si="71"/>
        <v/>
      </c>
      <c r="X710">
        <f t="shared" si="72"/>
        <v>369</v>
      </c>
    </row>
    <row r="711" spans="1:24"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f>
        <v>4.0666666666666663E-3</v>
      </c>
      <c r="P711" s="6">
        <f>E711/L711</f>
        <v>30.5</v>
      </c>
      <c r="Q711" t="str">
        <f t="shared" si="67"/>
        <v>technology</v>
      </c>
      <c r="R711" s="7" t="str">
        <f t="shared" si="68"/>
        <v>wearables</v>
      </c>
      <c r="S711" s="13">
        <f>(((I711/60)/60)/24)+DATE(1970,1,1)</f>
        <v>41978.041192129633</v>
      </c>
      <c r="T711" s="16">
        <f>(((J711/60)/60)/24)+DATE(1970,1,1)</f>
        <v>41948.041192129633</v>
      </c>
      <c r="U711" t="str">
        <f t="shared" si="69"/>
        <v/>
      </c>
      <c r="V711">
        <f t="shared" si="70"/>
        <v>2</v>
      </c>
      <c r="W711" t="str">
        <f t="shared" si="71"/>
        <v/>
      </c>
      <c r="X711">
        <f t="shared" si="72"/>
        <v>2</v>
      </c>
    </row>
    <row r="712" spans="1:24"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f>
        <v>0</v>
      </c>
      <c r="P712" s="6" t="e">
        <f>E712/L712</f>
        <v>#DIV/0!</v>
      </c>
      <c r="Q712" t="str">
        <f t="shared" si="67"/>
        <v>technology</v>
      </c>
      <c r="R712" s="7" t="str">
        <f t="shared" si="68"/>
        <v>wearables</v>
      </c>
      <c r="S712" s="13">
        <f>(((I712/60)/60)/24)+DATE(1970,1,1)</f>
        <v>41871.030555555553</v>
      </c>
      <c r="T712" s="16">
        <f>(((J712/60)/60)/24)+DATE(1970,1,1)</f>
        <v>41837.984976851854</v>
      </c>
      <c r="U712" t="str">
        <f t="shared" si="69"/>
        <v/>
      </c>
      <c r="V712">
        <f t="shared" si="70"/>
        <v>0</v>
      </c>
      <c r="W712" t="str">
        <f t="shared" si="71"/>
        <v/>
      </c>
      <c r="X712">
        <f t="shared" si="72"/>
        <v>0</v>
      </c>
    </row>
    <row r="713" spans="1:24"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f>
        <v>0.33790999999999999</v>
      </c>
      <c r="P713" s="6">
        <f>E713/L713</f>
        <v>99.973372781065095</v>
      </c>
      <c r="Q713" t="str">
        <f t="shared" si="67"/>
        <v>technology</v>
      </c>
      <c r="R713" s="7" t="str">
        <f t="shared" si="68"/>
        <v>wearables</v>
      </c>
      <c r="S713" s="13">
        <f>(((I713/60)/60)/24)+DATE(1970,1,1)</f>
        <v>42718.500787037032</v>
      </c>
      <c r="T713" s="16">
        <f>(((J713/60)/60)/24)+DATE(1970,1,1)</f>
        <v>42678.459120370375</v>
      </c>
      <c r="U713" t="str">
        <f t="shared" si="69"/>
        <v/>
      </c>
      <c r="V713">
        <f t="shared" si="70"/>
        <v>338</v>
      </c>
      <c r="W713" t="str">
        <f t="shared" si="71"/>
        <v/>
      </c>
      <c r="X713">
        <f t="shared" si="72"/>
        <v>338</v>
      </c>
    </row>
    <row r="714" spans="1:24"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f>
        <v>2.1649484536082476E-3</v>
      </c>
      <c r="P714" s="6">
        <f>E714/L714</f>
        <v>26.25</v>
      </c>
      <c r="Q714" t="str">
        <f t="shared" si="67"/>
        <v>technology</v>
      </c>
      <c r="R714" s="7" t="str">
        <f t="shared" si="68"/>
        <v>wearables</v>
      </c>
      <c r="S714" s="13">
        <f>(((I714/60)/60)/24)+DATE(1970,1,1)</f>
        <v>42414.680925925932</v>
      </c>
      <c r="T714" s="16">
        <f>(((J714/60)/60)/24)+DATE(1970,1,1)</f>
        <v>42384.680925925932</v>
      </c>
      <c r="U714" t="str">
        <f t="shared" si="69"/>
        <v/>
      </c>
      <c r="V714">
        <f t="shared" si="70"/>
        <v>4</v>
      </c>
      <c r="W714" t="str">
        <f t="shared" si="71"/>
        <v/>
      </c>
      <c r="X714">
        <f t="shared" si="72"/>
        <v>4</v>
      </c>
    </row>
    <row r="715" spans="1:24"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f>
        <v>7.9600000000000001E-3</v>
      </c>
      <c r="P715" s="6">
        <f>E715/L715</f>
        <v>199</v>
      </c>
      <c r="Q715" t="str">
        <f t="shared" si="67"/>
        <v>technology</v>
      </c>
      <c r="R715" s="7" t="str">
        <f t="shared" si="68"/>
        <v>wearables</v>
      </c>
      <c r="S715" s="13">
        <f>(((I715/60)/60)/24)+DATE(1970,1,1)</f>
        <v>42526.529305555552</v>
      </c>
      <c r="T715" s="16">
        <f>(((J715/60)/60)/24)+DATE(1970,1,1)</f>
        <v>42496.529305555552</v>
      </c>
      <c r="U715" t="str">
        <f t="shared" si="69"/>
        <v/>
      </c>
      <c r="V715">
        <f t="shared" si="70"/>
        <v>1</v>
      </c>
      <c r="W715" t="str">
        <f t="shared" si="71"/>
        <v/>
      </c>
      <c r="X715">
        <f t="shared" si="72"/>
        <v>1</v>
      </c>
    </row>
    <row r="716" spans="1:24"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f>
        <v>0.14993333333333334</v>
      </c>
      <c r="P716" s="6">
        <f>E716/L716</f>
        <v>80.321428571428569</v>
      </c>
      <c r="Q716" t="str">
        <f t="shared" si="67"/>
        <v>technology</v>
      </c>
      <c r="R716" s="7" t="str">
        <f t="shared" si="68"/>
        <v>wearables</v>
      </c>
      <c r="S716" s="13">
        <f>(((I716/60)/60)/24)+DATE(1970,1,1)</f>
        <v>42794.787986111114</v>
      </c>
      <c r="T716" s="16">
        <f>(((J716/60)/60)/24)+DATE(1970,1,1)</f>
        <v>42734.787986111114</v>
      </c>
      <c r="U716" t="str">
        <f t="shared" si="69"/>
        <v/>
      </c>
      <c r="V716">
        <f t="shared" si="70"/>
        <v>28</v>
      </c>
      <c r="W716" t="str">
        <f t="shared" si="71"/>
        <v/>
      </c>
      <c r="X716">
        <f t="shared" si="72"/>
        <v>28</v>
      </c>
    </row>
    <row r="717" spans="1:24"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f>
        <v>5.0509090909090906E-2</v>
      </c>
      <c r="P717" s="6">
        <f>E717/L717</f>
        <v>115.75</v>
      </c>
      <c r="Q717" t="str">
        <f t="shared" si="67"/>
        <v>technology</v>
      </c>
      <c r="R717" s="7" t="str">
        <f t="shared" si="68"/>
        <v>wearables</v>
      </c>
      <c r="S717" s="13">
        <f>(((I717/60)/60)/24)+DATE(1970,1,1)</f>
        <v>42313.132407407407</v>
      </c>
      <c r="T717" s="16">
        <f>(((J717/60)/60)/24)+DATE(1970,1,1)</f>
        <v>42273.090740740736</v>
      </c>
      <c r="U717" t="str">
        <f t="shared" si="69"/>
        <v/>
      </c>
      <c r="V717">
        <f t="shared" si="70"/>
        <v>12</v>
      </c>
      <c r="W717" t="str">
        <f t="shared" si="71"/>
        <v/>
      </c>
      <c r="X717">
        <f t="shared" si="72"/>
        <v>12</v>
      </c>
    </row>
    <row r="718" spans="1:24"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f>
        <v>0.10214285714285715</v>
      </c>
      <c r="P718" s="6">
        <f>E718/L718</f>
        <v>44.6875</v>
      </c>
      <c r="Q718" t="str">
        <f t="shared" si="67"/>
        <v>technology</v>
      </c>
      <c r="R718" s="7" t="str">
        <f t="shared" si="68"/>
        <v>wearables</v>
      </c>
      <c r="S718" s="13">
        <f>(((I718/60)/60)/24)+DATE(1970,1,1)</f>
        <v>41974</v>
      </c>
      <c r="T718" s="16">
        <f>(((J718/60)/60)/24)+DATE(1970,1,1)</f>
        <v>41940.658645833333</v>
      </c>
      <c r="U718" t="str">
        <f t="shared" si="69"/>
        <v/>
      </c>
      <c r="V718">
        <f t="shared" si="70"/>
        <v>16</v>
      </c>
      <c r="W718" t="str">
        <f t="shared" si="71"/>
        <v/>
      </c>
      <c r="X718">
        <f t="shared" si="72"/>
        <v>16</v>
      </c>
    </row>
    <row r="719" spans="1:24"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f>
        <v>3.0500000000000002E-3</v>
      </c>
      <c r="P719" s="6">
        <f>E719/L719</f>
        <v>76.25</v>
      </c>
      <c r="Q719" t="str">
        <f t="shared" si="67"/>
        <v>technology</v>
      </c>
      <c r="R719" s="7" t="str">
        <f t="shared" si="68"/>
        <v>wearables</v>
      </c>
      <c r="S719" s="13">
        <f>(((I719/60)/60)/24)+DATE(1970,1,1)</f>
        <v>41887.854189814818</v>
      </c>
      <c r="T719" s="16">
        <f>(((J719/60)/60)/24)+DATE(1970,1,1)</f>
        <v>41857.854189814818</v>
      </c>
      <c r="U719" t="str">
        <f t="shared" si="69"/>
        <v/>
      </c>
      <c r="V719">
        <f t="shared" si="70"/>
        <v>4</v>
      </c>
      <c r="W719" t="str">
        <f t="shared" si="71"/>
        <v/>
      </c>
      <c r="X719">
        <f t="shared" si="72"/>
        <v>4</v>
      </c>
    </row>
    <row r="720" spans="1:24"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f>
        <v>7.4999999999999997E-3</v>
      </c>
      <c r="P720" s="6">
        <f>E720/L720</f>
        <v>22.5</v>
      </c>
      <c r="Q720" t="str">
        <f t="shared" si="67"/>
        <v>technology</v>
      </c>
      <c r="R720" s="7" t="str">
        <f t="shared" si="68"/>
        <v>wearables</v>
      </c>
      <c r="S720" s="13">
        <f>(((I720/60)/60)/24)+DATE(1970,1,1)</f>
        <v>42784.249305555553</v>
      </c>
      <c r="T720" s="16">
        <f>(((J720/60)/60)/24)+DATE(1970,1,1)</f>
        <v>42752.845451388886</v>
      </c>
      <c r="U720" t="str">
        <f t="shared" si="69"/>
        <v/>
      </c>
      <c r="V720">
        <f t="shared" si="70"/>
        <v>4</v>
      </c>
      <c r="W720" t="str">
        <f t="shared" si="71"/>
        <v/>
      </c>
      <c r="X720">
        <f t="shared" si="72"/>
        <v>4</v>
      </c>
    </row>
    <row r="721" spans="1:24"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f>
        <v>1.2933333333333333E-2</v>
      </c>
      <c r="P721" s="6">
        <f>E721/L721</f>
        <v>19.399999999999999</v>
      </c>
      <c r="Q721" t="str">
        <f t="shared" si="67"/>
        <v>technology</v>
      </c>
      <c r="R721" s="7" t="str">
        <f t="shared" si="68"/>
        <v>wearables</v>
      </c>
      <c r="S721" s="13">
        <f>(((I721/60)/60)/24)+DATE(1970,1,1)</f>
        <v>42423.040231481486</v>
      </c>
      <c r="T721" s="16">
        <f>(((J721/60)/60)/24)+DATE(1970,1,1)</f>
        <v>42409.040231481486</v>
      </c>
      <c r="U721" t="str">
        <f t="shared" si="69"/>
        <v/>
      </c>
      <c r="V721">
        <f t="shared" si="70"/>
        <v>10</v>
      </c>
      <c r="W721" t="str">
        <f t="shared" si="71"/>
        <v/>
      </c>
      <c r="X721">
        <f t="shared" si="72"/>
        <v>10</v>
      </c>
    </row>
    <row r="722" spans="1:24"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f>
        <v>1.4394736842105262</v>
      </c>
      <c r="P722" s="6">
        <f>E722/L722</f>
        <v>66.707317073170728</v>
      </c>
      <c r="Q722" t="str">
        <f t="shared" si="67"/>
        <v>publishing</v>
      </c>
      <c r="R722" s="7" t="str">
        <f t="shared" si="68"/>
        <v>nonfiction</v>
      </c>
      <c r="S722" s="13">
        <f>(((I722/60)/60)/24)+DATE(1970,1,1)</f>
        <v>40937.649201388893</v>
      </c>
      <c r="T722" s="16">
        <f>(((J722/60)/60)/24)+DATE(1970,1,1)</f>
        <v>40909.649201388893</v>
      </c>
      <c r="U722">
        <f t="shared" si="69"/>
        <v>41</v>
      </c>
      <c r="V722" t="str">
        <f t="shared" si="70"/>
        <v/>
      </c>
      <c r="W722" t="str">
        <f t="shared" si="71"/>
        <v/>
      </c>
      <c r="X722" t="str">
        <f t="shared" si="72"/>
        <v/>
      </c>
    </row>
    <row r="723" spans="1:24"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f>
        <v>1.2210975609756098</v>
      </c>
      <c r="P723" s="6">
        <f>E723/L723</f>
        <v>84.142857142857139</v>
      </c>
      <c r="Q723" t="str">
        <f t="shared" si="67"/>
        <v>publishing</v>
      </c>
      <c r="R723" s="7" t="str">
        <f t="shared" si="68"/>
        <v>nonfiction</v>
      </c>
      <c r="S723" s="13">
        <f>(((I723/60)/60)/24)+DATE(1970,1,1)</f>
        <v>41852.571840277778</v>
      </c>
      <c r="T723" s="16">
        <f>(((J723/60)/60)/24)+DATE(1970,1,1)</f>
        <v>41807.571840277778</v>
      </c>
      <c r="U723">
        <f t="shared" si="69"/>
        <v>119</v>
      </c>
      <c r="V723" t="str">
        <f t="shared" si="70"/>
        <v/>
      </c>
      <c r="W723" t="str">
        <f t="shared" si="71"/>
        <v/>
      </c>
      <c r="X723" t="str">
        <f t="shared" si="72"/>
        <v/>
      </c>
    </row>
    <row r="724" spans="1:24"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f>
        <v>1.3202400000000001</v>
      </c>
      <c r="P724" s="6">
        <f>E724/L724</f>
        <v>215.72549019607843</v>
      </c>
      <c r="Q724" t="str">
        <f t="shared" si="67"/>
        <v>publishing</v>
      </c>
      <c r="R724" s="7" t="str">
        <f t="shared" si="68"/>
        <v>nonfiction</v>
      </c>
      <c r="S724" s="13">
        <f>(((I724/60)/60)/24)+DATE(1970,1,1)</f>
        <v>41007.76363425926</v>
      </c>
      <c r="T724" s="16">
        <f>(((J724/60)/60)/24)+DATE(1970,1,1)</f>
        <v>40977.805300925924</v>
      </c>
      <c r="U724">
        <f t="shared" si="69"/>
        <v>153</v>
      </c>
      <c r="V724" t="str">
        <f t="shared" si="70"/>
        <v/>
      </c>
      <c r="W724" t="str">
        <f t="shared" si="71"/>
        <v/>
      </c>
      <c r="X724" t="str">
        <f t="shared" si="72"/>
        <v/>
      </c>
    </row>
    <row r="725" spans="1:24"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f>
        <v>1.0938000000000001</v>
      </c>
      <c r="P725" s="6">
        <f>E725/L725</f>
        <v>54.69</v>
      </c>
      <c r="Q725" t="str">
        <f t="shared" si="67"/>
        <v>publishing</v>
      </c>
      <c r="R725" s="7" t="str">
        <f t="shared" si="68"/>
        <v>nonfiction</v>
      </c>
      <c r="S725" s="13">
        <f>(((I725/60)/60)/24)+DATE(1970,1,1)</f>
        <v>42215.165972222225</v>
      </c>
      <c r="T725" s="16">
        <f>(((J725/60)/60)/24)+DATE(1970,1,1)</f>
        <v>42184.816539351858</v>
      </c>
      <c r="U725">
        <f t="shared" si="69"/>
        <v>100</v>
      </c>
      <c r="V725" t="str">
        <f t="shared" si="70"/>
        <v/>
      </c>
      <c r="W725" t="str">
        <f t="shared" si="71"/>
        <v/>
      </c>
      <c r="X725" t="str">
        <f t="shared" si="72"/>
        <v/>
      </c>
    </row>
    <row r="726" spans="1:24"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f>
        <v>1.0547157142857144</v>
      </c>
      <c r="P726" s="6">
        <f>E726/L726</f>
        <v>51.62944055944056</v>
      </c>
      <c r="Q726" t="str">
        <f t="shared" si="67"/>
        <v>publishing</v>
      </c>
      <c r="R726" s="7" t="str">
        <f t="shared" si="68"/>
        <v>nonfiction</v>
      </c>
      <c r="S726" s="13">
        <f>(((I726/60)/60)/24)+DATE(1970,1,1)</f>
        <v>40724.638460648144</v>
      </c>
      <c r="T726" s="16">
        <f>(((J726/60)/60)/24)+DATE(1970,1,1)</f>
        <v>40694.638460648144</v>
      </c>
      <c r="U726">
        <f t="shared" si="69"/>
        <v>143</v>
      </c>
      <c r="V726" t="str">
        <f t="shared" si="70"/>
        <v/>
      </c>
      <c r="W726" t="str">
        <f t="shared" si="71"/>
        <v/>
      </c>
      <c r="X726" t="str">
        <f t="shared" si="72"/>
        <v/>
      </c>
    </row>
    <row r="727" spans="1:24"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f>
        <v>1.0035000000000001</v>
      </c>
      <c r="P727" s="6">
        <f>E727/L727</f>
        <v>143.35714285714286</v>
      </c>
      <c r="Q727" t="str">
        <f t="shared" si="67"/>
        <v>publishing</v>
      </c>
      <c r="R727" s="7" t="str">
        <f t="shared" si="68"/>
        <v>nonfiction</v>
      </c>
      <c r="S727" s="13">
        <f>(((I727/60)/60)/24)+DATE(1970,1,1)</f>
        <v>42351.626296296294</v>
      </c>
      <c r="T727" s="16">
        <f>(((J727/60)/60)/24)+DATE(1970,1,1)</f>
        <v>42321.626296296294</v>
      </c>
      <c r="U727">
        <f t="shared" si="69"/>
        <v>140</v>
      </c>
      <c r="V727" t="str">
        <f t="shared" si="70"/>
        <v/>
      </c>
      <c r="W727" t="str">
        <f t="shared" si="71"/>
        <v/>
      </c>
      <c r="X727" t="str">
        <f t="shared" si="72"/>
        <v/>
      </c>
    </row>
    <row r="728" spans="1:24"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f>
        <v>1.014</v>
      </c>
      <c r="P728" s="6">
        <f>E728/L728</f>
        <v>72.428571428571431</v>
      </c>
      <c r="Q728" t="str">
        <f t="shared" si="67"/>
        <v>publishing</v>
      </c>
      <c r="R728" s="7" t="str">
        <f t="shared" si="68"/>
        <v>nonfiction</v>
      </c>
      <c r="S728" s="13">
        <f>(((I728/60)/60)/24)+DATE(1970,1,1)</f>
        <v>41376.042673611111</v>
      </c>
      <c r="T728" s="16">
        <f>(((J728/60)/60)/24)+DATE(1970,1,1)</f>
        <v>41346.042673611111</v>
      </c>
      <c r="U728">
        <f t="shared" si="69"/>
        <v>35</v>
      </c>
      <c r="V728" t="str">
        <f t="shared" si="70"/>
        <v/>
      </c>
      <c r="W728" t="str">
        <f t="shared" si="71"/>
        <v/>
      </c>
      <c r="X728" t="str">
        <f t="shared" si="72"/>
        <v/>
      </c>
    </row>
    <row r="729" spans="1:24"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f>
        <v>1.5551428571428572</v>
      </c>
      <c r="P729" s="6">
        <f>E729/L729</f>
        <v>36.530201342281877</v>
      </c>
      <c r="Q729" t="str">
        <f t="shared" si="67"/>
        <v>publishing</v>
      </c>
      <c r="R729" s="7" t="str">
        <f t="shared" si="68"/>
        <v>nonfiction</v>
      </c>
      <c r="S729" s="13">
        <f>(((I729/60)/60)/24)+DATE(1970,1,1)</f>
        <v>41288.888888888891</v>
      </c>
      <c r="T729" s="16">
        <f>(((J729/60)/60)/24)+DATE(1970,1,1)</f>
        <v>41247.020243055551</v>
      </c>
      <c r="U729">
        <f t="shared" si="69"/>
        <v>149</v>
      </c>
      <c r="V729" t="str">
        <f t="shared" si="70"/>
        <v/>
      </c>
      <c r="W729" t="str">
        <f t="shared" si="71"/>
        <v/>
      </c>
      <c r="X729" t="str">
        <f t="shared" si="72"/>
        <v/>
      </c>
    </row>
    <row r="730" spans="1:24"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f>
        <v>1.05566</v>
      </c>
      <c r="P730" s="6">
        <f>E730/L730</f>
        <v>60.903461538461535</v>
      </c>
      <c r="Q730" t="str">
        <f t="shared" si="67"/>
        <v>publishing</v>
      </c>
      <c r="R730" s="7" t="str">
        <f t="shared" si="68"/>
        <v>nonfiction</v>
      </c>
      <c r="S730" s="13">
        <f>(((I730/60)/60)/24)+DATE(1970,1,1)</f>
        <v>40776.837465277778</v>
      </c>
      <c r="T730" s="16">
        <f>(((J730/60)/60)/24)+DATE(1970,1,1)</f>
        <v>40731.837465277778</v>
      </c>
      <c r="U730">
        <f t="shared" si="69"/>
        <v>130</v>
      </c>
      <c r="V730" t="str">
        <f t="shared" si="70"/>
        <v/>
      </c>
      <c r="W730" t="str">
        <f t="shared" si="71"/>
        <v/>
      </c>
      <c r="X730" t="str">
        <f t="shared" si="72"/>
        <v/>
      </c>
    </row>
    <row r="731" spans="1:24"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f>
        <v>1.3065</v>
      </c>
      <c r="P731" s="6">
        <f>E731/L731</f>
        <v>43.55</v>
      </c>
      <c r="Q731" t="str">
        <f t="shared" si="67"/>
        <v>publishing</v>
      </c>
      <c r="R731" s="7" t="str">
        <f t="shared" si="68"/>
        <v>nonfiction</v>
      </c>
      <c r="S731" s="13">
        <f>(((I731/60)/60)/24)+DATE(1970,1,1)</f>
        <v>41171.185891203706</v>
      </c>
      <c r="T731" s="16">
        <f>(((J731/60)/60)/24)+DATE(1970,1,1)</f>
        <v>41111.185891203706</v>
      </c>
      <c r="U731">
        <f t="shared" si="69"/>
        <v>120</v>
      </c>
      <c r="V731" t="str">
        <f t="shared" si="70"/>
        <v/>
      </c>
      <c r="W731" t="str">
        <f t="shared" si="71"/>
        <v/>
      </c>
      <c r="X731" t="str">
        <f t="shared" si="72"/>
        <v/>
      </c>
    </row>
    <row r="732" spans="1:24"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f>
        <v>1.3219000000000001</v>
      </c>
      <c r="P732" s="6">
        <f>E732/L732</f>
        <v>99.766037735849054</v>
      </c>
      <c r="Q732" t="str">
        <f t="shared" si="67"/>
        <v>publishing</v>
      </c>
      <c r="R732" s="7" t="str">
        <f t="shared" si="68"/>
        <v>nonfiction</v>
      </c>
      <c r="S732" s="13">
        <f>(((I732/60)/60)/24)+DATE(1970,1,1)</f>
        <v>40884.745266203703</v>
      </c>
      <c r="T732" s="16">
        <f>(((J732/60)/60)/24)+DATE(1970,1,1)</f>
        <v>40854.745266203703</v>
      </c>
      <c r="U732">
        <f t="shared" si="69"/>
        <v>265</v>
      </c>
      <c r="V732" t="str">
        <f t="shared" si="70"/>
        <v/>
      </c>
      <c r="W732" t="str">
        <f t="shared" si="71"/>
        <v/>
      </c>
      <c r="X732" t="str">
        <f t="shared" si="72"/>
        <v/>
      </c>
    </row>
    <row r="733" spans="1:24"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f>
        <v>1.26</v>
      </c>
      <c r="P733" s="6">
        <f>E733/L733</f>
        <v>88.732394366197184</v>
      </c>
      <c r="Q733" t="str">
        <f t="shared" si="67"/>
        <v>publishing</v>
      </c>
      <c r="R733" s="7" t="str">
        <f t="shared" si="68"/>
        <v>nonfiction</v>
      </c>
      <c r="S733" s="13">
        <f>(((I733/60)/60)/24)+DATE(1970,1,1)</f>
        <v>40930.25</v>
      </c>
      <c r="T733" s="16">
        <f>(((J733/60)/60)/24)+DATE(1970,1,1)</f>
        <v>40879.795682870368</v>
      </c>
      <c r="U733">
        <f t="shared" si="69"/>
        <v>71</v>
      </c>
      <c r="V733" t="str">
        <f t="shared" si="70"/>
        <v/>
      </c>
      <c r="W733" t="str">
        <f t="shared" si="71"/>
        <v/>
      </c>
      <c r="X733" t="str">
        <f t="shared" si="72"/>
        <v/>
      </c>
    </row>
    <row r="734" spans="1:24"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f>
        <v>1.6</v>
      </c>
      <c r="P734" s="6">
        <f>E734/L734</f>
        <v>4.9230769230769234</v>
      </c>
      <c r="Q734" t="str">
        <f t="shared" si="67"/>
        <v>publishing</v>
      </c>
      <c r="R734" s="7" t="str">
        <f t="shared" si="68"/>
        <v>nonfiction</v>
      </c>
      <c r="S734" s="13">
        <f>(((I734/60)/60)/24)+DATE(1970,1,1)</f>
        <v>41546.424317129626</v>
      </c>
      <c r="T734" s="16">
        <f>(((J734/60)/60)/24)+DATE(1970,1,1)</f>
        <v>41486.424317129626</v>
      </c>
      <c r="U734">
        <f t="shared" si="69"/>
        <v>13</v>
      </c>
      <c r="V734" t="str">
        <f t="shared" si="70"/>
        <v/>
      </c>
      <c r="W734" t="str">
        <f t="shared" si="71"/>
        <v/>
      </c>
      <c r="X734" t="str">
        <f t="shared" si="72"/>
        <v/>
      </c>
    </row>
    <row r="735" spans="1:24"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f>
        <v>1.2048000000000001</v>
      </c>
      <c r="P735" s="6">
        <f>E735/L735</f>
        <v>17.822485207100591</v>
      </c>
      <c r="Q735" t="str">
        <f t="shared" si="67"/>
        <v>publishing</v>
      </c>
      <c r="R735" s="7" t="str">
        <f t="shared" si="68"/>
        <v>nonfiction</v>
      </c>
      <c r="S735" s="13">
        <f>(((I735/60)/60)/24)+DATE(1970,1,1)</f>
        <v>41628.420046296298</v>
      </c>
      <c r="T735" s="16">
        <f>(((J735/60)/60)/24)+DATE(1970,1,1)</f>
        <v>41598.420046296298</v>
      </c>
      <c r="U735">
        <f t="shared" si="69"/>
        <v>169</v>
      </c>
      <c r="V735" t="str">
        <f t="shared" si="70"/>
        <v/>
      </c>
      <c r="W735" t="str">
        <f t="shared" si="71"/>
        <v/>
      </c>
      <c r="X735" t="str">
        <f t="shared" si="72"/>
        <v/>
      </c>
    </row>
    <row r="736" spans="1:24"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f>
        <v>1.2552941176470589</v>
      </c>
      <c r="P736" s="6">
        <f>E736/L736</f>
        <v>187.19298245614036</v>
      </c>
      <c r="Q736" t="str">
        <f t="shared" si="67"/>
        <v>publishing</v>
      </c>
      <c r="R736" s="7" t="str">
        <f t="shared" si="68"/>
        <v>nonfiction</v>
      </c>
      <c r="S736" s="13">
        <f>(((I736/60)/60)/24)+DATE(1970,1,1)</f>
        <v>42133.208333333328</v>
      </c>
      <c r="T736" s="16">
        <f>(((J736/60)/60)/24)+DATE(1970,1,1)</f>
        <v>42102.164583333331</v>
      </c>
      <c r="U736">
        <f t="shared" si="69"/>
        <v>57</v>
      </c>
      <c r="V736" t="str">
        <f t="shared" si="70"/>
        <v/>
      </c>
      <c r="W736" t="str">
        <f t="shared" si="71"/>
        <v/>
      </c>
      <c r="X736" t="str">
        <f t="shared" si="72"/>
        <v/>
      </c>
    </row>
    <row r="737" spans="1:24"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f>
        <v>1.1440638297872341</v>
      </c>
      <c r="P737" s="6">
        <f>E737/L737</f>
        <v>234.80786026200875</v>
      </c>
      <c r="Q737" t="str">
        <f t="shared" si="67"/>
        <v>publishing</v>
      </c>
      <c r="R737" s="7" t="str">
        <f t="shared" si="68"/>
        <v>nonfiction</v>
      </c>
      <c r="S737" s="13">
        <f>(((I737/60)/60)/24)+DATE(1970,1,1)</f>
        <v>41977.027083333334</v>
      </c>
      <c r="T737" s="16">
        <f>(((J737/60)/60)/24)+DATE(1970,1,1)</f>
        <v>41946.029467592591</v>
      </c>
      <c r="U737">
        <f t="shared" si="69"/>
        <v>229</v>
      </c>
      <c r="V737" t="str">
        <f t="shared" si="70"/>
        <v/>
      </c>
      <c r="W737" t="str">
        <f t="shared" si="71"/>
        <v/>
      </c>
      <c r="X737" t="str">
        <f t="shared" si="72"/>
        <v/>
      </c>
    </row>
    <row r="738" spans="1:24"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f>
        <v>3.151388888888889</v>
      </c>
      <c r="P738" s="6">
        <f>E738/L738</f>
        <v>105.04629629629629</v>
      </c>
      <c r="Q738" t="str">
        <f t="shared" si="67"/>
        <v>publishing</v>
      </c>
      <c r="R738" s="7" t="str">
        <f t="shared" si="68"/>
        <v>nonfiction</v>
      </c>
      <c r="S738" s="13">
        <f>(((I738/60)/60)/24)+DATE(1970,1,1)</f>
        <v>41599.207638888889</v>
      </c>
      <c r="T738" s="16">
        <f>(((J738/60)/60)/24)+DATE(1970,1,1)</f>
        <v>41579.734259259261</v>
      </c>
      <c r="U738">
        <f t="shared" si="69"/>
        <v>108</v>
      </c>
      <c r="V738" t="str">
        <f t="shared" si="70"/>
        <v/>
      </c>
      <c r="W738" t="str">
        <f t="shared" si="71"/>
        <v/>
      </c>
      <c r="X738" t="str">
        <f t="shared" si="72"/>
        <v/>
      </c>
    </row>
    <row r="739" spans="1:24"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f>
        <v>1.224</v>
      </c>
      <c r="P739" s="6">
        <f>E739/L739</f>
        <v>56.666666666666664</v>
      </c>
      <c r="Q739" t="str">
        <f t="shared" si="67"/>
        <v>publishing</v>
      </c>
      <c r="R739" s="7" t="str">
        <f t="shared" si="68"/>
        <v>nonfiction</v>
      </c>
      <c r="S739" s="13">
        <f>(((I739/60)/60)/24)+DATE(1970,1,1)</f>
        <v>41684.833333333336</v>
      </c>
      <c r="T739" s="16">
        <f>(((J739/60)/60)/24)+DATE(1970,1,1)</f>
        <v>41667.275312500002</v>
      </c>
      <c r="U739">
        <f t="shared" si="69"/>
        <v>108</v>
      </c>
      <c r="V739" t="str">
        <f t="shared" si="70"/>
        <v/>
      </c>
      <c r="W739" t="str">
        <f t="shared" si="71"/>
        <v/>
      </c>
      <c r="X739" t="str">
        <f t="shared" si="72"/>
        <v/>
      </c>
    </row>
    <row r="740" spans="1:24"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f>
        <v>1.0673333333333332</v>
      </c>
      <c r="P740" s="6">
        <f>E740/L740</f>
        <v>39.048780487804876</v>
      </c>
      <c r="Q740" t="str">
        <f t="shared" si="67"/>
        <v>publishing</v>
      </c>
      <c r="R740" s="7" t="str">
        <f t="shared" si="68"/>
        <v>nonfiction</v>
      </c>
      <c r="S740" s="13">
        <f>(((I740/60)/60)/24)+DATE(1970,1,1)</f>
        <v>41974.207638888889</v>
      </c>
      <c r="T740" s="16">
        <f>(((J740/60)/60)/24)+DATE(1970,1,1)</f>
        <v>41943.604097222218</v>
      </c>
      <c r="U740">
        <f t="shared" si="69"/>
        <v>41</v>
      </c>
      <c r="V740" t="str">
        <f t="shared" si="70"/>
        <v/>
      </c>
      <c r="W740" t="str">
        <f t="shared" si="71"/>
        <v/>
      </c>
      <c r="X740" t="str">
        <f t="shared" si="72"/>
        <v/>
      </c>
    </row>
    <row r="741" spans="1:24"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f>
        <v>1.5833333333333333</v>
      </c>
      <c r="P741" s="6">
        <f>E741/L741</f>
        <v>68.345323741007192</v>
      </c>
      <c r="Q741" t="str">
        <f t="shared" si="67"/>
        <v>publishing</v>
      </c>
      <c r="R741" s="7" t="str">
        <f t="shared" si="68"/>
        <v>nonfiction</v>
      </c>
      <c r="S741" s="13">
        <f>(((I741/60)/60)/24)+DATE(1970,1,1)</f>
        <v>41862.502650462964</v>
      </c>
      <c r="T741" s="16">
        <f>(((J741/60)/60)/24)+DATE(1970,1,1)</f>
        <v>41829.502650462964</v>
      </c>
      <c r="U741">
        <f t="shared" si="69"/>
        <v>139</v>
      </c>
      <c r="V741" t="str">
        <f t="shared" si="70"/>
        <v/>
      </c>
      <c r="W741" t="str">
        <f t="shared" si="71"/>
        <v/>
      </c>
      <c r="X741" t="str">
        <f t="shared" si="72"/>
        <v/>
      </c>
    </row>
    <row r="742" spans="1:24"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f>
        <v>1.0740000000000001</v>
      </c>
      <c r="P742" s="6">
        <f>E742/L742</f>
        <v>169.57894736842104</v>
      </c>
      <c r="Q742" t="str">
        <f t="shared" si="67"/>
        <v>publishing</v>
      </c>
      <c r="R742" s="7" t="str">
        <f t="shared" si="68"/>
        <v>nonfiction</v>
      </c>
      <c r="S742" s="13">
        <f>(((I742/60)/60)/24)+DATE(1970,1,1)</f>
        <v>42176.146782407406</v>
      </c>
      <c r="T742" s="16">
        <f>(((J742/60)/60)/24)+DATE(1970,1,1)</f>
        <v>42162.146782407406</v>
      </c>
      <c r="U742">
        <f t="shared" si="69"/>
        <v>19</v>
      </c>
      <c r="V742" t="str">
        <f t="shared" si="70"/>
        <v/>
      </c>
      <c r="W742" t="str">
        <f t="shared" si="71"/>
        <v/>
      </c>
      <c r="X742" t="str">
        <f t="shared" si="72"/>
        <v/>
      </c>
    </row>
    <row r="743" spans="1:24"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f>
        <v>1.0226</v>
      </c>
      <c r="P743" s="6">
        <f>E743/L743</f>
        <v>141.42340425531913</v>
      </c>
      <c r="Q743" t="str">
        <f t="shared" si="67"/>
        <v>publishing</v>
      </c>
      <c r="R743" s="7" t="str">
        <f t="shared" si="68"/>
        <v>nonfiction</v>
      </c>
      <c r="S743" s="13">
        <f>(((I743/60)/60)/24)+DATE(1970,1,1)</f>
        <v>41436.648217592592</v>
      </c>
      <c r="T743" s="16">
        <f>(((J743/60)/60)/24)+DATE(1970,1,1)</f>
        <v>41401.648217592592</v>
      </c>
      <c r="U743">
        <f t="shared" si="69"/>
        <v>94</v>
      </c>
      <c r="V743" t="str">
        <f t="shared" si="70"/>
        <v/>
      </c>
      <c r="W743" t="str">
        <f t="shared" si="71"/>
        <v/>
      </c>
      <c r="X743" t="str">
        <f t="shared" si="72"/>
        <v/>
      </c>
    </row>
    <row r="744" spans="1:24"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f>
        <v>1.1071428571428572</v>
      </c>
      <c r="P744" s="6">
        <f>E744/L744</f>
        <v>67.391304347826093</v>
      </c>
      <c r="Q744" t="str">
        <f t="shared" si="67"/>
        <v>publishing</v>
      </c>
      <c r="R744" s="7" t="str">
        <f t="shared" si="68"/>
        <v>nonfiction</v>
      </c>
      <c r="S744" s="13">
        <f>(((I744/60)/60)/24)+DATE(1970,1,1)</f>
        <v>41719.876296296294</v>
      </c>
      <c r="T744" s="16">
        <f>(((J744/60)/60)/24)+DATE(1970,1,1)</f>
        <v>41689.917962962965</v>
      </c>
      <c r="U744">
        <f t="shared" si="69"/>
        <v>23</v>
      </c>
      <c r="V744" t="str">
        <f t="shared" si="70"/>
        <v/>
      </c>
      <c r="W744" t="str">
        <f t="shared" si="71"/>
        <v/>
      </c>
      <c r="X744" t="str">
        <f t="shared" si="72"/>
        <v/>
      </c>
    </row>
    <row r="745" spans="1:24"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f>
        <v>1.48</v>
      </c>
      <c r="P745" s="6">
        <f>E745/L745</f>
        <v>54.266666666666666</v>
      </c>
      <c r="Q745" t="str">
        <f t="shared" si="67"/>
        <v>publishing</v>
      </c>
      <c r="R745" s="7" t="str">
        <f t="shared" si="68"/>
        <v>nonfiction</v>
      </c>
      <c r="S745" s="13">
        <f>(((I745/60)/60)/24)+DATE(1970,1,1)</f>
        <v>41015.875</v>
      </c>
      <c r="T745" s="16">
        <f>(((J745/60)/60)/24)+DATE(1970,1,1)</f>
        <v>40990.709317129629</v>
      </c>
      <c r="U745">
        <f t="shared" si="69"/>
        <v>15</v>
      </c>
      <c r="V745" t="str">
        <f t="shared" si="70"/>
        <v/>
      </c>
      <c r="W745" t="str">
        <f t="shared" si="71"/>
        <v/>
      </c>
      <c r="X745" t="str">
        <f t="shared" si="72"/>
        <v/>
      </c>
    </row>
    <row r="746" spans="1:24"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f>
        <v>1.0232000000000001</v>
      </c>
      <c r="P746" s="6">
        <f>E746/L746</f>
        <v>82.516129032258064</v>
      </c>
      <c r="Q746" t="str">
        <f t="shared" si="67"/>
        <v>publishing</v>
      </c>
      <c r="R746" s="7" t="str">
        <f t="shared" si="68"/>
        <v>nonfiction</v>
      </c>
      <c r="S746" s="13">
        <f>(((I746/60)/60)/24)+DATE(1970,1,1)</f>
        <v>41256.95721064815</v>
      </c>
      <c r="T746" s="16">
        <f>(((J746/60)/60)/24)+DATE(1970,1,1)</f>
        <v>41226.95721064815</v>
      </c>
      <c r="U746">
        <f t="shared" si="69"/>
        <v>62</v>
      </c>
      <c r="V746" t="str">
        <f t="shared" si="70"/>
        <v/>
      </c>
      <c r="W746" t="str">
        <f t="shared" si="71"/>
        <v/>
      </c>
      <c r="X746" t="str">
        <f t="shared" si="72"/>
        <v/>
      </c>
    </row>
    <row r="747" spans="1:24"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f>
        <v>1.7909909909909909</v>
      </c>
      <c r="P747" s="6">
        <f>E747/L747</f>
        <v>53.729729729729726</v>
      </c>
      <c r="Q747" t="str">
        <f t="shared" si="67"/>
        <v>publishing</v>
      </c>
      <c r="R747" s="7" t="str">
        <f t="shared" si="68"/>
        <v>nonfiction</v>
      </c>
      <c r="S747" s="13">
        <f>(((I747/60)/60)/24)+DATE(1970,1,1)</f>
        <v>41397.572280092594</v>
      </c>
      <c r="T747" s="16">
        <f>(((J747/60)/60)/24)+DATE(1970,1,1)</f>
        <v>41367.572280092594</v>
      </c>
      <c r="U747">
        <f t="shared" si="69"/>
        <v>74</v>
      </c>
      <c r="V747" t="str">
        <f t="shared" si="70"/>
        <v/>
      </c>
      <c r="W747" t="str">
        <f t="shared" si="71"/>
        <v/>
      </c>
      <c r="X747" t="str">
        <f t="shared" si="72"/>
        <v/>
      </c>
    </row>
    <row r="748" spans="1:24"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f>
        <v>1.1108135252761968</v>
      </c>
      <c r="P748" s="6">
        <f>E748/L748</f>
        <v>34.206185567010309</v>
      </c>
      <c r="Q748" t="str">
        <f t="shared" si="67"/>
        <v>publishing</v>
      </c>
      <c r="R748" s="7" t="str">
        <f t="shared" si="68"/>
        <v>nonfiction</v>
      </c>
      <c r="S748" s="13">
        <f>(((I748/60)/60)/24)+DATE(1970,1,1)</f>
        <v>41175.165972222225</v>
      </c>
      <c r="T748" s="16">
        <f>(((J748/60)/60)/24)+DATE(1970,1,1)</f>
        <v>41157.042928240742</v>
      </c>
      <c r="U748">
        <f t="shared" si="69"/>
        <v>97</v>
      </c>
      <c r="V748" t="str">
        <f t="shared" si="70"/>
        <v/>
      </c>
      <c r="W748" t="str">
        <f t="shared" si="71"/>
        <v/>
      </c>
      <c r="X748" t="str">
        <f t="shared" si="72"/>
        <v/>
      </c>
    </row>
    <row r="749" spans="1:24"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f>
        <v>1.0004285714285714</v>
      </c>
      <c r="P749" s="6">
        <f>E749/L749</f>
        <v>127.32727272727273</v>
      </c>
      <c r="Q749" t="str">
        <f t="shared" si="67"/>
        <v>publishing</v>
      </c>
      <c r="R749" s="7" t="str">
        <f t="shared" si="68"/>
        <v>nonfiction</v>
      </c>
      <c r="S749" s="13">
        <f>(((I749/60)/60)/24)+DATE(1970,1,1)</f>
        <v>42019.454166666663</v>
      </c>
      <c r="T749" s="16">
        <f>(((J749/60)/60)/24)+DATE(1970,1,1)</f>
        <v>41988.548831018517</v>
      </c>
      <c r="U749">
        <f t="shared" si="69"/>
        <v>55</v>
      </c>
      <c r="V749" t="str">
        <f t="shared" si="70"/>
        <v/>
      </c>
      <c r="W749" t="str">
        <f t="shared" si="71"/>
        <v/>
      </c>
      <c r="X749" t="str">
        <f t="shared" si="72"/>
        <v/>
      </c>
    </row>
    <row r="750" spans="1:24"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f>
        <v>1.0024999999999999</v>
      </c>
      <c r="P750" s="6">
        <f>E750/L750</f>
        <v>45.56818181818182</v>
      </c>
      <c r="Q750" t="str">
        <f t="shared" si="67"/>
        <v>publishing</v>
      </c>
      <c r="R750" s="7" t="str">
        <f t="shared" si="68"/>
        <v>nonfiction</v>
      </c>
      <c r="S750" s="13">
        <f>(((I750/60)/60)/24)+DATE(1970,1,1)</f>
        <v>41861.846828703703</v>
      </c>
      <c r="T750" s="16">
        <f>(((J750/60)/60)/24)+DATE(1970,1,1)</f>
        <v>41831.846828703703</v>
      </c>
      <c r="U750">
        <f t="shared" si="69"/>
        <v>44</v>
      </c>
      <c r="V750" t="str">
        <f t="shared" si="70"/>
        <v/>
      </c>
      <c r="W750" t="str">
        <f t="shared" si="71"/>
        <v/>
      </c>
      <c r="X750" t="str">
        <f t="shared" si="72"/>
        <v/>
      </c>
    </row>
    <row r="751" spans="1:24"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f>
        <v>1.0556000000000001</v>
      </c>
      <c r="P751" s="6">
        <f>E751/L751</f>
        <v>95.963636363636368</v>
      </c>
      <c r="Q751" t="str">
        <f t="shared" si="67"/>
        <v>publishing</v>
      </c>
      <c r="R751" s="7" t="str">
        <f t="shared" si="68"/>
        <v>nonfiction</v>
      </c>
      <c r="S751" s="13">
        <f>(((I751/60)/60)/24)+DATE(1970,1,1)</f>
        <v>42763.94131944445</v>
      </c>
      <c r="T751" s="16">
        <f>(((J751/60)/60)/24)+DATE(1970,1,1)</f>
        <v>42733.94131944445</v>
      </c>
      <c r="U751">
        <f t="shared" si="69"/>
        <v>110</v>
      </c>
      <c r="V751" t="str">
        <f t="shared" si="70"/>
        <v/>
      </c>
      <c r="W751" t="str">
        <f t="shared" si="71"/>
        <v/>
      </c>
      <c r="X751" t="str">
        <f t="shared" si="72"/>
        <v/>
      </c>
    </row>
    <row r="752" spans="1:24"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f>
        <v>1.0258775877587758</v>
      </c>
      <c r="P752" s="6">
        <f>E752/L752</f>
        <v>77.271186440677965</v>
      </c>
      <c r="Q752" t="str">
        <f t="shared" si="67"/>
        <v>publishing</v>
      </c>
      <c r="R752" s="7" t="str">
        <f t="shared" si="68"/>
        <v>nonfiction</v>
      </c>
      <c r="S752" s="13">
        <f>(((I752/60)/60)/24)+DATE(1970,1,1)</f>
        <v>41329.878148148149</v>
      </c>
      <c r="T752" s="16">
        <f>(((J752/60)/60)/24)+DATE(1970,1,1)</f>
        <v>41299.878148148149</v>
      </c>
      <c r="U752">
        <f t="shared" si="69"/>
        <v>59</v>
      </c>
      <c r="V752" t="str">
        <f t="shared" si="70"/>
        <v/>
      </c>
      <c r="W752" t="str">
        <f t="shared" si="71"/>
        <v/>
      </c>
      <c r="X752" t="str">
        <f t="shared" si="72"/>
        <v/>
      </c>
    </row>
    <row r="753" spans="1:24"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f>
        <v>1.1850000000000001</v>
      </c>
      <c r="P753" s="6">
        <f>E753/L753</f>
        <v>57.338709677419352</v>
      </c>
      <c r="Q753" t="str">
        <f t="shared" si="67"/>
        <v>publishing</v>
      </c>
      <c r="R753" s="7" t="str">
        <f t="shared" si="68"/>
        <v>nonfiction</v>
      </c>
      <c r="S753" s="13">
        <f>(((I753/60)/60)/24)+DATE(1970,1,1)</f>
        <v>40759.630497685182</v>
      </c>
      <c r="T753" s="16">
        <f>(((J753/60)/60)/24)+DATE(1970,1,1)</f>
        <v>40713.630497685182</v>
      </c>
      <c r="U753">
        <f t="shared" si="69"/>
        <v>62</v>
      </c>
      <c r="V753" t="str">
        <f t="shared" si="70"/>
        <v/>
      </c>
      <c r="W753" t="str">
        <f t="shared" si="71"/>
        <v/>
      </c>
      <c r="X753" t="str">
        <f t="shared" si="72"/>
        <v/>
      </c>
    </row>
    <row r="754" spans="1:24"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f>
        <v>1.117</v>
      </c>
      <c r="P754" s="6">
        <f>E754/L754</f>
        <v>53.19047619047619</v>
      </c>
      <c r="Q754" t="str">
        <f t="shared" si="67"/>
        <v>publishing</v>
      </c>
      <c r="R754" s="7" t="str">
        <f t="shared" si="68"/>
        <v>nonfiction</v>
      </c>
      <c r="S754" s="13">
        <f>(((I754/60)/60)/24)+DATE(1970,1,1)</f>
        <v>42659.458333333328</v>
      </c>
      <c r="T754" s="16">
        <f>(((J754/60)/60)/24)+DATE(1970,1,1)</f>
        <v>42639.421493055561</v>
      </c>
      <c r="U754">
        <f t="shared" si="69"/>
        <v>105</v>
      </c>
      <c r="V754" t="str">
        <f t="shared" si="70"/>
        <v/>
      </c>
      <c r="W754" t="str">
        <f t="shared" si="71"/>
        <v/>
      </c>
      <c r="X754" t="str">
        <f t="shared" si="72"/>
        <v/>
      </c>
    </row>
    <row r="755" spans="1:24"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f>
        <v>1.28</v>
      </c>
      <c r="P755" s="6">
        <f>E755/L755</f>
        <v>492.30769230769232</v>
      </c>
      <c r="Q755" t="str">
        <f t="shared" si="67"/>
        <v>publishing</v>
      </c>
      <c r="R755" s="7" t="str">
        <f t="shared" si="68"/>
        <v>nonfiction</v>
      </c>
      <c r="S755" s="13">
        <f>(((I755/60)/60)/24)+DATE(1970,1,1)</f>
        <v>42049.590173611112</v>
      </c>
      <c r="T755" s="16">
        <f>(((J755/60)/60)/24)+DATE(1970,1,1)</f>
        <v>42019.590173611112</v>
      </c>
      <c r="U755">
        <f t="shared" si="69"/>
        <v>26</v>
      </c>
      <c r="V755" t="str">
        <f t="shared" si="70"/>
        <v/>
      </c>
      <c r="W755" t="str">
        <f t="shared" si="71"/>
        <v/>
      </c>
      <c r="X755" t="str">
        <f t="shared" si="72"/>
        <v/>
      </c>
    </row>
    <row r="756" spans="1:24"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f>
        <v>1.0375000000000001</v>
      </c>
      <c r="P756" s="6">
        <f>E756/L756</f>
        <v>42.346938775510203</v>
      </c>
      <c r="Q756" t="str">
        <f t="shared" si="67"/>
        <v>publishing</v>
      </c>
      <c r="R756" s="7" t="str">
        <f t="shared" si="68"/>
        <v>nonfiction</v>
      </c>
      <c r="S756" s="13">
        <f>(((I756/60)/60)/24)+DATE(1970,1,1)</f>
        <v>41279.749085648145</v>
      </c>
      <c r="T756" s="16">
        <f>(((J756/60)/60)/24)+DATE(1970,1,1)</f>
        <v>41249.749085648145</v>
      </c>
      <c r="U756">
        <f t="shared" si="69"/>
        <v>49</v>
      </c>
      <c r="V756" t="str">
        <f t="shared" si="70"/>
        <v/>
      </c>
      <c r="W756" t="str">
        <f t="shared" si="71"/>
        <v/>
      </c>
      <c r="X756" t="str">
        <f t="shared" si="72"/>
        <v/>
      </c>
    </row>
    <row r="757" spans="1:24"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f>
        <v>1.0190760000000001</v>
      </c>
      <c r="P757" s="6">
        <f>E757/L757</f>
        <v>37.466029411764708</v>
      </c>
      <c r="Q757" t="str">
        <f t="shared" si="67"/>
        <v>publishing</v>
      </c>
      <c r="R757" s="7" t="str">
        <f t="shared" si="68"/>
        <v>nonfiction</v>
      </c>
      <c r="S757" s="13">
        <f>(((I757/60)/60)/24)+DATE(1970,1,1)</f>
        <v>41414.02847222222</v>
      </c>
      <c r="T757" s="16">
        <f>(((J757/60)/60)/24)+DATE(1970,1,1)</f>
        <v>41383.605057870373</v>
      </c>
      <c r="U757">
        <f t="shared" si="69"/>
        <v>68</v>
      </c>
      <c r="V757" t="str">
        <f t="shared" si="70"/>
        <v/>
      </c>
      <c r="W757" t="str">
        <f t="shared" si="71"/>
        <v/>
      </c>
      <c r="X757" t="str">
        <f t="shared" si="72"/>
        <v/>
      </c>
    </row>
    <row r="758" spans="1:24"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f>
        <v>1.177142857142857</v>
      </c>
      <c r="P758" s="6">
        <f>E758/L758</f>
        <v>37.454545454545453</v>
      </c>
      <c r="Q758" t="str">
        <f t="shared" si="67"/>
        <v>publishing</v>
      </c>
      <c r="R758" s="7" t="str">
        <f t="shared" si="68"/>
        <v>nonfiction</v>
      </c>
      <c r="S758" s="13">
        <f>(((I758/60)/60)/24)+DATE(1970,1,1)</f>
        <v>40651.725219907406</v>
      </c>
      <c r="T758" s="16">
        <f>(((J758/60)/60)/24)+DATE(1970,1,1)</f>
        <v>40590.766886574071</v>
      </c>
      <c r="U758">
        <f t="shared" si="69"/>
        <v>22</v>
      </c>
      <c r="V758" t="str">
        <f t="shared" si="70"/>
        <v/>
      </c>
      <c r="W758" t="str">
        <f t="shared" si="71"/>
        <v/>
      </c>
      <c r="X758" t="str">
        <f t="shared" si="72"/>
        <v/>
      </c>
    </row>
    <row r="759" spans="1:24"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f>
        <v>2.38</v>
      </c>
      <c r="P759" s="6">
        <f>E759/L759</f>
        <v>33.055555555555557</v>
      </c>
      <c r="Q759" t="str">
        <f t="shared" si="67"/>
        <v>publishing</v>
      </c>
      <c r="R759" s="7" t="str">
        <f t="shared" si="68"/>
        <v>nonfiction</v>
      </c>
      <c r="S759" s="13">
        <f>(((I759/60)/60)/24)+DATE(1970,1,1)</f>
        <v>41249.054560185185</v>
      </c>
      <c r="T759" s="16">
        <f>(((J759/60)/60)/24)+DATE(1970,1,1)</f>
        <v>41235.054560185185</v>
      </c>
      <c r="U759">
        <f t="shared" si="69"/>
        <v>18</v>
      </c>
      <c r="V759" t="str">
        <f t="shared" si="70"/>
        <v/>
      </c>
      <c r="W759" t="str">
        <f t="shared" si="71"/>
        <v/>
      </c>
      <c r="X759" t="str">
        <f t="shared" si="72"/>
        <v/>
      </c>
    </row>
    <row r="760" spans="1:24"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f>
        <v>1.02</v>
      </c>
      <c r="P760" s="6">
        <f>E760/L760</f>
        <v>134.21052631578948</v>
      </c>
      <c r="Q760" t="str">
        <f t="shared" si="67"/>
        <v>publishing</v>
      </c>
      <c r="R760" s="7" t="str">
        <f t="shared" si="68"/>
        <v>nonfiction</v>
      </c>
      <c r="S760" s="13">
        <f>(((I760/60)/60)/24)+DATE(1970,1,1)</f>
        <v>40459.836435185185</v>
      </c>
      <c r="T760" s="16">
        <f>(((J760/60)/60)/24)+DATE(1970,1,1)</f>
        <v>40429.836435185185</v>
      </c>
      <c r="U760">
        <f t="shared" si="69"/>
        <v>19</v>
      </c>
      <c r="V760" t="str">
        <f t="shared" si="70"/>
        <v/>
      </c>
      <c r="W760" t="str">
        <f t="shared" si="71"/>
        <v/>
      </c>
      <c r="X760" t="str">
        <f t="shared" si="72"/>
        <v/>
      </c>
    </row>
    <row r="761" spans="1:24"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f>
        <v>1.0192000000000001</v>
      </c>
      <c r="P761" s="6">
        <f>E761/L761</f>
        <v>51.474747474747474</v>
      </c>
      <c r="Q761" t="str">
        <f t="shared" si="67"/>
        <v>publishing</v>
      </c>
      <c r="R761" s="7" t="str">
        <f t="shared" si="68"/>
        <v>nonfiction</v>
      </c>
      <c r="S761" s="13">
        <f>(((I761/60)/60)/24)+DATE(1970,1,1)</f>
        <v>41829.330312500002</v>
      </c>
      <c r="T761" s="16">
        <f>(((J761/60)/60)/24)+DATE(1970,1,1)</f>
        <v>41789.330312500002</v>
      </c>
      <c r="U761">
        <f t="shared" si="69"/>
        <v>99</v>
      </c>
      <c r="V761" t="str">
        <f t="shared" si="70"/>
        <v/>
      </c>
      <c r="W761" t="str">
        <f t="shared" si="71"/>
        <v/>
      </c>
      <c r="X761" t="str">
        <f t="shared" si="72"/>
        <v/>
      </c>
    </row>
    <row r="762" spans="1:24"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f>
        <v>0</v>
      </c>
      <c r="P762" s="6" t="e">
        <f>E762/L762</f>
        <v>#DIV/0!</v>
      </c>
      <c r="Q762" t="str">
        <f t="shared" si="67"/>
        <v>publishing</v>
      </c>
      <c r="R762" s="7" t="str">
        <f t="shared" si="68"/>
        <v>fiction</v>
      </c>
      <c r="S762" s="13">
        <f>(((I762/60)/60)/24)+DATE(1970,1,1)</f>
        <v>42700.805706018517</v>
      </c>
      <c r="T762" s="16">
        <f>(((J762/60)/60)/24)+DATE(1970,1,1)</f>
        <v>42670.764039351852</v>
      </c>
      <c r="U762" t="str">
        <f t="shared" si="69"/>
        <v/>
      </c>
      <c r="V762">
        <f t="shared" si="70"/>
        <v>0</v>
      </c>
      <c r="W762" t="str">
        <f t="shared" si="71"/>
        <v/>
      </c>
      <c r="X762">
        <f t="shared" si="72"/>
        <v>0</v>
      </c>
    </row>
    <row r="763" spans="1:24"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f>
        <v>4.7E-2</v>
      </c>
      <c r="P763" s="6">
        <f>E763/L763</f>
        <v>39.166666666666664</v>
      </c>
      <c r="Q763" t="str">
        <f t="shared" si="67"/>
        <v>publishing</v>
      </c>
      <c r="R763" s="7" t="str">
        <f t="shared" si="68"/>
        <v>fiction</v>
      </c>
      <c r="S763" s="13">
        <f>(((I763/60)/60)/24)+DATE(1970,1,1)</f>
        <v>41672.751458333332</v>
      </c>
      <c r="T763" s="16">
        <f>(((J763/60)/60)/24)+DATE(1970,1,1)</f>
        <v>41642.751458333332</v>
      </c>
      <c r="U763" t="str">
        <f t="shared" si="69"/>
        <v/>
      </c>
      <c r="V763">
        <f t="shared" si="70"/>
        <v>6</v>
      </c>
      <c r="W763" t="str">
        <f t="shared" si="71"/>
        <v/>
      </c>
      <c r="X763">
        <f t="shared" si="72"/>
        <v>6</v>
      </c>
    </row>
    <row r="764" spans="1:24"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f>
        <v>0</v>
      </c>
      <c r="P764" s="6" t="e">
        <f>E764/L764</f>
        <v>#DIV/0!</v>
      </c>
      <c r="Q764" t="str">
        <f t="shared" si="67"/>
        <v>publishing</v>
      </c>
      <c r="R764" s="7" t="str">
        <f t="shared" si="68"/>
        <v>fiction</v>
      </c>
      <c r="S764" s="13">
        <f>(((I764/60)/60)/24)+DATE(1970,1,1)</f>
        <v>42708.25</v>
      </c>
      <c r="T764" s="16">
        <f>(((J764/60)/60)/24)+DATE(1970,1,1)</f>
        <v>42690.858449074076</v>
      </c>
      <c r="U764" t="str">
        <f t="shared" si="69"/>
        <v/>
      </c>
      <c r="V764">
        <f t="shared" si="70"/>
        <v>0</v>
      </c>
      <c r="W764" t="str">
        <f t="shared" si="71"/>
        <v/>
      </c>
      <c r="X764">
        <f t="shared" si="72"/>
        <v>0</v>
      </c>
    </row>
    <row r="765" spans="1:24"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f>
        <v>1.1655011655011655E-3</v>
      </c>
      <c r="P765" s="6">
        <f>E765/L765</f>
        <v>5</v>
      </c>
      <c r="Q765" t="str">
        <f t="shared" si="67"/>
        <v>publishing</v>
      </c>
      <c r="R765" s="7" t="str">
        <f t="shared" si="68"/>
        <v>fiction</v>
      </c>
      <c r="S765" s="13">
        <f>(((I765/60)/60)/24)+DATE(1970,1,1)</f>
        <v>41501.446851851848</v>
      </c>
      <c r="T765" s="16">
        <f>(((J765/60)/60)/24)+DATE(1970,1,1)</f>
        <v>41471.446851851848</v>
      </c>
      <c r="U765" t="str">
        <f t="shared" si="69"/>
        <v/>
      </c>
      <c r="V765">
        <f t="shared" si="70"/>
        <v>1</v>
      </c>
      <c r="W765" t="str">
        <f t="shared" si="71"/>
        <v/>
      </c>
      <c r="X765">
        <f t="shared" si="72"/>
        <v>1</v>
      </c>
    </row>
    <row r="766" spans="1:24"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f>
        <v>0</v>
      </c>
      <c r="P766" s="6" t="e">
        <f>E766/L766</f>
        <v>#DIV/0!</v>
      </c>
      <c r="Q766" t="str">
        <f t="shared" si="67"/>
        <v>publishing</v>
      </c>
      <c r="R766" s="7" t="str">
        <f t="shared" si="68"/>
        <v>fiction</v>
      </c>
      <c r="S766" s="13">
        <f>(((I766/60)/60)/24)+DATE(1970,1,1)</f>
        <v>42257.173159722224</v>
      </c>
      <c r="T766" s="16">
        <f>(((J766/60)/60)/24)+DATE(1970,1,1)</f>
        <v>42227.173159722224</v>
      </c>
      <c r="U766" t="str">
        <f t="shared" si="69"/>
        <v/>
      </c>
      <c r="V766">
        <f t="shared" si="70"/>
        <v>0</v>
      </c>
      <c r="W766" t="str">
        <f t="shared" si="71"/>
        <v/>
      </c>
      <c r="X766">
        <f t="shared" si="72"/>
        <v>0</v>
      </c>
    </row>
    <row r="767" spans="1:24"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f>
        <v>0.36014285714285715</v>
      </c>
      <c r="P767" s="6">
        <f>E767/L767</f>
        <v>57.295454545454547</v>
      </c>
      <c r="Q767" t="str">
        <f t="shared" si="67"/>
        <v>publishing</v>
      </c>
      <c r="R767" s="7" t="str">
        <f t="shared" si="68"/>
        <v>fiction</v>
      </c>
      <c r="S767" s="13">
        <f>(((I767/60)/60)/24)+DATE(1970,1,1)</f>
        <v>41931.542638888888</v>
      </c>
      <c r="T767" s="16">
        <f>(((J767/60)/60)/24)+DATE(1970,1,1)</f>
        <v>41901.542638888888</v>
      </c>
      <c r="U767" t="str">
        <f t="shared" si="69"/>
        <v/>
      </c>
      <c r="V767">
        <f t="shared" si="70"/>
        <v>44</v>
      </c>
      <c r="W767" t="str">
        <f t="shared" si="71"/>
        <v/>
      </c>
      <c r="X767">
        <f t="shared" si="72"/>
        <v>44</v>
      </c>
    </row>
    <row r="768" spans="1:24"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f>
        <v>0</v>
      </c>
      <c r="P768" s="6" t="e">
        <f>E768/L768</f>
        <v>#DIV/0!</v>
      </c>
      <c r="Q768" t="str">
        <f t="shared" si="67"/>
        <v>publishing</v>
      </c>
      <c r="R768" s="7" t="str">
        <f t="shared" si="68"/>
        <v>fiction</v>
      </c>
      <c r="S768" s="13">
        <f>(((I768/60)/60)/24)+DATE(1970,1,1)</f>
        <v>42051.783368055556</v>
      </c>
      <c r="T768" s="16">
        <f>(((J768/60)/60)/24)+DATE(1970,1,1)</f>
        <v>42021.783368055556</v>
      </c>
      <c r="U768" t="str">
        <f t="shared" si="69"/>
        <v/>
      </c>
      <c r="V768">
        <f t="shared" si="70"/>
        <v>0</v>
      </c>
      <c r="W768" t="str">
        <f t="shared" si="71"/>
        <v/>
      </c>
      <c r="X768">
        <f t="shared" si="72"/>
        <v>0</v>
      </c>
    </row>
    <row r="769" spans="1:24"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f>
        <v>3.5400000000000001E-2</v>
      </c>
      <c r="P769" s="6">
        <f>E769/L769</f>
        <v>59</v>
      </c>
      <c r="Q769" t="str">
        <f t="shared" si="67"/>
        <v>publishing</v>
      </c>
      <c r="R769" s="7" t="str">
        <f t="shared" si="68"/>
        <v>fiction</v>
      </c>
      <c r="S769" s="13">
        <f>(((I769/60)/60)/24)+DATE(1970,1,1)</f>
        <v>42145.143634259264</v>
      </c>
      <c r="T769" s="16">
        <f>(((J769/60)/60)/24)+DATE(1970,1,1)</f>
        <v>42115.143634259264</v>
      </c>
      <c r="U769" t="str">
        <f t="shared" si="69"/>
        <v/>
      </c>
      <c r="V769">
        <f t="shared" si="70"/>
        <v>3</v>
      </c>
      <c r="W769" t="str">
        <f t="shared" si="71"/>
        <v/>
      </c>
      <c r="X769">
        <f t="shared" si="72"/>
        <v>3</v>
      </c>
    </row>
    <row r="770" spans="1:24"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f>
        <v>0</v>
      </c>
      <c r="P770" s="6" t="e">
        <f>E770/L770</f>
        <v>#DIV/0!</v>
      </c>
      <c r="Q770" t="str">
        <f t="shared" si="67"/>
        <v>publishing</v>
      </c>
      <c r="R770" s="7" t="str">
        <f t="shared" si="68"/>
        <v>fiction</v>
      </c>
      <c r="S770" s="13">
        <f>(((I770/60)/60)/24)+DATE(1970,1,1)</f>
        <v>41624.207060185188</v>
      </c>
      <c r="T770" s="16">
        <f>(((J770/60)/60)/24)+DATE(1970,1,1)</f>
        <v>41594.207060185188</v>
      </c>
      <c r="U770" t="str">
        <f t="shared" si="69"/>
        <v/>
      </c>
      <c r="V770">
        <f t="shared" si="70"/>
        <v>0</v>
      </c>
      <c r="W770" t="str">
        <f t="shared" si="71"/>
        <v/>
      </c>
      <c r="X770">
        <f t="shared" si="72"/>
        <v>0</v>
      </c>
    </row>
    <row r="771" spans="1:24"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f>
        <v>0.41399999999999998</v>
      </c>
      <c r="P771" s="6">
        <f>E771/L771</f>
        <v>31.846153846153847</v>
      </c>
      <c r="Q771" t="str">
        <f t="shared" ref="Q771:Q834" si="73">LEFT(N771,SEARCH("/",N771)-1)</f>
        <v>publishing</v>
      </c>
      <c r="R771" s="7" t="str">
        <f t="shared" ref="R771:R834" si="74">RIGHT(N771,LEN(N771)-SEARCH("/",N771))</f>
        <v>fiction</v>
      </c>
      <c r="S771" s="13">
        <f>(((I771/60)/60)/24)+DATE(1970,1,1)</f>
        <v>41634.996458333335</v>
      </c>
      <c r="T771" s="16">
        <f>(((J771/60)/60)/24)+DATE(1970,1,1)</f>
        <v>41604.996458333335</v>
      </c>
      <c r="U771" t="str">
        <f t="shared" ref="U771:U834" si="75">IF(F771="Successful",L771,"")</f>
        <v/>
      </c>
      <c r="V771">
        <f t="shared" ref="V771:V834" si="76">IF($F771="Failed",$L771,"")</f>
        <v>52</v>
      </c>
      <c r="W771" t="str">
        <f t="shared" ref="W771:W834" si="77">IF($F771="Canceled",$L771,"")</f>
        <v/>
      </c>
      <c r="X771">
        <f t="shared" ref="X771:X834" si="78">IF(V771="",W771,V771)</f>
        <v>52</v>
      </c>
    </row>
    <row r="772" spans="1:24"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f>
        <v>0</v>
      </c>
      <c r="P772" s="6" t="e">
        <f>E772/L772</f>
        <v>#DIV/0!</v>
      </c>
      <c r="Q772" t="str">
        <f t="shared" si="73"/>
        <v>publishing</v>
      </c>
      <c r="R772" s="7" t="str">
        <f t="shared" si="74"/>
        <v>fiction</v>
      </c>
      <c r="S772" s="13">
        <f>(((I772/60)/60)/24)+DATE(1970,1,1)</f>
        <v>41329.999641203707</v>
      </c>
      <c r="T772" s="16">
        <f>(((J772/60)/60)/24)+DATE(1970,1,1)</f>
        <v>41289.999641203707</v>
      </c>
      <c r="U772" t="str">
        <f t="shared" si="75"/>
        <v/>
      </c>
      <c r="V772">
        <f t="shared" si="76"/>
        <v>0</v>
      </c>
      <c r="W772" t="str">
        <f t="shared" si="77"/>
        <v/>
      </c>
      <c r="X772">
        <f t="shared" si="78"/>
        <v>0</v>
      </c>
    </row>
    <row r="773" spans="1:24"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f>
        <v>2.631578947368421E-4</v>
      </c>
      <c r="P773" s="6">
        <f>E773/L773</f>
        <v>10</v>
      </c>
      <c r="Q773" t="str">
        <f t="shared" si="73"/>
        <v>publishing</v>
      </c>
      <c r="R773" s="7" t="str">
        <f t="shared" si="74"/>
        <v>fiction</v>
      </c>
      <c r="S773" s="13">
        <f>(((I773/60)/60)/24)+DATE(1970,1,1)</f>
        <v>42399.824097222227</v>
      </c>
      <c r="T773" s="16">
        <f>(((J773/60)/60)/24)+DATE(1970,1,1)</f>
        <v>42349.824097222227</v>
      </c>
      <c r="U773" t="str">
        <f t="shared" si="75"/>
        <v/>
      </c>
      <c r="V773">
        <f t="shared" si="76"/>
        <v>1</v>
      </c>
      <c r="W773" t="str">
        <f t="shared" si="77"/>
        <v/>
      </c>
      <c r="X773">
        <f t="shared" si="78"/>
        <v>1</v>
      </c>
    </row>
    <row r="774" spans="1:24"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f>
        <v>3.3333333333333333E-2</v>
      </c>
      <c r="P774" s="6">
        <f>E774/L774</f>
        <v>50</v>
      </c>
      <c r="Q774" t="str">
        <f t="shared" si="73"/>
        <v>publishing</v>
      </c>
      <c r="R774" s="7" t="str">
        <f t="shared" si="74"/>
        <v>fiction</v>
      </c>
      <c r="S774" s="13">
        <f>(((I774/60)/60)/24)+DATE(1970,1,1)</f>
        <v>40118.165972222225</v>
      </c>
      <c r="T774" s="16">
        <f>(((J774/60)/60)/24)+DATE(1970,1,1)</f>
        <v>40068.056932870371</v>
      </c>
      <c r="U774" t="str">
        <f t="shared" si="75"/>
        <v/>
      </c>
      <c r="V774">
        <f t="shared" si="76"/>
        <v>1</v>
      </c>
      <c r="W774" t="str">
        <f t="shared" si="77"/>
        <v/>
      </c>
      <c r="X774">
        <f t="shared" si="78"/>
        <v>1</v>
      </c>
    </row>
    <row r="775" spans="1:24"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f>
        <v>8.5129023676509714E-3</v>
      </c>
      <c r="P775" s="6">
        <f>E775/L775</f>
        <v>16</v>
      </c>
      <c r="Q775" t="str">
        <f t="shared" si="73"/>
        <v>publishing</v>
      </c>
      <c r="R775" s="7" t="str">
        <f t="shared" si="74"/>
        <v>fiction</v>
      </c>
      <c r="S775" s="13">
        <f>(((I775/60)/60)/24)+DATE(1970,1,1)</f>
        <v>42134.959027777775</v>
      </c>
      <c r="T775" s="16">
        <f>(((J775/60)/60)/24)+DATE(1970,1,1)</f>
        <v>42100.735937499994</v>
      </c>
      <c r="U775" t="str">
        <f t="shared" si="75"/>
        <v/>
      </c>
      <c r="V775">
        <f t="shared" si="76"/>
        <v>2</v>
      </c>
      <c r="W775" t="str">
        <f t="shared" si="77"/>
        <v/>
      </c>
      <c r="X775">
        <f t="shared" si="78"/>
        <v>2</v>
      </c>
    </row>
    <row r="776" spans="1:24"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f>
        <v>0.70199999999999996</v>
      </c>
      <c r="P776" s="6">
        <f>E776/L776</f>
        <v>39</v>
      </c>
      <c r="Q776" t="str">
        <f t="shared" si="73"/>
        <v>publishing</v>
      </c>
      <c r="R776" s="7" t="str">
        <f t="shared" si="74"/>
        <v>fiction</v>
      </c>
      <c r="S776" s="13">
        <f>(((I776/60)/60)/24)+DATE(1970,1,1)</f>
        <v>41693.780300925922</v>
      </c>
      <c r="T776" s="16">
        <f>(((J776/60)/60)/24)+DATE(1970,1,1)</f>
        <v>41663.780300925922</v>
      </c>
      <c r="U776" t="str">
        <f t="shared" si="75"/>
        <v/>
      </c>
      <c r="V776">
        <f t="shared" si="76"/>
        <v>9</v>
      </c>
      <c r="W776" t="str">
        <f t="shared" si="77"/>
        <v/>
      </c>
      <c r="X776">
        <f t="shared" si="78"/>
        <v>9</v>
      </c>
    </row>
    <row r="777" spans="1:24"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f>
        <v>1.7000000000000001E-2</v>
      </c>
      <c r="P777" s="6">
        <f>E777/L777</f>
        <v>34</v>
      </c>
      <c r="Q777" t="str">
        <f t="shared" si="73"/>
        <v>publishing</v>
      </c>
      <c r="R777" s="7" t="str">
        <f t="shared" si="74"/>
        <v>fiction</v>
      </c>
      <c r="S777" s="13">
        <f>(((I777/60)/60)/24)+DATE(1970,1,1)</f>
        <v>40893.060127314813</v>
      </c>
      <c r="T777" s="16">
        <f>(((J777/60)/60)/24)+DATE(1970,1,1)</f>
        <v>40863.060127314813</v>
      </c>
      <c r="U777" t="str">
        <f t="shared" si="75"/>
        <v/>
      </c>
      <c r="V777">
        <f t="shared" si="76"/>
        <v>5</v>
      </c>
      <c r="W777" t="str">
        <f t="shared" si="77"/>
        <v/>
      </c>
      <c r="X777">
        <f t="shared" si="78"/>
        <v>5</v>
      </c>
    </row>
    <row r="778" spans="1:24"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f>
        <v>0.51400000000000001</v>
      </c>
      <c r="P778" s="6">
        <f>E778/L778</f>
        <v>63.122807017543863</v>
      </c>
      <c r="Q778" t="str">
        <f t="shared" si="73"/>
        <v>publishing</v>
      </c>
      <c r="R778" s="7" t="str">
        <f t="shared" si="74"/>
        <v>fiction</v>
      </c>
      <c r="S778" s="13">
        <f>(((I778/60)/60)/24)+DATE(1970,1,1)</f>
        <v>42288.208333333328</v>
      </c>
      <c r="T778" s="16">
        <f>(((J778/60)/60)/24)+DATE(1970,1,1)</f>
        <v>42250.685706018514</v>
      </c>
      <c r="U778" t="str">
        <f t="shared" si="75"/>
        <v/>
      </c>
      <c r="V778">
        <f t="shared" si="76"/>
        <v>57</v>
      </c>
      <c r="W778" t="str">
        <f t="shared" si="77"/>
        <v/>
      </c>
      <c r="X778">
        <f t="shared" si="78"/>
        <v>57</v>
      </c>
    </row>
    <row r="779" spans="1:24"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f>
        <v>7.0000000000000001E-3</v>
      </c>
      <c r="P779" s="6">
        <f>E779/L779</f>
        <v>7</v>
      </c>
      <c r="Q779" t="str">
        <f t="shared" si="73"/>
        <v>publishing</v>
      </c>
      <c r="R779" s="7" t="str">
        <f t="shared" si="74"/>
        <v>fiction</v>
      </c>
      <c r="S779" s="13">
        <f>(((I779/60)/60)/24)+DATE(1970,1,1)</f>
        <v>41486.981215277774</v>
      </c>
      <c r="T779" s="16">
        <f>(((J779/60)/60)/24)+DATE(1970,1,1)</f>
        <v>41456.981215277774</v>
      </c>
      <c r="U779" t="str">
        <f t="shared" si="75"/>
        <v/>
      </c>
      <c r="V779">
        <f t="shared" si="76"/>
        <v>3</v>
      </c>
      <c r="W779" t="str">
        <f t="shared" si="77"/>
        <v/>
      </c>
      <c r="X779">
        <f t="shared" si="78"/>
        <v>3</v>
      </c>
    </row>
    <row r="780" spans="1:24"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f>
        <v>4.0000000000000001E-3</v>
      </c>
      <c r="P780" s="6">
        <f>E780/L780</f>
        <v>2</v>
      </c>
      <c r="Q780" t="str">
        <f t="shared" si="73"/>
        <v>publishing</v>
      </c>
      <c r="R780" s="7" t="str">
        <f t="shared" si="74"/>
        <v>fiction</v>
      </c>
      <c r="S780" s="13">
        <f>(((I780/60)/60)/24)+DATE(1970,1,1)</f>
        <v>41759.702314814815</v>
      </c>
      <c r="T780" s="16">
        <f>(((J780/60)/60)/24)+DATE(1970,1,1)</f>
        <v>41729.702314814815</v>
      </c>
      <c r="U780" t="str">
        <f t="shared" si="75"/>
        <v/>
      </c>
      <c r="V780">
        <f t="shared" si="76"/>
        <v>1</v>
      </c>
      <c r="W780" t="str">
        <f t="shared" si="77"/>
        <v/>
      </c>
      <c r="X780">
        <f t="shared" si="78"/>
        <v>1</v>
      </c>
    </row>
    <row r="781" spans="1:24"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f>
        <v>2.6666666666666668E-2</v>
      </c>
      <c r="P781" s="6">
        <f>E781/L781</f>
        <v>66.666666666666671</v>
      </c>
      <c r="Q781" t="str">
        <f t="shared" si="73"/>
        <v>publishing</v>
      </c>
      <c r="R781" s="7" t="str">
        <f t="shared" si="74"/>
        <v>fiction</v>
      </c>
      <c r="S781" s="13">
        <f>(((I781/60)/60)/24)+DATE(1970,1,1)</f>
        <v>40466.166666666664</v>
      </c>
      <c r="T781" s="16">
        <f>(((J781/60)/60)/24)+DATE(1970,1,1)</f>
        <v>40436.68408564815</v>
      </c>
      <c r="U781" t="str">
        <f t="shared" si="75"/>
        <v/>
      </c>
      <c r="V781">
        <f t="shared" si="76"/>
        <v>6</v>
      </c>
      <c r="W781" t="str">
        <f t="shared" si="77"/>
        <v/>
      </c>
      <c r="X781">
        <f t="shared" si="78"/>
        <v>6</v>
      </c>
    </row>
    <row r="782" spans="1:24"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f>
        <v>1.04</v>
      </c>
      <c r="P782" s="6">
        <f>E782/L782</f>
        <v>38.518518518518519</v>
      </c>
      <c r="Q782" t="str">
        <f t="shared" si="73"/>
        <v>music</v>
      </c>
      <c r="R782" s="7" t="str">
        <f t="shared" si="74"/>
        <v>rock</v>
      </c>
      <c r="S782" s="13">
        <f>(((I782/60)/60)/24)+DATE(1970,1,1)</f>
        <v>40666.673900462964</v>
      </c>
      <c r="T782" s="16">
        <f>(((J782/60)/60)/24)+DATE(1970,1,1)</f>
        <v>40636.673900462964</v>
      </c>
      <c r="U782">
        <f t="shared" si="75"/>
        <v>27</v>
      </c>
      <c r="V782" t="str">
        <f t="shared" si="76"/>
        <v/>
      </c>
      <c r="W782" t="str">
        <f t="shared" si="77"/>
        <v/>
      </c>
      <c r="X782" t="str">
        <f t="shared" si="78"/>
        <v/>
      </c>
    </row>
    <row r="783" spans="1:24"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f>
        <v>1.3315375</v>
      </c>
      <c r="P783" s="6">
        <f>E783/L783</f>
        <v>42.609200000000001</v>
      </c>
      <c r="Q783" t="str">
        <f t="shared" si="73"/>
        <v>music</v>
      </c>
      <c r="R783" s="7" t="str">
        <f t="shared" si="74"/>
        <v>rock</v>
      </c>
      <c r="S783" s="13">
        <f>(((I783/60)/60)/24)+DATE(1970,1,1)</f>
        <v>41433.000856481485</v>
      </c>
      <c r="T783" s="16">
        <f>(((J783/60)/60)/24)+DATE(1970,1,1)</f>
        <v>41403.000856481485</v>
      </c>
      <c r="U783">
        <f t="shared" si="75"/>
        <v>25</v>
      </c>
      <c r="V783" t="str">
        <f t="shared" si="76"/>
        <v/>
      </c>
      <c r="W783" t="str">
        <f t="shared" si="77"/>
        <v/>
      </c>
      <c r="X783" t="str">
        <f t="shared" si="78"/>
        <v/>
      </c>
    </row>
    <row r="784" spans="1:24"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f>
        <v>1</v>
      </c>
      <c r="P784" s="6">
        <f>E784/L784</f>
        <v>50</v>
      </c>
      <c r="Q784" t="str">
        <f t="shared" si="73"/>
        <v>music</v>
      </c>
      <c r="R784" s="7" t="str">
        <f t="shared" si="74"/>
        <v>rock</v>
      </c>
      <c r="S784" s="13">
        <f>(((I784/60)/60)/24)+DATE(1970,1,1)</f>
        <v>41146.758125</v>
      </c>
      <c r="T784" s="16">
        <f>(((J784/60)/60)/24)+DATE(1970,1,1)</f>
        <v>41116.758125</v>
      </c>
      <c r="U784">
        <f t="shared" si="75"/>
        <v>14</v>
      </c>
      <c r="V784" t="str">
        <f t="shared" si="76"/>
        <v/>
      </c>
      <c r="W784" t="str">
        <f t="shared" si="77"/>
        <v/>
      </c>
      <c r="X784" t="str">
        <f t="shared" si="78"/>
        <v/>
      </c>
    </row>
    <row r="785" spans="1:24"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f>
        <v>1.4813333333333334</v>
      </c>
      <c r="P785" s="6">
        <f>E785/L785</f>
        <v>63.485714285714288</v>
      </c>
      <c r="Q785" t="str">
        <f t="shared" si="73"/>
        <v>music</v>
      </c>
      <c r="R785" s="7" t="str">
        <f t="shared" si="74"/>
        <v>rock</v>
      </c>
      <c r="S785" s="13">
        <f>(((I785/60)/60)/24)+DATE(1970,1,1)</f>
        <v>41026.916666666664</v>
      </c>
      <c r="T785" s="16">
        <f>(((J785/60)/60)/24)+DATE(1970,1,1)</f>
        <v>40987.773715277777</v>
      </c>
      <c r="U785">
        <f t="shared" si="75"/>
        <v>35</v>
      </c>
      <c r="V785" t="str">
        <f t="shared" si="76"/>
        <v/>
      </c>
      <c r="W785" t="str">
        <f t="shared" si="77"/>
        <v/>
      </c>
      <c r="X785" t="str">
        <f t="shared" si="78"/>
        <v/>
      </c>
    </row>
    <row r="786" spans="1:24"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f>
        <v>1.0249999999999999</v>
      </c>
      <c r="P786" s="6">
        <f>E786/L786</f>
        <v>102.5</v>
      </c>
      <c r="Q786" t="str">
        <f t="shared" si="73"/>
        <v>music</v>
      </c>
      <c r="R786" s="7" t="str">
        <f t="shared" si="74"/>
        <v>rock</v>
      </c>
      <c r="S786" s="13">
        <f>(((I786/60)/60)/24)+DATE(1970,1,1)</f>
        <v>41715.107858796298</v>
      </c>
      <c r="T786" s="16">
        <f>(((J786/60)/60)/24)+DATE(1970,1,1)</f>
        <v>41675.149525462963</v>
      </c>
      <c r="U786">
        <f t="shared" si="75"/>
        <v>10</v>
      </c>
      <c r="V786" t="str">
        <f t="shared" si="76"/>
        <v/>
      </c>
      <c r="W786" t="str">
        <f t="shared" si="77"/>
        <v/>
      </c>
      <c r="X786" t="str">
        <f t="shared" si="78"/>
        <v/>
      </c>
    </row>
    <row r="787" spans="1:24"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f>
        <v>1.8062799999999999</v>
      </c>
      <c r="P787" s="6">
        <f>E787/L787</f>
        <v>31.142758620689655</v>
      </c>
      <c r="Q787" t="str">
        <f t="shared" si="73"/>
        <v>music</v>
      </c>
      <c r="R787" s="7" t="str">
        <f t="shared" si="74"/>
        <v>rock</v>
      </c>
      <c r="S787" s="13">
        <f>(((I787/60)/60)/24)+DATE(1970,1,1)</f>
        <v>41333.593923611108</v>
      </c>
      <c r="T787" s="16">
        <f>(((J787/60)/60)/24)+DATE(1970,1,1)</f>
        <v>41303.593923611108</v>
      </c>
      <c r="U787">
        <f t="shared" si="75"/>
        <v>29</v>
      </c>
      <c r="V787" t="str">
        <f t="shared" si="76"/>
        <v/>
      </c>
      <c r="W787" t="str">
        <f t="shared" si="77"/>
        <v/>
      </c>
      <c r="X787" t="str">
        <f t="shared" si="78"/>
        <v/>
      </c>
    </row>
    <row r="788" spans="1:24"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f>
        <v>1.4279999999999999</v>
      </c>
      <c r="P788" s="6">
        <f>E788/L788</f>
        <v>162.27272727272728</v>
      </c>
      <c r="Q788" t="str">
        <f t="shared" si="73"/>
        <v>music</v>
      </c>
      <c r="R788" s="7" t="str">
        <f t="shared" si="74"/>
        <v>rock</v>
      </c>
      <c r="S788" s="13">
        <f>(((I788/60)/60)/24)+DATE(1970,1,1)</f>
        <v>41040.657638888886</v>
      </c>
      <c r="T788" s="16">
        <f>(((J788/60)/60)/24)+DATE(1970,1,1)</f>
        <v>40983.055949074071</v>
      </c>
      <c r="U788">
        <f t="shared" si="75"/>
        <v>44</v>
      </c>
      <c r="V788" t="str">
        <f t="shared" si="76"/>
        <v/>
      </c>
      <c r="W788" t="str">
        <f t="shared" si="77"/>
        <v/>
      </c>
      <c r="X788" t="str">
        <f t="shared" si="78"/>
        <v/>
      </c>
    </row>
    <row r="789" spans="1:24"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f>
        <v>1.1416666666666666</v>
      </c>
      <c r="P789" s="6">
        <f>E789/L789</f>
        <v>80.588235294117652</v>
      </c>
      <c r="Q789" t="str">
        <f t="shared" si="73"/>
        <v>music</v>
      </c>
      <c r="R789" s="7" t="str">
        <f t="shared" si="74"/>
        <v>rock</v>
      </c>
      <c r="S789" s="13">
        <f>(((I789/60)/60)/24)+DATE(1970,1,1)</f>
        <v>41579.627615740741</v>
      </c>
      <c r="T789" s="16">
        <f>(((J789/60)/60)/24)+DATE(1970,1,1)</f>
        <v>41549.627615740741</v>
      </c>
      <c r="U789">
        <f t="shared" si="75"/>
        <v>17</v>
      </c>
      <c r="V789" t="str">
        <f t="shared" si="76"/>
        <v/>
      </c>
      <c r="W789" t="str">
        <f t="shared" si="77"/>
        <v/>
      </c>
      <c r="X789" t="str">
        <f t="shared" si="78"/>
        <v/>
      </c>
    </row>
    <row r="790" spans="1:24"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f>
        <v>2.03505</v>
      </c>
      <c r="P790" s="6">
        <f>E790/L790</f>
        <v>59.85441176470588</v>
      </c>
      <c r="Q790" t="str">
        <f t="shared" si="73"/>
        <v>music</v>
      </c>
      <c r="R790" s="7" t="str">
        <f t="shared" si="74"/>
        <v>rock</v>
      </c>
      <c r="S790" s="13">
        <f>(((I790/60)/60)/24)+DATE(1970,1,1)</f>
        <v>41097.165972222225</v>
      </c>
      <c r="T790" s="16">
        <f>(((J790/60)/60)/24)+DATE(1970,1,1)</f>
        <v>41059.006805555553</v>
      </c>
      <c r="U790">
        <f t="shared" si="75"/>
        <v>34</v>
      </c>
      <c r="V790" t="str">
        <f t="shared" si="76"/>
        <v/>
      </c>
      <c r="W790" t="str">
        <f t="shared" si="77"/>
        <v/>
      </c>
      <c r="X790" t="str">
        <f t="shared" si="78"/>
        <v/>
      </c>
    </row>
    <row r="791" spans="1:24"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f>
        <v>1.0941176470588236</v>
      </c>
      <c r="P791" s="6">
        <f>E791/L791</f>
        <v>132.85714285714286</v>
      </c>
      <c r="Q791" t="str">
        <f t="shared" si="73"/>
        <v>music</v>
      </c>
      <c r="R791" s="7" t="str">
        <f t="shared" si="74"/>
        <v>rock</v>
      </c>
      <c r="S791" s="13">
        <f>(((I791/60)/60)/24)+DATE(1970,1,1)</f>
        <v>41295.332638888889</v>
      </c>
      <c r="T791" s="16">
        <f>(((J791/60)/60)/24)+DATE(1970,1,1)</f>
        <v>41277.186111111114</v>
      </c>
      <c r="U791">
        <f t="shared" si="75"/>
        <v>14</v>
      </c>
      <c r="V791" t="str">
        <f t="shared" si="76"/>
        <v/>
      </c>
      <c r="W791" t="str">
        <f t="shared" si="77"/>
        <v/>
      </c>
      <c r="X791" t="str">
        <f t="shared" si="78"/>
        <v/>
      </c>
    </row>
    <row r="792" spans="1:24"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f>
        <v>1.443746</v>
      </c>
      <c r="P792" s="6">
        <f>E792/L792</f>
        <v>92.547820512820508</v>
      </c>
      <c r="Q792" t="str">
        <f t="shared" si="73"/>
        <v>music</v>
      </c>
      <c r="R792" s="7" t="str">
        <f t="shared" si="74"/>
        <v>rock</v>
      </c>
      <c r="S792" s="13">
        <f>(((I792/60)/60)/24)+DATE(1970,1,1)</f>
        <v>41306.047905092593</v>
      </c>
      <c r="T792" s="16">
        <f>(((J792/60)/60)/24)+DATE(1970,1,1)</f>
        <v>41276.047905092593</v>
      </c>
      <c r="U792">
        <f t="shared" si="75"/>
        <v>156</v>
      </c>
      <c r="V792" t="str">
        <f t="shared" si="76"/>
        <v/>
      </c>
      <c r="W792" t="str">
        <f t="shared" si="77"/>
        <v/>
      </c>
      <c r="X792" t="str">
        <f t="shared" si="78"/>
        <v/>
      </c>
    </row>
    <row r="793" spans="1:24"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f>
        <v>1.0386666666666666</v>
      </c>
      <c r="P793" s="6">
        <f>E793/L793</f>
        <v>60.859375</v>
      </c>
      <c r="Q793" t="str">
        <f t="shared" si="73"/>
        <v>music</v>
      </c>
      <c r="R793" s="7" t="str">
        <f t="shared" si="74"/>
        <v>rock</v>
      </c>
      <c r="S793" s="13">
        <f>(((I793/60)/60)/24)+DATE(1970,1,1)</f>
        <v>41591.249305555553</v>
      </c>
      <c r="T793" s="16">
        <f>(((J793/60)/60)/24)+DATE(1970,1,1)</f>
        <v>41557.780624999999</v>
      </c>
      <c r="U793">
        <f t="shared" si="75"/>
        <v>128</v>
      </c>
      <c r="V793" t="str">
        <f t="shared" si="76"/>
        <v/>
      </c>
      <c r="W793" t="str">
        <f t="shared" si="77"/>
        <v/>
      </c>
      <c r="X793" t="str">
        <f t="shared" si="78"/>
        <v/>
      </c>
    </row>
    <row r="794" spans="1:24"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f>
        <v>1.0044440000000001</v>
      </c>
      <c r="P794" s="6">
        <f>E794/L794</f>
        <v>41.851833333333339</v>
      </c>
      <c r="Q794" t="str">
        <f t="shared" si="73"/>
        <v>music</v>
      </c>
      <c r="R794" s="7" t="str">
        <f t="shared" si="74"/>
        <v>rock</v>
      </c>
      <c r="S794" s="13">
        <f>(((I794/60)/60)/24)+DATE(1970,1,1)</f>
        <v>41585.915312500001</v>
      </c>
      <c r="T794" s="16">
        <f>(((J794/60)/60)/24)+DATE(1970,1,1)</f>
        <v>41555.873645833337</v>
      </c>
      <c r="U794">
        <f t="shared" si="75"/>
        <v>60</v>
      </c>
      <c r="V794" t="str">
        <f t="shared" si="76"/>
        <v/>
      </c>
      <c r="W794" t="str">
        <f t="shared" si="77"/>
        <v/>
      </c>
      <c r="X794" t="str">
        <f t="shared" si="78"/>
        <v/>
      </c>
    </row>
    <row r="795" spans="1:24"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f>
        <v>1.0277927272727272</v>
      </c>
      <c r="P795" s="6">
        <f>E795/L795</f>
        <v>88.325937499999995</v>
      </c>
      <c r="Q795" t="str">
        <f t="shared" si="73"/>
        <v>music</v>
      </c>
      <c r="R795" s="7" t="str">
        <f t="shared" si="74"/>
        <v>rock</v>
      </c>
      <c r="S795" s="13">
        <f>(((I795/60)/60)/24)+DATE(1970,1,1)</f>
        <v>41458.207638888889</v>
      </c>
      <c r="T795" s="16">
        <f>(((J795/60)/60)/24)+DATE(1970,1,1)</f>
        <v>41442.741249999999</v>
      </c>
      <c r="U795">
        <f t="shared" si="75"/>
        <v>32</v>
      </c>
      <c r="V795" t="str">
        <f t="shared" si="76"/>
        <v/>
      </c>
      <c r="W795" t="str">
        <f t="shared" si="77"/>
        <v/>
      </c>
      <c r="X795" t="str">
        <f t="shared" si="78"/>
        <v/>
      </c>
    </row>
    <row r="796" spans="1:24"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f>
        <v>1.0531250000000001</v>
      </c>
      <c r="P796" s="6">
        <f>E796/L796</f>
        <v>158.96226415094338</v>
      </c>
      <c r="Q796" t="str">
        <f t="shared" si="73"/>
        <v>music</v>
      </c>
      <c r="R796" s="7" t="str">
        <f t="shared" si="74"/>
        <v>rock</v>
      </c>
      <c r="S796" s="13">
        <f>(((I796/60)/60)/24)+DATE(1970,1,1)</f>
        <v>40791.712500000001</v>
      </c>
      <c r="T796" s="16">
        <f>(((J796/60)/60)/24)+DATE(1970,1,1)</f>
        <v>40736.115011574075</v>
      </c>
      <c r="U796">
        <f t="shared" si="75"/>
        <v>53</v>
      </c>
      <c r="V796" t="str">
        <f t="shared" si="76"/>
        <v/>
      </c>
      <c r="W796" t="str">
        <f t="shared" si="77"/>
        <v/>
      </c>
      <c r="X796" t="str">
        <f t="shared" si="78"/>
        <v/>
      </c>
    </row>
    <row r="797" spans="1:24"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f>
        <v>1.1178571428571429</v>
      </c>
      <c r="P797" s="6">
        <f>E797/L797</f>
        <v>85.054347826086953</v>
      </c>
      <c r="Q797" t="str">
        <f t="shared" si="73"/>
        <v>music</v>
      </c>
      <c r="R797" s="7" t="str">
        <f t="shared" si="74"/>
        <v>rock</v>
      </c>
      <c r="S797" s="13">
        <f>(((I797/60)/60)/24)+DATE(1970,1,1)</f>
        <v>41006.207638888889</v>
      </c>
      <c r="T797" s="16">
        <f>(((J797/60)/60)/24)+DATE(1970,1,1)</f>
        <v>40963.613032407404</v>
      </c>
      <c r="U797">
        <f t="shared" si="75"/>
        <v>184</v>
      </c>
      <c r="V797" t="str">
        <f t="shared" si="76"/>
        <v/>
      </c>
      <c r="W797" t="str">
        <f t="shared" si="77"/>
        <v/>
      </c>
      <c r="X797" t="str">
        <f t="shared" si="78"/>
        <v/>
      </c>
    </row>
    <row r="798" spans="1:24"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f>
        <v>1.0135000000000001</v>
      </c>
      <c r="P798" s="6">
        <f>E798/L798</f>
        <v>112.61111111111111</v>
      </c>
      <c r="Q798" t="str">
        <f t="shared" si="73"/>
        <v>music</v>
      </c>
      <c r="R798" s="7" t="str">
        <f t="shared" si="74"/>
        <v>rock</v>
      </c>
      <c r="S798" s="13">
        <f>(((I798/60)/60)/24)+DATE(1970,1,1)</f>
        <v>41532.881944444445</v>
      </c>
      <c r="T798" s="16">
        <f>(((J798/60)/60)/24)+DATE(1970,1,1)</f>
        <v>41502.882928240739</v>
      </c>
      <c r="U798">
        <f t="shared" si="75"/>
        <v>90</v>
      </c>
      <c r="V798" t="str">
        <f t="shared" si="76"/>
        <v/>
      </c>
      <c r="W798" t="str">
        <f t="shared" si="77"/>
        <v/>
      </c>
      <c r="X798" t="str">
        <f t="shared" si="78"/>
        <v/>
      </c>
    </row>
    <row r="799" spans="1:24"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f>
        <v>1.0753333333333333</v>
      </c>
      <c r="P799" s="6">
        <f>E799/L799</f>
        <v>45.436619718309856</v>
      </c>
      <c r="Q799" t="str">
        <f t="shared" si="73"/>
        <v>music</v>
      </c>
      <c r="R799" s="7" t="str">
        <f t="shared" si="74"/>
        <v>rock</v>
      </c>
      <c r="S799" s="13">
        <f>(((I799/60)/60)/24)+DATE(1970,1,1)</f>
        <v>41028.166666666664</v>
      </c>
      <c r="T799" s="16">
        <f>(((J799/60)/60)/24)+DATE(1970,1,1)</f>
        <v>40996.994074074071</v>
      </c>
      <c r="U799">
        <f t="shared" si="75"/>
        <v>71</v>
      </c>
      <c r="V799" t="str">
        <f t="shared" si="76"/>
        <v/>
      </c>
      <c r="W799" t="str">
        <f t="shared" si="77"/>
        <v/>
      </c>
      <c r="X799" t="str">
        <f t="shared" si="78"/>
        <v/>
      </c>
    </row>
    <row r="800" spans="1:24"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f>
        <v>1.1488571428571428</v>
      </c>
      <c r="P800" s="6">
        <f>E800/L800</f>
        <v>46.218390804597703</v>
      </c>
      <c r="Q800" t="str">
        <f t="shared" si="73"/>
        <v>music</v>
      </c>
      <c r="R800" s="7" t="str">
        <f t="shared" si="74"/>
        <v>rock</v>
      </c>
      <c r="S800" s="13">
        <f>(((I800/60)/60)/24)+DATE(1970,1,1)</f>
        <v>41912.590127314819</v>
      </c>
      <c r="T800" s="16">
        <f>(((J800/60)/60)/24)+DATE(1970,1,1)</f>
        <v>41882.590127314819</v>
      </c>
      <c r="U800">
        <f t="shared" si="75"/>
        <v>87</v>
      </c>
      <c r="V800" t="str">
        <f t="shared" si="76"/>
        <v/>
      </c>
      <c r="W800" t="str">
        <f t="shared" si="77"/>
        <v/>
      </c>
      <c r="X800" t="str">
        <f t="shared" si="78"/>
        <v/>
      </c>
    </row>
    <row r="801" spans="1:24"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f>
        <v>1.0002</v>
      </c>
      <c r="P801" s="6">
        <f>E801/L801</f>
        <v>178.60714285714286</v>
      </c>
      <c r="Q801" t="str">
        <f t="shared" si="73"/>
        <v>music</v>
      </c>
      <c r="R801" s="7" t="str">
        <f t="shared" si="74"/>
        <v>rock</v>
      </c>
      <c r="S801" s="13">
        <f>(((I801/60)/60)/24)+DATE(1970,1,1)</f>
        <v>41026.667199074072</v>
      </c>
      <c r="T801" s="16">
        <f>(((J801/60)/60)/24)+DATE(1970,1,1)</f>
        <v>40996.667199074072</v>
      </c>
      <c r="U801">
        <f t="shared" si="75"/>
        <v>28</v>
      </c>
      <c r="V801" t="str">
        <f t="shared" si="76"/>
        <v/>
      </c>
      <c r="W801" t="str">
        <f t="shared" si="77"/>
        <v/>
      </c>
      <c r="X801" t="str">
        <f t="shared" si="78"/>
        <v/>
      </c>
    </row>
    <row r="802" spans="1:24"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f>
        <v>1.5213333333333334</v>
      </c>
      <c r="P802" s="6">
        <f>E802/L802</f>
        <v>40.75</v>
      </c>
      <c r="Q802" t="str">
        <f t="shared" si="73"/>
        <v>music</v>
      </c>
      <c r="R802" s="7" t="str">
        <f t="shared" si="74"/>
        <v>rock</v>
      </c>
      <c r="S802" s="13">
        <f>(((I802/60)/60)/24)+DATE(1970,1,1)</f>
        <v>41893.433495370373</v>
      </c>
      <c r="T802" s="16">
        <f>(((J802/60)/60)/24)+DATE(1970,1,1)</f>
        <v>41863.433495370373</v>
      </c>
      <c r="U802">
        <f t="shared" si="75"/>
        <v>56</v>
      </c>
      <c r="V802" t="str">
        <f t="shared" si="76"/>
        <v/>
      </c>
      <c r="W802" t="str">
        <f t="shared" si="77"/>
        <v/>
      </c>
      <c r="X802" t="str">
        <f t="shared" si="78"/>
        <v/>
      </c>
    </row>
    <row r="803" spans="1:24"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f>
        <v>1.1152149999999998</v>
      </c>
      <c r="P803" s="6">
        <f>E803/L803</f>
        <v>43.733921568627444</v>
      </c>
      <c r="Q803" t="str">
        <f t="shared" si="73"/>
        <v>music</v>
      </c>
      <c r="R803" s="7" t="str">
        <f t="shared" si="74"/>
        <v>rock</v>
      </c>
      <c r="S803" s="13">
        <f>(((I803/60)/60)/24)+DATE(1970,1,1)</f>
        <v>40725.795370370368</v>
      </c>
      <c r="T803" s="16">
        <f>(((J803/60)/60)/24)+DATE(1970,1,1)</f>
        <v>40695.795370370368</v>
      </c>
      <c r="U803">
        <f t="shared" si="75"/>
        <v>51</v>
      </c>
      <c r="V803" t="str">
        <f t="shared" si="76"/>
        <v/>
      </c>
      <c r="W803" t="str">
        <f t="shared" si="77"/>
        <v/>
      </c>
      <c r="X803" t="str">
        <f t="shared" si="78"/>
        <v/>
      </c>
    </row>
    <row r="804" spans="1:24"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f>
        <v>1.0133333333333334</v>
      </c>
      <c r="P804" s="6">
        <f>E804/L804</f>
        <v>81.066666666666663</v>
      </c>
      <c r="Q804" t="str">
        <f t="shared" si="73"/>
        <v>music</v>
      </c>
      <c r="R804" s="7" t="str">
        <f t="shared" si="74"/>
        <v>rock</v>
      </c>
      <c r="S804" s="13">
        <f>(((I804/60)/60)/24)+DATE(1970,1,1)</f>
        <v>41169.170138888891</v>
      </c>
      <c r="T804" s="16">
        <f>(((J804/60)/60)/24)+DATE(1970,1,1)</f>
        <v>41123.022268518522</v>
      </c>
      <c r="U804">
        <f t="shared" si="75"/>
        <v>75</v>
      </c>
      <c r="V804" t="str">
        <f t="shared" si="76"/>
        <v/>
      </c>
      <c r="W804" t="str">
        <f t="shared" si="77"/>
        <v/>
      </c>
      <c r="X804" t="str">
        <f t="shared" si="78"/>
        <v/>
      </c>
    </row>
    <row r="805" spans="1:24"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f>
        <v>1.232608695652174</v>
      </c>
      <c r="P805" s="6">
        <f>E805/L805</f>
        <v>74.60526315789474</v>
      </c>
      <c r="Q805" t="str">
        <f t="shared" si="73"/>
        <v>music</v>
      </c>
      <c r="R805" s="7" t="str">
        <f t="shared" si="74"/>
        <v>rock</v>
      </c>
      <c r="S805" s="13">
        <f>(((I805/60)/60)/24)+DATE(1970,1,1)</f>
        <v>40692.041666666664</v>
      </c>
      <c r="T805" s="16">
        <f>(((J805/60)/60)/24)+DATE(1970,1,1)</f>
        <v>40665.949976851851</v>
      </c>
      <c r="U805">
        <f t="shared" si="75"/>
        <v>38</v>
      </c>
      <c r="V805" t="str">
        <f t="shared" si="76"/>
        <v/>
      </c>
      <c r="W805" t="str">
        <f t="shared" si="77"/>
        <v/>
      </c>
      <c r="X805" t="str">
        <f t="shared" si="78"/>
        <v/>
      </c>
    </row>
    <row r="806" spans="1:24"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f>
        <v>1</v>
      </c>
      <c r="P806" s="6">
        <f>E806/L806</f>
        <v>305.55555555555554</v>
      </c>
      <c r="Q806" t="str">
        <f t="shared" si="73"/>
        <v>music</v>
      </c>
      <c r="R806" s="7" t="str">
        <f t="shared" si="74"/>
        <v>rock</v>
      </c>
      <c r="S806" s="13">
        <f>(((I806/60)/60)/24)+DATE(1970,1,1)</f>
        <v>40747.165972222225</v>
      </c>
      <c r="T806" s="16">
        <f>(((J806/60)/60)/24)+DATE(1970,1,1)</f>
        <v>40730.105625000004</v>
      </c>
      <c r="U806">
        <f t="shared" si="75"/>
        <v>18</v>
      </c>
      <c r="V806" t="str">
        <f t="shared" si="76"/>
        <v/>
      </c>
      <c r="W806" t="str">
        <f t="shared" si="77"/>
        <v/>
      </c>
      <c r="X806" t="str">
        <f t="shared" si="78"/>
        <v/>
      </c>
    </row>
    <row r="807" spans="1:24"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f>
        <v>1.05</v>
      </c>
      <c r="P807" s="6">
        <f>E807/L807</f>
        <v>58.333333333333336</v>
      </c>
      <c r="Q807" t="str">
        <f t="shared" si="73"/>
        <v>music</v>
      </c>
      <c r="R807" s="7" t="str">
        <f t="shared" si="74"/>
        <v>rock</v>
      </c>
      <c r="S807" s="13">
        <f>(((I807/60)/60)/24)+DATE(1970,1,1)</f>
        <v>40740.958333333336</v>
      </c>
      <c r="T807" s="16">
        <f>(((J807/60)/60)/24)+DATE(1970,1,1)</f>
        <v>40690.823055555556</v>
      </c>
      <c r="U807">
        <f t="shared" si="75"/>
        <v>54</v>
      </c>
      <c r="V807" t="str">
        <f t="shared" si="76"/>
        <v/>
      </c>
      <c r="W807" t="str">
        <f t="shared" si="77"/>
        <v/>
      </c>
      <c r="X807" t="str">
        <f t="shared" si="78"/>
        <v/>
      </c>
    </row>
    <row r="808" spans="1:24"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f>
        <v>1.0443750000000001</v>
      </c>
      <c r="P808" s="6">
        <f>E808/L808</f>
        <v>117.67605633802818</v>
      </c>
      <c r="Q808" t="str">
        <f t="shared" si="73"/>
        <v>music</v>
      </c>
      <c r="R808" s="7" t="str">
        <f t="shared" si="74"/>
        <v>rock</v>
      </c>
      <c r="S808" s="13">
        <f>(((I808/60)/60)/24)+DATE(1970,1,1)</f>
        <v>40793.691423611112</v>
      </c>
      <c r="T808" s="16">
        <f>(((J808/60)/60)/24)+DATE(1970,1,1)</f>
        <v>40763.691423611112</v>
      </c>
      <c r="U808">
        <f t="shared" si="75"/>
        <v>71</v>
      </c>
      <c r="V808" t="str">
        <f t="shared" si="76"/>
        <v/>
      </c>
      <c r="W808" t="str">
        <f t="shared" si="77"/>
        <v/>
      </c>
      <c r="X808" t="str">
        <f t="shared" si="78"/>
        <v/>
      </c>
    </row>
    <row r="809" spans="1:24"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f>
        <v>1.05125</v>
      </c>
      <c r="P809" s="6">
        <f>E809/L809</f>
        <v>73.771929824561397</v>
      </c>
      <c r="Q809" t="str">
        <f t="shared" si="73"/>
        <v>music</v>
      </c>
      <c r="R809" s="7" t="str">
        <f t="shared" si="74"/>
        <v>rock</v>
      </c>
      <c r="S809" s="13">
        <f>(((I809/60)/60)/24)+DATE(1970,1,1)</f>
        <v>42795.083333333328</v>
      </c>
      <c r="T809" s="16">
        <f>(((J809/60)/60)/24)+DATE(1970,1,1)</f>
        <v>42759.628599537042</v>
      </c>
      <c r="U809">
        <f t="shared" si="75"/>
        <v>57</v>
      </c>
      <c r="V809" t="str">
        <f t="shared" si="76"/>
        <v/>
      </c>
      <c r="W809" t="str">
        <f t="shared" si="77"/>
        <v/>
      </c>
      <c r="X809" t="str">
        <f t="shared" si="78"/>
        <v/>
      </c>
    </row>
    <row r="810" spans="1:24"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f>
        <v>1</v>
      </c>
      <c r="P810" s="6">
        <f>E810/L810</f>
        <v>104.65116279069767</v>
      </c>
      <c r="Q810" t="str">
        <f t="shared" si="73"/>
        <v>music</v>
      </c>
      <c r="R810" s="7" t="str">
        <f t="shared" si="74"/>
        <v>rock</v>
      </c>
      <c r="S810" s="13">
        <f>(((I810/60)/60)/24)+DATE(1970,1,1)</f>
        <v>41995.207638888889</v>
      </c>
      <c r="T810" s="16">
        <f>(((J810/60)/60)/24)+DATE(1970,1,1)</f>
        <v>41962.100532407407</v>
      </c>
      <c r="U810">
        <f t="shared" si="75"/>
        <v>43</v>
      </c>
      <c r="V810" t="str">
        <f t="shared" si="76"/>
        <v/>
      </c>
      <c r="W810" t="str">
        <f t="shared" si="77"/>
        <v/>
      </c>
      <c r="X810" t="str">
        <f t="shared" si="78"/>
        <v/>
      </c>
    </row>
    <row r="811" spans="1:24"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f>
        <v>1.03775</v>
      </c>
      <c r="P811" s="6">
        <f>E811/L811</f>
        <v>79.82692307692308</v>
      </c>
      <c r="Q811" t="str">
        <f t="shared" si="73"/>
        <v>music</v>
      </c>
      <c r="R811" s="7" t="str">
        <f t="shared" si="74"/>
        <v>rock</v>
      </c>
      <c r="S811" s="13">
        <f>(((I811/60)/60)/24)+DATE(1970,1,1)</f>
        <v>41658.833680555559</v>
      </c>
      <c r="T811" s="16">
        <f>(((J811/60)/60)/24)+DATE(1970,1,1)</f>
        <v>41628.833680555559</v>
      </c>
      <c r="U811">
        <f t="shared" si="75"/>
        <v>52</v>
      </c>
      <c r="V811" t="str">
        <f t="shared" si="76"/>
        <v/>
      </c>
      <c r="W811" t="str">
        <f t="shared" si="77"/>
        <v/>
      </c>
      <c r="X811" t="str">
        <f t="shared" si="78"/>
        <v/>
      </c>
    </row>
    <row r="812" spans="1:24"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f>
        <v>1.05</v>
      </c>
      <c r="P812" s="6">
        <f>E812/L812</f>
        <v>58.333333333333336</v>
      </c>
      <c r="Q812" t="str">
        <f t="shared" si="73"/>
        <v>music</v>
      </c>
      <c r="R812" s="7" t="str">
        <f t="shared" si="74"/>
        <v>rock</v>
      </c>
      <c r="S812" s="13">
        <f>(((I812/60)/60)/24)+DATE(1970,1,1)</f>
        <v>41153.056273148148</v>
      </c>
      <c r="T812" s="16">
        <f>(((J812/60)/60)/24)+DATE(1970,1,1)</f>
        <v>41123.056273148148</v>
      </c>
      <c r="U812">
        <f t="shared" si="75"/>
        <v>27</v>
      </c>
      <c r="V812" t="str">
        <f t="shared" si="76"/>
        <v/>
      </c>
      <c r="W812" t="str">
        <f t="shared" si="77"/>
        <v/>
      </c>
      <c r="X812" t="str">
        <f t="shared" si="78"/>
        <v/>
      </c>
    </row>
    <row r="813" spans="1:24"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f>
        <v>1.04</v>
      </c>
      <c r="P813" s="6">
        <f>E813/L813</f>
        <v>86.666666666666671</v>
      </c>
      <c r="Q813" t="str">
        <f t="shared" si="73"/>
        <v>music</v>
      </c>
      <c r="R813" s="7" t="str">
        <f t="shared" si="74"/>
        <v>rock</v>
      </c>
      <c r="S813" s="13">
        <f>(((I813/60)/60)/24)+DATE(1970,1,1)</f>
        <v>41465.702777777777</v>
      </c>
      <c r="T813" s="16">
        <f>(((J813/60)/60)/24)+DATE(1970,1,1)</f>
        <v>41443.643541666665</v>
      </c>
      <c r="U813">
        <f t="shared" si="75"/>
        <v>12</v>
      </c>
      <c r="V813" t="str">
        <f t="shared" si="76"/>
        <v/>
      </c>
      <c r="W813" t="str">
        <f t="shared" si="77"/>
        <v/>
      </c>
      <c r="X813" t="str">
        <f t="shared" si="78"/>
        <v/>
      </c>
    </row>
    <row r="814" spans="1:24"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f>
        <v>1.5183333333333333</v>
      </c>
      <c r="P814" s="6">
        <f>E814/L814</f>
        <v>27.606060606060606</v>
      </c>
      <c r="Q814" t="str">
        <f t="shared" si="73"/>
        <v>music</v>
      </c>
      <c r="R814" s="7" t="str">
        <f t="shared" si="74"/>
        <v>rock</v>
      </c>
      <c r="S814" s="13">
        <f>(((I814/60)/60)/24)+DATE(1970,1,1)</f>
        <v>41334.581944444442</v>
      </c>
      <c r="T814" s="16">
        <f>(((J814/60)/60)/24)+DATE(1970,1,1)</f>
        <v>41282.017962962964</v>
      </c>
      <c r="U814">
        <f t="shared" si="75"/>
        <v>33</v>
      </c>
      <c r="V814" t="str">
        <f t="shared" si="76"/>
        <v/>
      </c>
      <c r="W814" t="str">
        <f t="shared" si="77"/>
        <v/>
      </c>
      <c r="X814" t="str">
        <f t="shared" si="78"/>
        <v/>
      </c>
    </row>
    <row r="815" spans="1:24"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f>
        <v>1.59996</v>
      </c>
      <c r="P815" s="6">
        <f>E815/L815</f>
        <v>24.999375000000001</v>
      </c>
      <c r="Q815" t="str">
        <f t="shared" si="73"/>
        <v>music</v>
      </c>
      <c r="R815" s="7" t="str">
        <f t="shared" si="74"/>
        <v>rock</v>
      </c>
      <c r="S815" s="13">
        <f>(((I815/60)/60)/24)+DATE(1970,1,1)</f>
        <v>41110.960243055553</v>
      </c>
      <c r="T815" s="16">
        <f>(((J815/60)/60)/24)+DATE(1970,1,1)</f>
        <v>41080.960243055553</v>
      </c>
      <c r="U815">
        <f t="shared" si="75"/>
        <v>96</v>
      </c>
      <c r="V815" t="str">
        <f t="shared" si="76"/>
        <v/>
      </c>
      <c r="W815" t="str">
        <f t="shared" si="77"/>
        <v/>
      </c>
      <c r="X815" t="str">
        <f t="shared" si="78"/>
        <v/>
      </c>
    </row>
    <row r="816" spans="1:24"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f>
        <v>1.2729999999999999</v>
      </c>
      <c r="P816" s="6">
        <f>E816/L816</f>
        <v>45.464285714285715</v>
      </c>
      <c r="Q816" t="str">
        <f t="shared" si="73"/>
        <v>music</v>
      </c>
      <c r="R816" s="7" t="str">
        <f t="shared" si="74"/>
        <v>rock</v>
      </c>
      <c r="S816" s="13">
        <f>(((I816/60)/60)/24)+DATE(1970,1,1)</f>
        <v>40694.75277777778</v>
      </c>
      <c r="T816" s="16">
        <f>(((J816/60)/60)/24)+DATE(1970,1,1)</f>
        <v>40679.743067129632</v>
      </c>
      <c r="U816">
        <f t="shared" si="75"/>
        <v>28</v>
      </c>
      <c r="V816" t="str">
        <f t="shared" si="76"/>
        <v/>
      </c>
      <c r="W816" t="str">
        <f t="shared" si="77"/>
        <v/>
      </c>
      <c r="X816" t="str">
        <f t="shared" si="78"/>
        <v/>
      </c>
    </row>
    <row r="817" spans="1:24"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f>
        <v>1.07</v>
      </c>
      <c r="P817" s="6">
        <f>E817/L817</f>
        <v>99.534883720930239</v>
      </c>
      <c r="Q817" t="str">
        <f t="shared" si="73"/>
        <v>music</v>
      </c>
      <c r="R817" s="7" t="str">
        <f t="shared" si="74"/>
        <v>rock</v>
      </c>
      <c r="S817" s="13">
        <f>(((I817/60)/60)/24)+DATE(1970,1,1)</f>
        <v>41944.917858796296</v>
      </c>
      <c r="T817" s="16">
        <f>(((J817/60)/60)/24)+DATE(1970,1,1)</f>
        <v>41914.917858796296</v>
      </c>
      <c r="U817">
        <f t="shared" si="75"/>
        <v>43</v>
      </c>
      <c r="V817" t="str">
        <f t="shared" si="76"/>
        <v/>
      </c>
      <c r="W817" t="str">
        <f t="shared" si="77"/>
        <v/>
      </c>
      <c r="X817" t="str">
        <f t="shared" si="78"/>
        <v/>
      </c>
    </row>
    <row r="818" spans="1:24"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f>
        <v>1.1512214285714286</v>
      </c>
      <c r="P818" s="6">
        <f>E818/L818</f>
        <v>39.31</v>
      </c>
      <c r="Q818" t="str">
        <f t="shared" si="73"/>
        <v>music</v>
      </c>
      <c r="R818" s="7" t="str">
        <f t="shared" si="74"/>
        <v>rock</v>
      </c>
      <c r="S818" s="13">
        <f>(((I818/60)/60)/24)+DATE(1970,1,1)</f>
        <v>41373.270833333336</v>
      </c>
      <c r="T818" s="16">
        <f>(((J818/60)/60)/24)+DATE(1970,1,1)</f>
        <v>41341.870868055557</v>
      </c>
      <c r="U818">
        <f t="shared" si="75"/>
        <v>205</v>
      </c>
      <c r="V818" t="str">
        <f t="shared" si="76"/>
        <v/>
      </c>
      <c r="W818" t="str">
        <f t="shared" si="77"/>
        <v/>
      </c>
      <c r="X818" t="str">
        <f t="shared" si="78"/>
        <v/>
      </c>
    </row>
    <row r="819" spans="1:24"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f>
        <v>1.3711066666666665</v>
      </c>
      <c r="P819" s="6">
        <f>E819/L819</f>
        <v>89.419999999999987</v>
      </c>
      <c r="Q819" t="str">
        <f t="shared" si="73"/>
        <v>music</v>
      </c>
      <c r="R819" s="7" t="str">
        <f t="shared" si="74"/>
        <v>rock</v>
      </c>
      <c r="S819" s="13">
        <f>(((I819/60)/60)/24)+DATE(1970,1,1)</f>
        <v>40979.207638888889</v>
      </c>
      <c r="T819" s="16">
        <f>(((J819/60)/60)/24)+DATE(1970,1,1)</f>
        <v>40925.599664351852</v>
      </c>
      <c r="U819">
        <f t="shared" si="75"/>
        <v>23</v>
      </c>
      <c r="V819" t="str">
        <f t="shared" si="76"/>
        <v/>
      </c>
      <c r="W819" t="str">
        <f t="shared" si="77"/>
        <v/>
      </c>
      <c r="X819" t="str">
        <f t="shared" si="78"/>
        <v/>
      </c>
    </row>
    <row r="820" spans="1:24"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f>
        <v>1.5571428571428572</v>
      </c>
      <c r="P820" s="6">
        <f>E820/L820</f>
        <v>28.684210526315791</v>
      </c>
      <c r="Q820" t="str">
        <f t="shared" si="73"/>
        <v>music</v>
      </c>
      <c r="R820" s="7" t="str">
        <f t="shared" si="74"/>
        <v>rock</v>
      </c>
      <c r="S820" s="13">
        <f>(((I820/60)/60)/24)+DATE(1970,1,1)</f>
        <v>41128.709027777775</v>
      </c>
      <c r="T820" s="16">
        <f>(((J820/60)/60)/24)+DATE(1970,1,1)</f>
        <v>41120.882881944446</v>
      </c>
      <c r="U820">
        <f t="shared" si="75"/>
        <v>19</v>
      </c>
      <c r="V820" t="str">
        <f t="shared" si="76"/>
        <v/>
      </c>
      <c r="W820" t="str">
        <f t="shared" si="77"/>
        <v/>
      </c>
      <c r="X820" t="str">
        <f t="shared" si="78"/>
        <v/>
      </c>
    </row>
    <row r="821" spans="1:24"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f>
        <v>1.0874999999999999</v>
      </c>
      <c r="P821" s="6">
        <f>E821/L821</f>
        <v>31.071428571428573</v>
      </c>
      <c r="Q821" t="str">
        <f t="shared" si="73"/>
        <v>music</v>
      </c>
      <c r="R821" s="7" t="str">
        <f t="shared" si="74"/>
        <v>rock</v>
      </c>
      <c r="S821" s="13">
        <f>(((I821/60)/60)/24)+DATE(1970,1,1)</f>
        <v>41629.197222222225</v>
      </c>
      <c r="T821" s="16">
        <f>(((J821/60)/60)/24)+DATE(1970,1,1)</f>
        <v>41619.998310185183</v>
      </c>
      <c r="U821">
        <f t="shared" si="75"/>
        <v>14</v>
      </c>
      <c r="V821" t="str">
        <f t="shared" si="76"/>
        <v/>
      </c>
      <c r="W821" t="str">
        <f t="shared" si="77"/>
        <v/>
      </c>
      <c r="X821" t="str">
        <f t="shared" si="78"/>
        <v/>
      </c>
    </row>
    <row r="822" spans="1:24"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f>
        <v>1.3405</v>
      </c>
      <c r="P822" s="6">
        <f>E822/L822</f>
        <v>70.55263157894737</v>
      </c>
      <c r="Q822" t="str">
        <f t="shared" si="73"/>
        <v>music</v>
      </c>
      <c r="R822" s="7" t="str">
        <f t="shared" si="74"/>
        <v>rock</v>
      </c>
      <c r="S822" s="13">
        <f>(((I822/60)/60)/24)+DATE(1970,1,1)</f>
        <v>41799.208333333336</v>
      </c>
      <c r="T822" s="16">
        <f>(((J822/60)/60)/24)+DATE(1970,1,1)</f>
        <v>41768.841921296298</v>
      </c>
      <c r="U822">
        <f t="shared" si="75"/>
        <v>38</v>
      </c>
      <c r="V822" t="str">
        <f t="shared" si="76"/>
        <v/>
      </c>
      <c r="W822" t="str">
        <f t="shared" si="77"/>
        <v/>
      </c>
      <c r="X822" t="str">
        <f t="shared" si="78"/>
        <v/>
      </c>
    </row>
    <row r="823" spans="1:24"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f>
        <v>1</v>
      </c>
      <c r="P823" s="6">
        <f>E823/L823</f>
        <v>224.12820512820514</v>
      </c>
      <c r="Q823" t="str">
        <f t="shared" si="73"/>
        <v>music</v>
      </c>
      <c r="R823" s="7" t="str">
        <f t="shared" si="74"/>
        <v>rock</v>
      </c>
      <c r="S823" s="13">
        <f>(((I823/60)/60)/24)+DATE(1970,1,1)</f>
        <v>42128.167361111111</v>
      </c>
      <c r="T823" s="16">
        <f>(((J823/60)/60)/24)+DATE(1970,1,1)</f>
        <v>42093.922048611115</v>
      </c>
      <c r="U823">
        <f t="shared" si="75"/>
        <v>78</v>
      </c>
      <c r="V823" t="str">
        <f t="shared" si="76"/>
        <v/>
      </c>
      <c r="W823" t="str">
        <f t="shared" si="77"/>
        <v/>
      </c>
      <c r="X823" t="str">
        <f t="shared" si="78"/>
        <v/>
      </c>
    </row>
    <row r="824" spans="1:24"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f>
        <v>1.1916666666666667</v>
      </c>
      <c r="P824" s="6">
        <f>E824/L824</f>
        <v>51.811594202898547</v>
      </c>
      <c r="Q824" t="str">
        <f t="shared" si="73"/>
        <v>music</v>
      </c>
      <c r="R824" s="7" t="str">
        <f t="shared" si="74"/>
        <v>rock</v>
      </c>
      <c r="S824" s="13">
        <f>(((I824/60)/60)/24)+DATE(1970,1,1)</f>
        <v>41187.947337962964</v>
      </c>
      <c r="T824" s="16">
        <f>(((J824/60)/60)/24)+DATE(1970,1,1)</f>
        <v>41157.947337962964</v>
      </c>
      <c r="U824">
        <f t="shared" si="75"/>
        <v>69</v>
      </c>
      <c r="V824" t="str">
        <f t="shared" si="76"/>
        <v/>
      </c>
      <c r="W824" t="str">
        <f t="shared" si="77"/>
        <v/>
      </c>
      <c r="X824" t="str">
        <f t="shared" si="78"/>
        <v/>
      </c>
    </row>
    <row r="825" spans="1:24"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f>
        <v>1.7949999999999999</v>
      </c>
      <c r="P825" s="6">
        <f>E825/L825</f>
        <v>43.515151515151516</v>
      </c>
      <c r="Q825" t="str">
        <f t="shared" si="73"/>
        <v>music</v>
      </c>
      <c r="R825" s="7" t="str">
        <f t="shared" si="74"/>
        <v>rock</v>
      </c>
      <c r="S825" s="13">
        <f>(((I825/60)/60)/24)+DATE(1970,1,1)</f>
        <v>42085.931157407409</v>
      </c>
      <c r="T825" s="16">
        <f>(((J825/60)/60)/24)+DATE(1970,1,1)</f>
        <v>42055.972824074073</v>
      </c>
      <c r="U825">
        <f t="shared" si="75"/>
        <v>33</v>
      </c>
      <c r="V825" t="str">
        <f t="shared" si="76"/>
        <v/>
      </c>
      <c r="W825" t="str">
        <f t="shared" si="77"/>
        <v/>
      </c>
      <c r="X825" t="str">
        <f t="shared" si="78"/>
        <v/>
      </c>
    </row>
    <row r="826" spans="1:24"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f>
        <v>1.3438124999999999</v>
      </c>
      <c r="P826" s="6">
        <f>E826/L826</f>
        <v>39.816666666666663</v>
      </c>
      <c r="Q826" t="str">
        <f t="shared" si="73"/>
        <v>music</v>
      </c>
      <c r="R826" s="7" t="str">
        <f t="shared" si="74"/>
        <v>rock</v>
      </c>
      <c r="S826" s="13">
        <f>(((I826/60)/60)/24)+DATE(1970,1,1)</f>
        <v>40286.290972222225</v>
      </c>
      <c r="T826" s="16">
        <f>(((J826/60)/60)/24)+DATE(1970,1,1)</f>
        <v>40250.242106481484</v>
      </c>
      <c r="U826">
        <f t="shared" si="75"/>
        <v>54</v>
      </c>
      <c r="V826" t="str">
        <f t="shared" si="76"/>
        <v/>
      </c>
      <c r="W826" t="str">
        <f t="shared" si="77"/>
        <v/>
      </c>
      <c r="X826" t="str">
        <f t="shared" si="78"/>
        <v/>
      </c>
    </row>
    <row r="827" spans="1:24"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f>
        <v>1.0043200000000001</v>
      </c>
      <c r="P827" s="6">
        <f>E827/L827</f>
        <v>126.8080808080808</v>
      </c>
      <c r="Q827" t="str">
        <f t="shared" si="73"/>
        <v>music</v>
      </c>
      <c r="R827" s="7" t="str">
        <f t="shared" si="74"/>
        <v>rock</v>
      </c>
      <c r="S827" s="13">
        <f>(((I827/60)/60)/24)+DATE(1970,1,1)</f>
        <v>41211.306527777779</v>
      </c>
      <c r="T827" s="16">
        <f>(((J827/60)/60)/24)+DATE(1970,1,1)</f>
        <v>41186.306527777779</v>
      </c>
      <c r="U827">
        <f t="shared" si="75"/>
        <v>99</v>
      </c>
      <c r="V827" t="str">
        <f t="shared" si="76"/>
        <v/>
      </c>
      <c r="W827" t="str">
        <f t="shared" si="77"/>
        <v/>
      </c>
      <c r="X827" t="str">
        <f t="shared" si="78"/>
        <v/>
      </c>
    </row>
    <row r="828" spans="1:24"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f>
        <v>1.0145454545454546</v>
      </c>
      <c r="P828" s="6">
        <f>E828/L828</f>
        <v>113.87755102040816</v>
      </c>
      <c r="Q828" t="str">
        <f t="shared" si="73"/>
        <v>music</v>
      </c>
      <c r="R828" s="7" t="str">
        <f t="shared" si="74"/>
        <v>rock</v>
      </c>
      <c r="S828" s="13">
        <f>(((I828/60)/60)/24)+DATE(1970,1,1)</f>
        <v>40993.996874999997</v>
      </c>
      <c r="T828" s="16">
        <f>(((J828/60)/60)/24)+DATE(1970,1,1)</f>
        <v>40973.038541666669</v>
      </c>
      <c r="U828">
        <f t="shared" si="75"/>
        <v>49</v>
      </c>
      <c r="V828" t="str">
        <f t="shared" si="76"/>
        <v/>
      </c>
      <c r="W828" t="str">
        <f t="shared" si="77"/>
        <v/>
      </c>
      <c r="X828" t="str">
        <f t="shared" si="78"/>
        <v/>
      </c>
    </row>
    <row r="829" spans="1:24"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f>
        <v>1.0333333333333334</v>
      </c>
      <c r="P829" s="6">
        <f>E829/L829</f>
        <v>28.181818181818183</v>
      </c>
      <c r="Q829" t="str">
        <f t="shared" si="73"/>
        <v>music</v>
      </c>
      <c r="R829" s="7" t="str">
        <f t="shared" si="74"/>
        <v>rock</v>
      </c>
      <c r="S829" s="13">
        <f>(((I829/60)/60)/24)+DATE(1970,1,1)</f>
        <v>40953.825694444444</v>
      </c>
      <c r="T829" s="16">
        <f>(((J829/60)/60)/24)+DATE(1970,1,1)</f>
        <v>40927.473460648151</v>
      </c>
      <c r="U829">
        <f t="shared" si="75"/>
        <v>11</v>
      </c>
      <c r="V829" t="str">
        <f t="shared" si="76"/>
        <v/>
      </c>
      <c r="W829" t="str">
        <f t="shared" si="77"/>
        <v/>
      </c>
      <c r="X829" t="str">
        <f t="shared" si="78"/>
        <v/>
      </c>
    </row>
    <row r="830" spans="1:24"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f>
        <v>1.07</v>
      </c>
      <c r="P830" s="6">
        <f>E830/L830</f>
        <v>36.60526315789474</v>
      </c>
      <c r="Q830" t="str">
        <f t="shared" si="73"/>
        <v>music</v>
      </c>
      <c r="R830" s="7" t="str">
        <f t="shared" si="74"/>
        <v>rock</v>
      </c>
      <c r="S830" s="13">
        <f>(((I830/60)/60)/24)+DATE(1970,1,1)</f>
        <v>41085.683333333334</v>
      </c>
      <c r="T830" s="16">
        <f>(((J830/60)/60)/24)+DATE(1970,1,1)</f>
        <v>41073.050717592596</v>
      </c>
      <c r="U830">
        <f t="shared" si="75"/>
        <v>38</v>
      </c>
      <c r="V830" t="str">
        <f t="shared" si="76"/>
        <v/>
      </c>
      <c r="W830" t="str">
        <f t="shared" si="77"/>
        <v/>
      </c>
      <c r="X830" t="str">
        <f t="shared" si="78"/>
        <v/>
      </c>
    </row>
    <row r="831" spans="1:24"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f>
        <v>1.04</v>
      </c>
      <c r="P831" s="6">
        <f>E831/L831</f>
        <v>32.5</v>
      </c>
      <c r="Q831" t="str">
        <f t="shared" si="73"/>
        <v>music</v>
      </c>
      <c r="R831" s="7" t="str">
        <f t="shared" si="74"/>
        <v>rock</v>
      </c>
      <c r="S831" s="13">
        <f>(((I831/60)/60)/24)+DATE(1970,1,1)</f>
        <v>42564.801388888889</v>
      </c>
      <c r="T831" s="16">
        <f>(((J831/60)/60)/24)+DATE(1970,1,1)</f>
        <v>42504.801388888889</v>
      </c>
      <c r="U831">
        <f t="shared" si="75"/>
        <v>16</v>
      </c>
      <c r="V831" t="str">
        <f t="shared" si="76"/>
        <v/>
      </c>
      <c r="W831" t="str">
        <f t="shared" si="77"/>
        <v/>
      </c>
      <c r="X831" t="str">
        <f t="shared" si="78"/>
        <v/>
      </c>
    </row>
    <row r="832" spans="1:24"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f>
        <v>1.0783333333333334</v>
      </c>
      <c r="P832" s="6">
        <f>E832/L832</f>
        <v>60.65625</v>
      </c>
      <c r="Q832" t="str">
        <f t="shared" si="73"/>
        <v>music</v>
      </c>
      <c r="R832" s="7" t="str">
        <f t="shared" si="74"/>
        <v>rock</v>
      </c>
      <c r="S832" s="13">
        <f>(((I832/60)/60)/24)+DATE(1970,1,1)</f>
        <v>41355.484085648146</v>
      </c>
      <c r="T832" s="16">
        <f>(((J832/60)/60)/24)+DATE(1970,1,1)</f>
        <v>41325.525752314818</v>
      </c>
      <c r="U832">
        <f t="shared" si="75"/>
        <v>32</v>
      </c>
      <c r="V832" t="str">
        <f t="shared" si="76"/>
        <v/>
      </c>
      <c r="W832" t="str">
        <f t="shared" si="77"/>
        <v/>
      </c>
      <c r="X832" t="str">
        <f t="shared" si="78"/>
        <v/>
      </c>
    </row>
    <row r="833" spans="1:24"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f>
        <v>2.3333333333333335</v>
      </c>
      <c r="P833" s="6">
        <f>E833/L833</f>
        <v>175</v>
      </c>
      <c r="Q833" t="str">
        <f t="shared" si="73"/>
        <v>music</v>
      </c>
      <c r="R833" s="7" t="str">
        <f t="shared" si="74"/>
        <v>rock</v>
      </c>
      <c r="S833" s="13">
        <f>(((I833/60)/60)/24)+DATE(1970,1,1)</f>
        <v>41026.646921296298</v>
      </c>
      <c r="T833" s="16">
        <f>(((J833/60)/60)/24)+DATE(1970,1,1)</f>
        <v>40996.646921296298</v>
      </c>
      <c r="U833">
        <f t="shared" si="75"/>
        <v>20</v>
      </c>
      <c r="V833" t="str">
        <f t="shared" si="76"/>
        <v/>
      </c>
      <c r="W833" t="str">
        <f t="shared" si="77"/>
        <v/>
      </c>
      <c r="X833" t="str">
        <f t="shared" si="78"/>
        <v/>
      </c>
    </row>
    <row r="834" spans="1:24"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f>
        <v>1.0060706666666666</v>
      </c>
      <c r="P834" s="6">
        <f>E834/L834</f>
        <v>97.993896103896105</v>
      </c>
      <c r="Q834" t="str">
        <f t="shared" si="73"/>
        <v>music</v>
      </c>
      <c r="R834" s="7" t="str">
        <f t="shared" si="74"/>
        <v>rock</v>
      </c>
      <c r="S834" s="13">
        <f>(((I834/60)/60)/24)+DATE(1970,1,1)</f>
        <v>40929.342361111114</v>
      </c>
      <c r="T834" s="16">
        <f>(((J834/60)/60)/24)+DATE(1970,1,1)</f>
        <v>40869.675173611111</v>
      </c>
      <c r="U834">
        <f t="shared" si="75"/>
        <v>154</v>
      </c>
      <c r="V834" t="str">
        <f t="shared" si="76"/>
        <v/>
      </c>
      <c r="W834" t="str">
        <f t="shared" si="77"/>
        <v/>
      </c>
      <c r="X834" t="str">
        <f t="shared" si="78"/>
        <v/>
      </c>
    </row>
    <row r="835" spans="1:24"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f>
        <v>1.0166666666666666</v>
      </c>
      <c r="P835" s="6">
        <f>E835/L835</f>
        <v>148.78048780487805</v>
      </c>
      <c r="Q835" t="str">
        <f t="shared" ref="Q835:Q898" si="79">LEFT(N835,SEARCH("/",N835)-1)</f>
        <v>music</v>
      </c>
      <c r="R835" s="7" t="str">
        <f t="shared" ref="R835:R898" si="80">RIGHT(N835,LEN(N835)-SEARCH("/",N835))</f>
        <v>rock</v>
      </c>
      <c r="S835" s="13">
        <f>(((I835/60)/60)/24)+DATE(1970,1,1)</f>
        <v>41748.878182870372</v>
      </c>
      <c r="T835" s="16">
        <f>(((J835/60)/60)/24)+DATE(1970,1,1)</f>
        <v>41718.878182870372</v>
      </c>
      <c r="U835">
        <f t="shared" ref="U835:U898" si="81">IF(F835="Successful",L835,"")</f>
        <v>41</v>
      </c>
      <c r="V835" t="str">
        <f t="shared" ref="V835:V898" si="82">IF($F835="Failed",$L835,"")</f>
        <v/>
      </c>
      <c r="W835" t="str">
        <f t="shared" ref="W835:W898" si="83">IF($F835="Canceled",$L835,"")</f>
        <v/>
      </c>
      <c r="X835" t="str">
        <f t="shared" ref="X835:X898" si="84">IF(V835="",W835,V835)</f>
        <v/>
      </c>
    </row>
    <row r="836" spans="1:24"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f>
        <v>1.3101818181818181</v>
      </c>
      <c r="P836" s="6">
        <f>E836/L836</f>
        <v>96.08</v>
      </c>
      <c r="Q836" t="str">
        <f t="shared" si="79"/>
        <v>music</v>
      </c>
      <c r="R836" s="7" t="str">
        <f t="shared" si="80"/>
        <v>rock</v>
      </c>
      <c r="S836" s="13">
        <f>(((I836/60)/60)/24)+DATE(1970,1,1)</f>
        <v>41456.165972222225</v>
      </c>
      <c r="T836" s="16">
        <f>(((J836/60)/60)/24)+DATE(1970,1,1)</f>
        <v>41422.822824074072</v>
      </c>
      <c r="U836">
        <f t="shared" si="81"/>
        <v>75</v>
      </c>
      <c r="V836" t="str">
        <f t="shared" si="82"/>
        <v/>
      </c>
      <c r="W836" t="str">
        <f t="shared" si="83"/>
        <v/>
      </c>
      <c r="X836" t="str">
        <f t="shared" si="84"/>
        <v/>
      </c>
    </row>
    <row r="837" spans="1:24"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f>
        <v>1.1725000000000001</v>
      </c>
      <c r="P837" s="6">
        <f>E837/L837</f>
        <v>58.625</v>
      </c>
      <c r="Q837" t="str">
        <f t="shared" si="79"/>
        <v>music</v>
      </c>
      <c r="R837" s="7" t="str">
        <f t="shared" si="80"/>
        <v>rock</v>
      </c>
      <c r="S837" s="13">
        <f>(((I837/60)/60)/24)+DATE(1970,1,1)</f>
        <v>41048.125</v>
      </c>
      <c r="T837" s="16">
        <f>(((J837/60)/60)/24)+DATE(1970,1,1)</f>
        <v>41005.45784722222</v>
      </c>
      <c r="U837">
        <f t="shared" si="81"/>
        <v>40</v>
      </c>
      <c r="V837" t="str">
        <f t="shared" si="82"/>
        <v/>
      </c>
      <c r="W837" t="str">
        <f t="shared" si="83"/>
        <v/>
      </c>
      <c r="X837" t="str">
        <f t="shared" si="84"/>
        <v/>
      </c>
    </row>
    <row r="838" spans="1:24"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f>
        <v>1.009304</v>
      </c>
      <c r="P838" s="6">
        <f>E838/L838</f>
        <v>109.70695652173914</v>
      </c>
      <c r="Q838" t="str">
        <f t="shared" si="79"/>
        <v>music</v>
      </c>
      <c r="R838" s="7" t="str">
        <f t="shared" si="80"/>
        <v>rock</v>
      </c>
      <c r="S838" s="13">
        <f>(((I838/60)/60)/24)+DATE(1970,1,1)</f>
        <v>41554.056921296295</v>
      </c>
      <c r="T838" s="16">
        <f>(((J838/60)/60)/24)+DATE(1970,1,1)</f>
        <v>41524.056921296295</v>
      </c>
      <c r="U838">
        <f t="shared" si="81"/>
        <v>46</v>
      </c>
      <c r="V838" t="str">
        <f t="shared" si="82"/>
        <v/>
      </c>
      <c r="W838" t="str">
        <f t="shared" si="83"/>
        <v/>
      </c>
      <c r="X838" t="str">
        <f t="shared" si="84"/>
        <v/>
      </c>
    </row>
    <row r="839" spans="1:24"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f>
        <v>1.218</v>
      </c>
      <c r="P839" s="6">
        <f>E839/L839</f>
        <v>49.112903225806448</v>
      </c>
      <c r="Q839" t="str">
        <f t="shared" si="79"/>
        <v>music</v>
      </c>
      <c r="R839" s="7" t="str">
        <f t="shared" si="80"/>
        <v>rock</v>
      </c>
      <c r="S839" s="13">
        <f>(((I839/60)/60)/24)+DATE(1970,1,1)</f>
        <v>41760.998402777775</v>
      </c>
      <c r="T839" s="16">
        <f>(((J839/60)/60)/24)+DATE(1970,1,1)</f>
        <v>41730.998402777775</v>
      </c>
      <c r="U839">
        <f t="shared" si="81"/>
        <v>62</v>
      </c>
      <c r="V839" t="str">
        <f t="shared" si="82"/>
        <v/>
      </c>
      <c r="W839" t="str">
        <f t="shared" si="83"/>
        <v/>
      </c>
      <c r="X839" t="str">
        <f t="shared" si="84"/>
        <v/>
      </c>
    </row>
    <row r="840" spans="1:24"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f>
        <v>1.454</v>
      </c>
      <c r="P840" s="6">
        <f>E840/L840</f>
        <v>47.672131147540981</v>
      </c>
      <c r="Q840" t="str">
        <f t="shared" si="79"/>
        <v>music</v>
      </c>
      <c r="R840" s="7" t="str">
        <f t="shared" si="80"/>
        <v>rock</v>
      </c>
      <c r="S840" s="13">
        <f>(((I840/60)/60)/24)+DATE(1970,1,1)</f>
        <v>40925.897974537038</v>
      </c>
      <c r="T840" s="16">
        <f>(((J840/60)/60)/24)+DATE(1970,1,1)</f>
        <v>40895.897974537038</v>
      </c>
      <c r="U840">
        <f t="shared" si="81"/>
        <v>61</v>
      </c>
      <c r="V840" t="str">
        <f t="shared" si="82"/>
        <v/>
      </c>
      <c r="W840" t="str">
        <f t="shared" si="83"/>
        <v/>
      </c>
      <c r="X840" t="str">
        <f t="shared" si="84"/>
        <v/>
      </c>
    </row>
    <row r="841" spans="1:24"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f>
        <v>1.166166</v>
      </c>
      <c r="P841" s="6">
        <f>E841/L841</f>
        <v>60.737812499999997</v>
      </c>
      <c r="Q841" t="str">
        <f t="shared" si="79"/>
        <v>music</v>
      </c>
      <c r="R841" s="7" t="str">
        <f t="shared" si="80"/>
        <v>rock</v>
      </c>
      <c r="S841" s="13">
        <f>(((I841/60)/60)/24)+DATE(1970,1,1)</f>
        <v>41174.763379629629</v>
      </c>
      <c r="T841" s="16">
        <f>(((J841/60)/60)/24)+DATE(1970,1,1)</f>
        <v>41144.763379629629</v>
      </c>
      <c r="U841">
        <f t="shared" si="81"/>
        <v>96</v>
      </c>
      <c r="V841" t="str">
        <f t="shared" si="82"/>
        <v/>
      </c>
      <c r="W841" t="str">
        <f t="shared" si="83"/>
        <v/>
      </c>
      <c r="X841" t="str">
        <f t="shared" si="84"/>
        <v/>
      </c>
    </row>
    <row r="842" spans="1:24"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f>
        <v>1.2041660000000001</v>
      </c>
      <c r="P842" s="6">
        <f>E842/L842</f>
        <v>63.37715789473684</v>
      </c>
      <c r="Q842" t="str">
        <f t="shared" si="79"/>
        <v>music</v>
      </c>
      <c r="R842" s="7" t="str">
        <f t="shared" si="80"/>
        <v>metal</v>
      </c>
      <c r="S842" s="13">
        <f>(((I842/60)/60)/24)+DATE(1970,1,1)</f>
        <v>42637.226701388892</v>
      </c>
      <c r="T842" s="16">
        <f>(((J842/60)/60)/24)+DATE(1970,1,1)</f>
        <v>42607.226701388892</v>
      </c>
      <c r="U842">
        <f t="shared" si="81"/>
        <v>190</v>
      </c>
      <c r="V842" t="str">
        <f t="shared" si="82"/>
        <v/>
      </c>
      <c r="W842" t="str">
        <f t="shared" si="83"/>
        <v/>
      </c>
      <c r="X842" t="str">
        <f t="shared" si="84"/>
        <v/>
      </c>
    </row>
    <row r="843" spans="1:24"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f>
        <v>1.0132000000000001</v>
      </c>
      <c r="P843" s="6">
        <f>E843/L843</f>
        <v>53.893617021276597</v>
      </c>
      <c r="Q843" t="str">
        <f t="shared" si="79"/>
        <v>music</v>
      </c>
      <c r="R843" s="7" t="str">
        <f t="shared" si="80"/>
        <v>metal</v>
      </c>
      <c r="S843" s="13">
        <f>(((I843/60)/60)/24)+DATE(1970,1,1)</f>
        <v>41953.88035879629</v>
      </c>
      <c r="T843" s="16">
        <f>(((J843/60)/60)/24)+DATE(1970,1,1)</f>
        <v>41923.838692129626</v>
      </c>
      <c r="U843">
        <f t="shared" si="81"/>
        <v>94</v>
      </c>
      <c r="V843" t="str">
        <f t="shared" si="82"/>
        <v/>
      </c>
      <c r="W843" t="str">
        <f t="shared" si="83"/>
        <v/>
      </c>
      <c r="X843" t="str">
        <f t="shared" si="84"/>
        <v/>
      </c>
    </row>
    <row r="844" spans="1:24"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f>
        <v>1.0431999999999999</v>
      </c>
      <c r="P844" s="6">
        <f>E844/L844</f>
        <v>66.871794871794876</v>
      </c>
      <c r="Q844" t="str">
        <f t="shared" si="79"/>
        <v>music</v>
      </c>
      <c r="R844" s="7" t="str">
        <f t="shared" si="80"/>
        <v>metal</v>
      </c>
      <c r="S844" s="13">
        <f>(((I844/60)/60)/24)+DATE(1970,1,1)</f>
        <v>41561.165972222225</v>
      </c>
      <c r="T844" s="16">
        <f>(((J844/60)/60)/24)+DATE(1970,1,1)</f>
        <v>41526.592395833337</v>
      </c>
      <c r="U844">
        <f t="shared" si="81"/>
        <v>39</v>
      </c>
      <c r="V844" t="str">
        <f t="shared" si="82"/>
        <v/>
      </c>
      <c r="W844" t="str">
        <f t="shared" si="83"/>
        <v/>
      </c>
      <c r="X844" t="str">
        <f t="shared" si="84"/>
        <v/>
      </c>
    </row>
    <row r="845" spans="1:24"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f>
        <v>2.6713333333333331</v>
      </c>
      <c r="P845" s="6">
        <f>E845/L845</f>
        <v>63.102362204724407</v>
      </c>
      <c r="Q845" t="str">
        <f t="shared" si="79"/>
        <v>music</v>
      </c>
      <c r="R845" s="7" t="str">
        <f t="shared" si="80"/>
        <v>metal</v>
      </c>
      <c r="S845" s="13">
        <f>(((I845/60)/60)/24)+DATE(1970,1,1)</f>
        <v>42712.333333333328</v>
      </c>
      <c r="T845" s="16">
        <f>(((J845/60)/60)/24)+DATE(1970,1,1)</f>
        <v>42695.257870370369</v>
      </c>
      <c r="U845">
        <f t="shared" si="81"/>
        <v>127</v>
      </c>
      <c r="V845" t="str">
        <f t="shared" si="82"/>
        <v/>
      </c>
      <c r="W845" t="str">
        <f t="shared" si="83"/>
        <v/>
      </c>
      <c r="X845" t="str">
        <f t="shared" si="84"/>
        <v/>
      </c>
    </row>
    <row r="846" spans="1:24"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f>
        <v>1.9413333333333334</v>
      </c>
      <c r="P846" s="6">
        <f>E846/L846</f>
        <v>36.628930817610062</v>
      </c>
      <c r="Q846" t="str">
        <f t="shared" si="79"/>
        <v>music</v>
      </c>
      <c r="R846" s="7" t="str">
        <f t="shared" si="80"/>
        <v>metal</v>
      </c>
      <c r="S846" s="13">
        <f>(((I846/60)/60)/24)+DATE(1970,1,1)</f>
        <v>41944.207638888889</v>
      </c>
      <c r="T846" s="16">
        <f>(((J846/60)/60)/24)+DATE(1970,1,1)</f>
        <v>41905.684629629628</v>
      </c>
      <c r="U846">
        <f t="shared" si="81"/>
        <v>159</v>
      </c>
      <c r="V846" t="str">
        <f t="shared" si="82"/>
        <v/>
      </c>
      <c r="W846" t="str">
        <f t="shared" si="83"/>
        <v/>
      </c>
      <c r="X846" t="str">
        <f t="shared" si="84"/>
        <v/>
      </c>
    </row>
    <row r="847" spans="1:24"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f>
        <v>1.203802</v>
      </c>
      <c r="P847" s="6">
        <f>E847/L847</f>
        <v>34.005706214689269</v>
      </c>
      <c r="Q847" t="str">
        <f t="shared" si="79"/>
        <v>music</v>
      </c>
      <c r="R847" s="7" t="str">
        <f t="shared" si="80"/>
        <v>metal</v>
      </c>
      <c r="S847" s="13">
        <f>(((I847/60)/60)/24)+DATE(1970,1,1)</f>
        <v>42618.165972222225</v>
      </c>
      <c r="T847" s="16">
        <f>(((J847/60)/60)/24)+DATE(1970,1,1)</f>
        <v>42578.205972222218</v>
      </c>
      <c r="U847">
        <f t="shared" si="81"/>
        <v>177</v>
      </c>
      <c r="V847" t="str">
        <f t="shared" si="82"/>
        <v/>
      </c>
      <c r="W847" t="str">
        <f t="shared" si="83"/>
        <v/>
      </c>
      <c r="X847" t="str">
        <f t="shared" si="84"/>
        <v/>
      </c>
    </row>
    <row r="848" spans="1:24"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f>
        <v>1.2200090909090908</v>
      </c>
      <c r="P848" s="6">
        <f>E848/L848</f>
        <v>28.553404255319148</v>
      </c>
      <c r="Q848" t="str">
        <f t="shared" si="79"/>
        <v>music</v>
      </c>
      <c r="R848" s="7" t="str">
        <f t="shared" si="80"/>
        <v>metal</v>
      </c>
      <c r="S848" s="13">
        <f>(((I848/60)/60)/24)+DATE(1970,1,1)</f>
        <v>41708.583333333336</v>
      </c>
      <c r="T848" s="16">
        <f>(((J848/60)/60)/24)+DATE(1970,1,1)</f>
        <v>41694.391840277778</v>
      </c>
      <c r="U848">
        <f t="shared" si="81"/>
        <v>47</v>
      </c>
      <c r="V848" t="str">
        <f t="shared" si="82"/>
        <v/>
      </c>
      <c r="W848" t="str">
        <f t="shared" si="83"/>
        <v/>
      </c>
      <c r="X848" t="str">
        <f t="shared" si="84"/>
        <v/>
      </c>
    </row>
    <row r="849" spans="1:24"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f>
        <v>1</v>
      </c>
      <c r="P849" s="6">
        <f>E849/L849</f>
        <v>10</v>
      </c>
      <c r="Q849" t="str">
        <f t="shared" si="79"/>
        <v>music</v>
      </c>
      <c r="R849" s="7" t="str">
        <f t="shared" si="80"/>
        <v>metal</v>
      </c>
      <c r="S849" s="13">
        <f>(((I849/60)/60)/24)+DATE(1970,1,1)</f>
        <v>42195.79833333334</v>
      </c>
      <c r="T849" s="16">
        <f>(((J849/60)/60)/24)+DATE(1970,1,1)</f>
        <v>42165.79833333334</v>
      </c>
      <c r="U849">
        <f t="shared" si="81"/>
        <v>1</v>
      </c>
      <c r="V849" t="str">
        <f t="shared" si="82"/>
        <v/>
      </c>
      <c r="W849" t="str">
        <f t="shared" si="83"/>
        <v/>
      </c>
      <c r="X849" t="str">
        <f t="shared" si="84"/>
        <v/>
      </c>
    </row>
    <row r="850" spans="1:24"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f>
        <v>1</v>
      </c>
      <c r="P850" s="6">
        <f>E850/L850</f>
        <v>18.75</v>
      </c>
      <c r="Q850" t="str">
        <f t="shared" si="79"/>
        <v>music</v>
      </c>
      <c r="R850" s="7" t="str">
        <f t="shared" si="80"/>
        <v>metal</v>
      </c>
      <c r="S850" s="13">
        <f>(((I850/60)/60)/24)+DATE(1970,1,1)</f>
        <v>42108.792048611111</v>
      </c>
      <c r="T850" s="16">
        <f>(((J850/60)/60)/24)+DATE(1970,1,1)</f>
        <v>42078.792048611111</v>
      </c>
      <c r="U850">
        <f t="shared" si="81"/>
        <v>16</v>
      </c>
      <c r="V850" t="str">
        <f t="shared" si="82"/>
        <v/>
      </c>
      <c r="W850" t="str">
        <f t="shared" si="83"/>
        <v/>
      </c>
      <c r="X850" t="str">
        <f t="shared" si="84"/>
        <v/>
      </c>
    </row>
    <row r="851" spans="1:24"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f>
        <v>1.1990000000000001</v>
      </c>
      <c r="P851" s="6">
        <f>E851/L851</f>
        <v>41.704347826086959</v>
      </c>
      <c r="Q851" t="str">
        <f t="shared" si="79"/>
        <v>music</v>
      </c>
      <c r="R851" s="7" t="str">
        <f t="shared" si="80"/>
        <v>metal</v>
      </c>
      <c r="S851" s="13">
        <f>(((I851/60)/60)/24)+DATE(1970,1,1)</f>
        <v>42079.107222222221</v>
      </c>
      <c r="T851" s="16">
        <f>(((J851/60)/60)/24)+DATE(1970,1,1)</f>
        <v>42051.148888888885</v>
      </c>
      <c r="U851">
        <f t="shared" si="81"/>
        <v>115</v>
      </c>
      <c r="V851" t="str">
        <f t="shared" si="82"/>
        <v/>
      </c>
      <c r="W851" t="str">
        <f t="shared" si="83"/>
        <v/>
      </c>
      <c r="X851" t="str">
        <f t="shared" si="84"/>
        <v/>
      </c>
    </row>
    <row r="852" spans="1:24"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f>
        <v>1.55175</v>
      </c>
      <c r="P852" s="6">
        <f>E852/L852</f>
        <v>46.669172932330824</v>
      </c>
      <c r="Q852" t="str">
        <f t="shared" si="79"/>
        <v>music</v>
      </c>
      <c r="R852" s="7" t="str">
        <f t="shared" si="80"/>
        <v>metal</v>
      </c>
      <c r="S852" s="13">
        <f>(((I852/60)/60)/24)+DATE(1970,1,1)</f>
        <v>42485.207638888889</v>
      </c>
      <c r="T852" s="16">
        <f>(((J852/60)/60)/24)+DATE(1970,1,1)</f>
        <v>42452.827743055561</v>
      </c>
      <c r="U852">
        <f t="shared" si="81"/>
        <v>133</v>
      </c>
      <c r="V852" t="str">
        <f t="shared" si="82"/>
        <v/>
      </c>
      <c r="W852" t="str">
        <f t="shared" si="83"/>
        <v/>
      </c>
      <c r="X852" t="str">
        <f t="shared" si="84"/>
        <v/>
      </c>
    </row>
    <row r="853" spans="1:24"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f>
        <v>1.3045</v>
      </c>
      <c r="P853" s="6">
        <f>E853/L853</f>
        <v>37.271428571428572</v>
      </c>
      <c r="Q853" t="str">
        <f t="shared" si="79"/>
        <v>music</v>
      </c>
      <c r="R853" s="7" t="str">
        <f t="shared" si="80"/>
        <v>metal</v>
      </c>
      <c r="S853" s="13">
        <f>(((I853/60)/60)/24)+DATE(1970,1,1)</f>
        <v>42582.822916666672</v>
      </c>
      <c r="T853" s="16">
        <f>(((J853/60)/60)/24)+DATE(1970,1,1)</f>
        <v>42522.880243055552</v>
      </c>
      <c r="U853">
        <f t="shared" si="81"/>
        <v>70</v>
      </c>
      <c r="V853" t="str">
        <f t="shared" si="82"/>
        <v/>
      </c>
      <c r="W853" t="str">
        <f t="shared" si="83"/>
        <v/>
      </c>
      <c r="X853" t="str">
        <f t="shared" si="84"/>
        <v/>
      </c>
    </row>
    <row r="854" spans="1:24"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f>
        <v>1.0497142857142858</v>
      </c>
      <c r="P854" s="6">
        <f>E854/L854</f>
        <v>59.258064516129032</v>
      </c>
      <c r="Q854" t="str">
        <f t="shared" si="79"/>
        <v>music</v>
      </c>
      <c r="R854" s="7" t="str">
        <f t="shared" si="80"/>
        <v>metal</v>
      </c>
      <c r="S854" s="13">
        <f>(((I854/60)/60)/24)+DATE(1970,1,1)</f>
        <v>42667.875</v>
      </c>
      <c r="T854" s="16">
        <f>(((J854/60)/60)/24)+DATE(1970,1,1)</f>
        <v>42656.805497685185</v>
      </c>
      <c r="U854">
        <f t="shared" si="81"/>
        <v>62</v>
      </c>
      <c r="V854" t="str">
        <f t="shared" si="82"/>
        <v/>
      </c>
      <c r="W854" t="str">
        <f t="shared" si="83"/>
        <v/>
      </c>
      <c r="X854" t="str">
        <f t="shared" si="84"/>
        <v/>
      </c>
    </row>
    <row r="855" spans="1:24"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f>
        <v>1</v>
      </c>
      <c r="P855" s="6">
        <f>E855/L855</f>
        <v>30</v>
      </c>
      <c r="Q855" t="str">
        <f t="shared" si="79"/>
        <v>music</v>
      </c>
      <c r="R855" s="7" t="str">
        <f t="shared" si="80"/>
        <v>metal</v>
      </c>
      <c r="S855" s="13">
        <f>(((I855/60)/60)/24)+DATE(1970,1,1)</f>
        <v>42051.832280092596</v>
      </c>
      <c r="T855" s="16">
        <f>(((J855/60)/60)/24)+DATE(1970,1,1)</f>
        <v>42021.832280092596</v>
      </c>
      <c r="U855">
        <f t="shared" si="81"/>
        <v>10</v>
      </c>
      <c r="V855" t="str">
        <f t="shared" si="82"/>
        <v/>
      </c>
      <c r="W855" t="str">
        <f t="shared" si="83"/>
        <v/>
      </c>
      <c r="X855" t="str">
        <f t="shared" si="84"/>
        <v/>
      </c>
    </row>
    <row r="856" spans="1:24"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f>
        <v>1.1822050359712231</v>
      </c>
      <c r="P856" s="6">
        <f>E856/L856</f>
        <v>65.8623246492986</v>
      </c>
      <c r="Q856" t="str">
        <f t="shared" si="79"/>
        <v>music</v>
      </c>
      <c r="R856" s="7" t="str">
        <f t="shared" si="80"/>
        <v>metal</v>
      </c>
      <c r="S856" s="13">
        <f>(((I856/60)/60)/24)+DATE(1970,1,1)</f>
        <v>42732.212337962963</v>
      </c>
      <c r="T856" s="16">
        <f>(((J856/60)/60)/24)+DATE(1970,1,1)</f>
        <v>42702.212337962963</v>
      </c>
      <c r="U856">
        <f t="shared" si="81"/>
        <v>499</v>
      </c>
      <c r="V856" t="str">
        <f t="shared" si="82"/>
        <v/>
      </c>
      <c r="W856" t="str">
        <f t="shared" si="83"/>
        <v/>
      </c>
      <c r="X856" t="str">
        <f t="shared" si="84"/>
        <v/>
      </c>
    </row>
    <row r="857" spans="1:24"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f>
        <v>1.0344827586206897</v>
      </c>
      <c r="P857" s="6">
        <f>E857/L857</f>
        <v>31.914893617021278</v>
      </c>
      <c r="Q857" t="str">
        <f t="shared" si="79"/>
        <v>music</v>
      </c>
      <c r="R857" s="7" t="str">
        <f t="shared" si="80"/>
        <v>metal</v>
      </c>
      <c r="S857" s="13">
        <f>(((I857/60)/60)/24)+DATE(1970,1,1)</f>
        <v>42575.125196759262</v>
      </c>
      <c r="T857" s="16">
        <f>(((J857/60)/60)/24)+DATE(1970,1,1)</f>
        <v>42545.125196759262</v>
      </c>
      <c r="U857">
        <f t="shared" si="81"/>
        <v>47</v>
      </c>
      <c r="V857" t="str">
        <f t="shared" si="82"/>
        <v/>
      </c>
      <c r="W857" t="str">
        <f t="shared" si="83"/>
        <v/>
      </c>
      <c r="X857" t="str">
        <f t="shared" si="84"/>
        <v/>
      </c>
    </row>
    <row r="858" spans="1:24"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f>
        <v>2.1800000000000002</v>
      </c>
      <c r="P858" s="6">
        <f>E858/L858</f>
        <v>19.464285714285715</v>
      </c>
      <c r="Q858" t="str">
        <f t="shared" si="79"/>
        <v>music</v>
      </c>
      <c r="R858" s="7" t="str">
        <f t="shared" si="80"/>
        <v>metal</v>
      </c>
      <c r="S858" s="13">
        <f>(((I858/60)/60)/24)+DATE(1970,1,1)</f>
        <v>42668.791666666672</v>
      </c>
      <c r="T858" s="16">
        <f>(((J858/60)/60)/24)+DATE(1970,1,1)</f>
        <v>42609.311990740738</v>
      </c>
      <c r="U858">
        <f t="shared" si="81"/>
        <v>28</v>
      </c>
      <c r="V858" t="str">
        <f t="shared" si="82"/>
        <v/>
      </c>
      <c r="W858" t="str">
        <f t="shared" si="83"/>
        <v/>
      </c>
      <c r="X858" t="str">
        <f t="shared" si="84"/>
        <v/>
      </c>
    </row>
    <row r="859" spans="1:24"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f>
        <v>1</v>
      </c>
      <c r="P859" s="6">
        <f>E859/L859</f>
        <v>50</v>
      </c>
      <c r="Q859" t="str">
        <f t="shared" si="79"/>
        <v>music</v>
      </c>
      <c r="R859" s="7" t="str">
        <f t="shared" si="80"/>
        <v>metal</v>
      </c>
      <c r="S859" s="13">
        <f>(((I859/60)/60)/24)+DATE(1970,1,1)</f>
        <v>42333.623043981483</v>
      </c>
      <c r="T859" s="16">
        <f>(((J859/60)/60)/24)+DATE(1970,1,1)</f>
        <v>42291.581377314811</v>
      </c>
      <c r="U859">
        <f t="shared" si="81"/>
        <v>24</v>
      </c>
      <c r="V859" t="str">
        <f t="shared" si="82"/>
        <v/>
      </c>
      <c r="W859" t="str">
        <f t="shared" si="83"/>
        <v/>
      </c>
      <c r="X859" t="str">
        <f t="shared" si="84"/>
        <v/>
      </c>
    </row>
    <row r="860" spans="1:24"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f>
        <v>1.4400583333333332</v>
      </c>
      <c r="P860" s="6">
        <f>E860/L860</f>
        <v>22.737763157894737</v>
      </c>
      <c r="Q860" t="str">
        <f t="shared" si="79"/>
        <v>music</v>
      </c>
      <c r="R860" s="7" t="str">
        <f t="shared" si="80"/>
        <v>metal</v>
      </c>
      <c r="S860" s="13">
        <f>(((I860/60)/60)/24)+DATE(1970,1,1)</f>
        <v>42109.957638888889</v>
      </c>
      <c r="T860" s="16">
        <f>(((J860/60)/60)/24)+DATE(1970,1,1)</f>
        <v>42079.745578703703</v>
      </c>
      <c r="U860">
        <f t="shared" si="81"/>
        <v>76</v>
      </c>
      <c r="V860" t="str">
        <f t="shared" si="82"/>
        <v/>
      </c>
      <c r="W860" t="str">
        <f t="shared" si="83"/>
        <v/>
      </c>
      <c r="X860" t="str">
        <f t="shared" si="84"/>
        <v/>
      </c>
    </row>
    <row r="861" spans="1:24"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f>
        <v>1.0467500000000001</v>
      </c>
      <c r="P861" s="6">
        <f>E861/L861</f>
        <v>42.724489795918366</v>
      </c>
      <c r="Q861" t="str">
        <f t="shared" si="79"/>
        <v>music</v>
      </c>
      <c r="R861" s="7" t="str">
        <f t="shared" si="80"/>
        <v>metal</v>
      </c>
      <c r="S861" s="13">
        <f>(((I861/60)/60)/24)+DATE(1970,1,1)</f>
        <v>42159</v>
      </c>
      <c r="T861" s="16">
        <f>(((J861/60)/60)/24)+DATE(1970,1,1)</f>
        <v>42128.820231481484</v>
      </c>
      <c r="U861">
        <f t="shared" si="81"/>
        <v>98</v>
      </c>
      <c r="V861" t="str">
        <f t="shared" si="82"/>
        <v/>
      </c>
      <c r="W861" t="str">
        <f t="shared" si="83"/>
        <v/>
      </c>
      <c r="X861" t="str">
        <f t="shared" si="84"/>
        <v/>
      </c>
    </row>
    <row r="862" spans="1:24"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f>
        <v>0.18142857142857144</v>
      </c>
      <c r="P862" s="6">
        <f>E862/L862</f>
        <v>52.916666666666664</v>
      </c>
      <c r="Q862" t="str">
        <f t="shared" si="79"/>
        <v>music</v>
      </c>
      <c r="R862" s="7" t="str">
        <f t="shared" si="80"/>
        <v>jazz</v>
      </c>
      <c r="S862" s="13">
        <f>(((I862/60)/60)/24)+DATE(1970,1,1)</f>
        <v>41600.524456018517</v>
      </c>
      <c r="T862" s="16">
        <f>(((J862/60)/60)/24)+DATE(1970,1,1)</f>
        <v>41570.482789351852</v>
      </c>
      <c r="U862" t="str">
        <f t="shared" si="81"/>
        <v/>
      </c>
      <c r="V862">
        <f t="shared" si="82"/>
        <v>48</v>
      </c>
      <c r="W862" t="str">
        <f t="shared" si="83"/>
        <v/>
      </c>
      <c r="X862">
        <f t="shared" si="84"/>
        <v>48</v>
      </c>
    </row>
    <row r="863" spans="1:24"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f>
        <v>2.2444444444444444E-2</v>
      </c>
      <c r="P863" s="6">
        <f>E863/L863</f>
        <v>50.5</v>
      </c>
      <c r="Q863" t="str">
        <f t="shared" si="79"/>
        <v>music</v>
      </c>
      <c r="R863" s="7" t="str">
        <f t="shared" si="80"/>
        <v>jazz</v>
      </c>
      <c r="S863" s="13">
        <f>(((I863/60)/60)/24)+DATE(1970,1,1)</f>
        <v>42629.965324074074</v>
      </c>
      <c r="T863" s="16">
        <f>(((J863/60)/60)/24)+DATE(1970,1,1)</f>
        <v>42599.965324074074</v>
      </c>
      <c r="U863" t="str">
        <f t="shared" si="81"/>
        <v/>
      </c>
      <c r="V863">
        <f t="shared" si="82"/>
        <v>2</v>
      </c>
      <c r="W863" t="str">
        <f t="shared" si="83"/>
        <v/>
      </c>
      <c r="X863">
        <f t="shared" si="84"/>
        <v>2</v>
      </c>
    </row>
    <row r="864" spans="1:24"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f>
        <v>3.3999999999999998E-3</v>
      </c>
      <c r="P864" s="6">
        <f>E864/L864</f>
        <v>42.5</v>
      </c>
      <c r="Q864" t="str">
        <f t="shared" si="79"/>
        <v>music</v>
      </c>
      <c r="R864" s="7" t="str">
        <f t="shared" si="80"/>
        <v>jazz</v>
      </c>
      <c r="S864" s="13">
        <f>(((I864/60)/60)/24)+DATE(1970,1,1)</f>
        <v>41589.596620370372</v>
      </c>
      <c r="T864" s="16">
        <f>(((J864/60)/60)/24)+DATE(1970,1,1)</f>
        <v>41559.5549537037</v>
      </c>
      <c r="U864" t="str">
        <f t="shared" si="81"/>
        <v/>
      </c>
      <c r="V864">
        <f t="shared" si="82"/>
        <v>4</v>
      </c>
      <c r="W864" t="str">
        <f t="shared" si="83"/>
        <v/>
      </c>
      <c r="X864">
        <f t="shared" si="84"/>
        <v>4</v>
      </c>
    </row>
    <row r="865" spans="1:24"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f>
        <v>4.4999999999999998E-2</v>
      </c>
      <c r="P865" s="6">
        <f>E865/L865</f>
        <v>18</v>
      </c>
      <c r="Q865" t="str">
        <f t="shared" si="79"/>
        <v>music</v>
      </c>
      <c r="R865" s="7" t="str">
        <f t="shared" si="80"/>
        <v>jazz</v>
      </c>
      <c r="S865" s="13">
        <f>(((I865/60)/60)/24)+DATE(1970,1,1)</f>
        <v>40951.117662037039</v>
      </c>
      <c r="T865" s="16">
        <f>(((J865/60)/60)/24)+DATE(1970,1,1)</f>
        <v>40921.117662037039</v>
      </c>
      <c r="U865" t="str">
        <f t="shared" si="81"/>
        <v/>
      </c>
      <c r="V865">
        <f t="shared" si="82"/>
        <v>5</v>
      </c>
      <c r="W865" t="str">
        <f t="shared" si="83"/>
        <v/>
      </c>
      <c r="X865">
        <f t="shared" si="84"/>
        <v>5</v>
      </c>
    </row>
    <row r="866" spans="1:24"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f>
        <v>0.41538461538461541</v>
      </c>
      <c r="P866" s="6">
        <f>E866/L866</f>
        <v>34.177215189873415</v>
      </c>
      <c r="Q866" t="str">
        <f t="shared" si="79"/>
        <v>music</v>
      </c>
      <c r="R866" s="7" t="str">
        <f t="shared" si="80"/>
        <v>jazz</v>
      </c>
      <c r="S866" s="13">
        <f>(((I866/60)/60)/24)+DATE(1970,1,1)</f>
        <v>41563.415972222225</v>
      </c>
      <c r="T866" s="16">
        <f>(((J866/60)/60)/24)+DATE(1970,1,1)</f>
        <v>41541.106921296298</v>
      </c>
      <c r="U866" t="str">
        <f t="shared" si="81"/>
        <v/>
      </c>
      <c r="V866">
        <f t="shared" si="82"/>
        <v>79</v>
      </c>
      <c r="W866" t="str">
        <f t="shared" si="83"/>
        <v/>
      </c>
      <c r="X866">
        <f t="shared" si="84"/>
        <v>79</v>
      </c>
    </row>
    <row r="867" spans="1:24"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f>
        <v>2.0454545454545454E-2</v>
      </c>
      <c r="P867" s="6">
        <f>E867/L867</f>
        <v>22.5</v>
      </c>
      <c r="Q867" t="str">
        <f t="shared" si="79"/>
        <v>music</v>
      </c>
      <c r="R867" s="7" t="str">
        <f t="shared" si="80"/>
        <v>jazz</v>
      </c>
      <c r="S867" s="13">
        <f>(((I867/60)/60)/24)+DATE(1970,1,1)</f>
        <v>41290.77311342593</v>
      </c>
      <c r="T867" s="16">
        <f>(((J867/60)/60)/24)+DATE(1970,1,1)</f>
        <v>41230.77311342593</v>
      </c>
      <c r="U867" t="str">
        <f t="shared" si="81"/>
        <v/>
      </c>
      <c r="V867">
        <f t="shared" si="82"/>
        <v>2</v>
      </c>
      <c r="W867" t="str">
        <f t="shared" si="83"/>
        <v/>
      </c>
      <c r="X867">
        <f t="shared" si="84"/>
        <v>2</v>
      </c>
    </row>
    <row r="868" spans="1:24"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f>
        <v>0.18285714285714286</v>
      </c>
      <c r="P868" s="6">
        <f>E868/L868</f>
        <v>58.18181818181818</v>
      </c>
      <c r="Q868" t="str">
        <f t="shared" si="79"/>
        <v>music</v>
      </c>
      <c r="R868" s="7" t="str">
        <f t="shared" si="80"/>
        <v>jazz</v>
      </c>
      <c r="S868" s="13">
        <f>(((I868/60)/60)/24)+DATE(1970,1,1)</f>
        <v>42063.631944444445</v>
      </c>
      <c r="T868" s="16">
        <f>(((J868/60)/60)/24)+DATE(1970,1,1)</f>
        <v>42025.637939814813</v>
      </c>
      <c r="U868" t="str">
        <f t="shared" si="81"/>
        <v/>
      </c>
      <c r="V868">
        <f t="shared" si="82"/>
        <v>11</v>
      </c>
      <c r="W868" t="str">
        <f t="shared" si="83"/>
        <v/>
      </c>
      <c r="X868">
        <f t="shared" si="84"/>
        <v>11</v>
      </c>
    </row>
    <row r="869" spans="1:24"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f>
        <v>0.2402</v>
      </c>
      <c r="P869" s="6">
        <f>E869/L869</f>
        <v>109.18181818181819</v>
      </c>
      <c r="Q869" t="str">
        <f t="shared" si="79"/>
        <v>music</v>
      </c>
      <c r="R869" s="7" t="str">
        <f t="shared" si="80"/>
        <v>jazz</v>
      </c>
      <c r="S869" s="13">
        <f>(((I869/60)/60)/24)+DATE(1970,1,1)</f>
        <v>40148.207638888889</v>
      </c>
      <c r="T869" s="16">
        <f>(((J869/60)/60)/24)+DATE(1970,1,1)</f>
        <v>40088.105393518519</v>
      </c>
      <c r="U869" t="str">
        <f t="shared" si="81"/>
        <v/>
      </c>
      <c r="V869">
        <f t="shared" si="82"/>
        <v>11</v>
      </c>
      <c r="W869" t="str">
        <f t="shared" si="83"/>
        <v/>
      </c>
      <c r="X869">
        <f t="shared" si="84"/>
        <v>11</v>
      </c>
    </row>
    <row r="870" spans="1:24"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f>
        <v>1.1111111111111111E-3</v>
      </c>
      <c r="P870" s="6">
        <f>E870/L870</f>
        <v>50</v>
      </c>
      <c r="Q870" t="str">
        <f t="shared" si="79"/>
        <v>music</v>
      </c>
      <c r="R870" s="7" t="str">
        <f t="shared" si="80"/>
        <v>jazz</v>
      </c>
      <c r="S870" s="13">
        <f>(((I870/60)/60)/24)+DATE(1970,1,1)</f>
        <v>41646.027754629627</v>
      </c>
      <c r="T870" s="16">
        <f>(((J870/60)/60)/24)+DATE(1970,1,1)</f>
        <v>41616.027754629627</v>
      </c>
      <c r="U870" t="str">
        <f t="shared" si="81"/>
        <v/>
      </c>
      <c r="V870">
        <f t="shared" si="82"/>
        <v>1</v>
      </c>
      <c r="W870" t="str">
        <f t="shared" si="83"/>
        <v/>
      </c>
      <c r="X870">
        <f t="shared" si="84"/>
        <v>1</v>
      </c>
    </row>
    <row r="871" spans="1:24"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f>
        <v>0.11818181818181818</v>
      </c>
      <c r="P871" s="6">
        <f>E871/L871</f>
        <v>346.66666666666669</v>
      </c>
      <c r="Q871" t="str">
        <f t="shared" si="79"/>
        <v>music</v>
      </c>
      <c r="R871" s="7" t="str">
        <f t="shared" si="80"/>
        <v>jazz</v>
      </c>
      <c r="S871" s="13">
        <f>(((I871/60)/60)/24)+DATE(1970,1,1)</f>
        <v>41372.803900462961</v>
      </c>
      <c r="T871" s="16">
        <f>(((J871/60)/60)/24)+DATE(1970,1,1)</f>
        <v>41342.845567129632</v>
      </c>
      <c r="U871" t="str">
        <f t="shared" si="81"/>
        <v/>
      </c>
      <c r="V871">
        <f t="shared" si="82"/>
        <v>3</v>
      </c>
      <c r="W871" t="str">
        <f t="shared" si="83"/>
        <v/>
      </c>
      <c r="X871">
        <f t="shared" si="84"/>
        <v>3</v>
      </c>
    </row>
    <row r="872" spans="1:24"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f>
        <v>3.0999999999999999E-3</v>
      </c>
      <c r="P872" s="6">
        <f>E872/L872</f>
        <v>12.4</v>
      </c>
      <c r="Q872" t="str">
        <f t="shared" si="79"/>
        <v>music</v>
      </c>
      <c r="R872" s="7" t="str">
        <f t="shared" si="80"/>
        <v>jazz</v>
      </c>
      <c r="S872" s="13">
        <f>(((I872/60)/60)/24)+DATE(1970,1,1)</f>
        <v>41518.022256944445</v>
      </c>
      <c r="T872" s="16">
        <f>(((J872/60)/60)/24)+DATE(1970,1,1)</f>
        <v>41488.022256944445</v>
      </c>
      <c r="U872" t="str">
        <f t="shared" si="81"/>
        <v/>
      </c>
      <c r="V872">
        <f t="shared" si="82"/>
        <v>5</v>
      </c>
      <c r="W872" t="str">
        <f t="shared" si="83"/>
        <v/>
      </c>
      <c r="X872">
        <f t="shared" si="84"/>
        <v>5</v>
      </c>
    </row>
    <row r="873" spans="1:24"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f>
        <v>5.4166666666666669E-2</v>
      </c>
      <c r="P873" s="6">
        <f>E873/L873</f>
        <v>27.083333333333332</v>
      </c>
      <c r="Q873" t="str">
        <f t="shared" si="79"/>
        <v>music</v>
      </c>
      <c r="R873" s="7" t="str">
        <f t="shared" si="80"/>
        <v>jazz</v>
      </c>
      <c r="S873" s="13">
        <f>(((I873/60)/60)/24)+DATE(1970,1,1)</f>
        <v>41607.602951388886</v>
      </c>
      <c r="T873" s="16">
        <f>(((J873/60)/60)/24)+DATE(1970,1,1)</f>
        <v>41577.561284722222</v>
      </c>
      <c r="U873" t="str">
        <f t="shared" si="81"/>
        <v/>
      </c>
      <c r="V873">
        <f t="shared" si="82"/>
        <v>12</v>
      </c>
      <c r="W873" t="str">
        <f t="shared" si="83"/>
        <v/>
      </c>
      <c r="X873">
        <f t="shared" si="84"/>
        <v>12</v>
      </c>
    </row>
    <row r="874" spans="1:24"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f>
        <v>8.1250000000000003E-3</v>
      </c>
      <c r="P874" s="6">
        <f>E874/L874</f>
        <v>32.5</v>
      </c>
      <c r="Q874" t="str">
        <f t="shared" si="79"/>
        <v>music</v>
      </c>
      <c r="R874" s="7" t="str">
        <f t="shared" si="80"/>
        <v>jazz</v>
      </c>
      <c r="S874" s="13">
        <f>(((I874/60)/60)/24)+DATE(1970,1,1)</f>
        <v>40612.825543981482</v>
      </c>
      <c r="T874" s="16">
        <f>(((J874/60)/60)/24)+DATE(1970,1,1)</f>
        <v>40567.825543981482</v>
      </c>
      <c r="U874" t="str">
        <f t="shared" si="81"/>
        <v/>
      </c>
      <c r="V874">
        <f t="shared" si="82"/>
        <v>2</v>
      </c>
      <c r="W874" t="str">
        <f t="shared" si="83"/>
        <v/>
      </c>
      <c r="X874">
        <f t="shared" si="84"/>
        <v>2</v>
      </c>
    </row>
    <row r="875" spans="1:24"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f>
        <v>1.2857142857142857E-2</v>
      </c>
      <c r="P875" s="6">
        <f>E875/L875</f>
        <v>9</v>
      </c>
      <c r="Q875" t="str">
        <f t="shared" si="79"/>
        <v>music</v>
      </c>
      <c r="R875" s="7" t="str">
        <f t="shared" si="80"/>
        <v>jazz</v>
      </c>
      <c r="S875" s="13">
        <f>(((I875/60)/60)/24)+DATE(1970,1,1)</f>
        <v>41224.208796296298</v>
      </c>
      <c r="T875" s="16">
        <f>(((J875/60)/60)/24)+DATE(1970,1,1)</f>
        <v>41184.167129629634</v>
      </c>
      <c r="U875" t="str">
        <f t="shared" si="81"/>
        <v/>
      </c>
      <c r="V875">
        <f t="shared" si="82"/>
        <v>5</v>
      </c>
      <c r="W875" t="str">
        <f t="shared" si="83"/>
        <v/>
      </c>
      <c r="X875">
        <f t="shared" si="84"/>
        <v>5</v>
      </c>
    </row>
    <row r="876" spans="1:24"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f>
        <v>0.24333333333333335</v>
      </c>
      <c r="P876" s="6">
        <f>E876/L876</f>
        <v>34.761904761904759</v>
      </c>
      <c r="Q876" t="str">
        <f t="shared" si="79"/>
        <v>music</v>
      </c>
      <c r="R876" s="7" t="str">
        <f t="shared" si="80"/>
        <v>jazz</v>
      </c>
      <c r="S876" s="13">
        <f>(((I876/60)/60)/24)+DATE(1970,1,1)</f>
        <v>41398.583726851852</v>
      </c>
      <c r="T876" s="16">
        <f>(((J876/60)/60)/24)+DATE(1970,1,1)</f>
        <v>41368.583726851852</v>
      </c>
      <c r="U876" t="str">
        <f t="shared" si="81"/>
        <v/>
      </c>
      <c r="V876">
        <f t="shared" si="82"/>
        <v>21</v>
      </c>
      <c r="W876" t="str">
        <f t="shared" si="83"/>
        <v/>
      </c>
      <c r="X876">
        <f t="shared" si="84"/>
        <v>21</v>
      </c>
    </row>
    <row r="877" spans="1:24"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f>
        <v>0</v>
      </c>
      <c r="P877" s="6" t="e">
        <f>E877/L877</f>
        <v>#DIV/0!</v>
      </c>
      <c r="Q877" t="str">
        <f t="shared" si="79"/>
        <v>music</v>
      </c>
      <c r="R877" s="7" t="str">
        <f t="shared" si="80"/>
        <v>jazz</v>
      </c>
      <c r="S877" s="13">
        <f>(((I877/60)/60)/24)+DATE(1970,1,1)</f>
        <v>42268.723738425921</v>
      </c>
      <c r="T877" s="16">
        <f>(((J877/60)/60)/24)+DATE(1970,1,1)</f>
        <v>42248.723738425921</v>
      </c>
      <c r="U877" t="str">
        <f t="shared" si="81"/>
        <v/>
      </c>
      <c r="V877">
        <f t="shared" si="82"/>
        <v>0</v>
      </c>
      <c r="W877" t="str">
        <f t="shared" si="83"/>
        <v/>
      </c>
      <c r="X877">
        <f t="shared" si="84"/>
        <v>0</v>
      </c>
    </row>
    <row r="878" spans="1:24"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f>
        <v>0.40799492385786801</v>
      </c>
      <c r="P878" s="6">
        <f>E878/L878</f>
        <v>28.577777777777779</v>
      </c>
      <c r="Q878" t="str">
        <f t="shared" si="79"/>
        <v>music</v>
      </c>
      <c r="R878" s="7" t="str">
        <f t="shared" si="80"/>
        <v>jazz</v>
      </c>
      <c r="S878" s="13">
        <f>(((I878/60)/60)/24)+DATE(1970,1,1)</f>
        <v>41309.496840277774</v>
      </c>
      <c r="T878" s="16">
        <f>(((J878/60)/60)/24)+DATE(1970,1,1)</f>
        <v>41276.496840277774</v>
      </c>
      <c r="U878" t="str">
        <f t="shared" si="81"/>
        <v/>
      </c>
      <c r="V878">
        <f t="shared" si="82"/>
        <v>45</v>
      </c>
      <c r="W878" t="str">
        <f t="shared" si="83"/>
        <v/>
      </c>
      <c r="X878">
        <f t="shared" si="84"/>
        <v>45</v>
      </c>
    </row>
    <row r="879" spans="1:24"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f>
        <v>0.67549999999999999</v>
      </c>
      <c r="P879" s="6">
        <f>E879/L879</f>
        <v>46.586206896551722</v>
      </c>
      <c r="Q879" t="str">
        <f t="shared" si="79"/>
        <v>music</v>
      </c>
      <c r="R879" s="7" t="str">
        <f t="shared" si="80"/>
        <v>jazz</v>
      </c>
      <c r="S879" s="13">
        <f>(((I879/60)/60)/24)+DATE(1970,1,1)</f>
        <v>41627.788888888892</v>
      </c>
      <c r="T879" s="16">
        <f>(((J879/60)/60)/24)+DATE(1970,1,1)</f>
        <v>41597.788888888892</v>
      </c>
      <c r="U879" t="str">
        <f t="shared" si="81"/>
        <v/>
      </c>
      <c r="V879">
        <f t="shared" si="82"/>
        <v>29</v>
      </c>
      <c r="W879" t="str">
        <f t="shared" si="83"/>
        <v/>
      </c>
      <c r="X879">
        <f t="shared" si="84"/>
        <v>29</v>
      </c>
    </row>
    <row r="880" spans="1:24"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f>
        <v>1.2999999999999999E-2</v>
      </c>
      <c r="P880" s="6">
        <f>E880/L880</f>
        <v>32.5</v>
      </c>
      <c r="Q880" t="str">
        <f t="shared" si="79"/>
        <v>music</v>
      </c>
      <c r="R880" s="7" t="str">
        <f t="shared" si="80"/>
        <v>jazz</v>
      </c>
      <c r="S880" s="13">
        <f>(((I880/60)/60)/24)+DATE(1970,1,1)</f>
        <v>40535.232916666668</v>
      </c>
      <c r="T880" s="16">
        <f>(((J880/60)/60)/24)+DATE(1970,1,1)</f>
        <v>40505.232916666668</v>
      </c>
      <c r="U880" t="str">
        <f t="shared" si="81"/>
        <v/>
      </c>
      <c r="V880">
        <f t="shared" si="82"/>
        <v>2</v>
      </c>
      <c r="W880" t="str">
        <f t="shared" si="83"/>
        <v/>
      </c>
      <c r="X880">
        <f t="shared" si="84"/>
        <v>2</v>
      </c>
    </row>
    <row r="881" spans="1:24"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f>
        <v>0.30666666666666664</v>
      </c>
      <c r="P881" s="6">
        <f>E881/L881</f>
        <v>21.466666666666665</v>
      </c>
      <c r="Q881" t="str">
        <f t="shared" si="79"/>
        <v>music</v>
      </c>
      <c r="R881" s="7" t="str">
        <f t="shared" si="80"/>
        <v>jazz</v>
      </c>
      <c r="S881" s="13">
        <f>(((I881/60)/60)/24)+DATE(1970,1,1)</f>
        <v>41058.829918981479</v>
      </c>
      <c r="T881" s="16">
        <f>(((J881/60)/60)/24)+DATE(1970,1,1)</f>
        <v>41037.829918981479</v>
      </c>
      <c r="U881" t="str">
        <f t="shared" si="81"/>
        <v/>
      </c>
      <c r="V881">
        <f t="shared" si="82"/>
        <v>30</v>
      </c>
      <c r="W881" t="str">
        <f t="shared" si="83"/>
        <v/>
      </c>
      <c r="X881">
        <f t="shared" si="84"/>
        <v>30</v>
      </c>
    </row>
    <row r="882" spans="1:24"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f>
        <v>2.9894179894179893E-2</v>
      </c>
      <c r="P882" s="6">
        <f>E882/L882</f>
        <v>14.125</v>
      </c>
      <c r="Q882" t="str">
        <f t="shared" si="79"/>
        <v>music</v>
      </c>
      <c r="R882" s="7" t="str">
        <f t="shared" si="80"/>
        <v>indie rock</v>
      </c>
      <c r="S882" s="13">
        <f>(((I882/60)/60)/24)+DATE(1970,1,1)</f>
        <v>41212.32104166667</v>
      </c>
      <c r="T882" s="16">
        <f>(((J882/60)/60)/24)+DATE(1970,1,1)</f>
        <v>41179.32104166667</v>
      </c>
      <c r="U882" t="str">
        <f t="shared" si="81"/>
        <v/>
      </c>
      <c r="V882">
        <f t="shared" si="82"/>
        <v>8</v>
      </c>
      <c r="W882" t="str">
        <f t="shared" si="83"/>
        <v/>
      </c>
      <c r="X882">
        <f t="shared" si="84"/>
        <v>8</v>
      </c>
    </row>
    <row r="883" spans="1:24"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f>
        <v>8.0000000000000002E-3</v>
      </c>
      <c r="P883" s="6">
        <f>E883/L883</f>
        <v>30</v>
      </c>
      <c r="Q883" t="str">
        <f t="shared" si="79"/>
        <v>music</v>
      </c>
      <c r="R883" s="7" t="str">
        <f t="shared" si="80"/>
        <v>indie rock</v>
      </c>
      <c r="S883" s="13">
        <f>(((I883/60)/60)/24)+DATE(1970,1,1)</f>
        <v>40922.25099537037</v>
      </c>
      <c r="T883" s="16">
        <f>(((J883/60)/60)/24)+DATE(1970,1,1)</f>
        <v>40877.25099537037</v>
      </c>
      <c r="U883" t="str">
        <f t="shared" si="81"/>
        <v/>
      </c>
      <c r="V883">
        <f t="shared" si="82"/>
        <v>1</v>
      </c>
      <c r="W883" t="str">
        <f t="shared" si="83"/>
        <v/>
      </c>
      <c r="X883">
        <f t="shared" si="84"/>
        <v>1</v>
      </c>
    </row>
    <row r="884" spans="1:24"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f>
        <v>0.20133333333333334</v>
      </c>
      <c r="P884" s="6">
        <f>E884/L884</f>
        <v>21.571428571428573</v>
      </c>
      <c r="Q884" t="str">
        <f t="shared" si="79"/>
        <v>music</v>
      </c>
      <c r="R884" s="7" t="str">
        <f t="shared" si="80"/>
        <v>indie rock</v>
      </c>
      <c r="S884" s="13">
        <f>(((I884/60)/60)/24)+DATE(1970,1,1)</f>
        <v>40792.860532407409</v>
      </c>
      <c r="T884" s="16">
        <f>(((J884/60)/60)/24)+DATE(1970,1,1)</f>
        <v>40759.860532407409</v>
      </c>
      <c r="U884" t="str">
        <f t="shared" si="81"/>
        <v/>
      </c>
      <c r="V884">
        <f t="shared" si="82"/>
        <v>14</v>
      </c>
      <c r="W884" t="str">
        <f t="shared" si="83"/>
        <v/>
      </c>
      <c r="X884">
        <f t="shared" si="84"/>
        <v>14</v>
      </c>
    </row>
    <row r="885" spans="1:24"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f>
        <v>0.4002</v>
      </c>
      <c r="P885" s="6">
        <f>E885/L885</f>
        <v>83.375</v>
      </c>
      <c r="Q885" t="str">
        <f t="shared" si="79"/>
        <v>music</v>
      </c>
      <c r="R885" s="7" t="str">
        <f t="shared" si="80"/>
        <v>indie rock</v>
      </c>
      <c r="S885" s="13">
        <f>(((I885/60)/60)/24)+DATE(1970,1,1)</f>
        <v>42431.935590277775</v>
      </c>
      <c r="T885" s="16">
        <f>(((J885/60)/60)/24)+DATE(1970,1,1)</f>
        <v>42371.935590277775</v>
      </c>
      <c r="U885" t="str">
        <f t="shared" si="81"/>
        <v/>
      </c>
      <c r="V885">
        <f t="shared" si="82"/>
        <v>24</v>
      </c>
      <c r="W885" t="str">
        <f t="shared" si="83"/>
        <v/>
      </c>
      <c r="X885">
        <f t="shared" si="84"/>
        <v>24</v>
      </c>
    </row>
    <row r="886" spans="1:24"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f>
        <v>0.01</v>
      </c>
      <c r="P886" s="6">
        <f>E886/L886</f>
        <v>10</v>
      </c>
      <c r="Q886" t="str">
        <f t="shared" si="79"/>
        <v>music</v>
      </c>
      <c r="R886" s="7" t="str">
        <f t="shared" si="80"/>
        <v>indie rock</v>
      </c>
      <c r="S886" s="13">
        <f>(((I886/60)/60)/24)+DATE(1970,1,1)</f>
        <v>41041.104861111111</v>
      </c>
      <c r="T886" s="16">
        <f>(((J886/60)/60)/24)+DATE(1970,1,1)</f>
        <v>40981.802615740737</v>
      </c>
      <c r="U886" t="str">
        <f t="shared" si="81"/>
        <v/>
      </c>
      <c r="V886">
        <f t="shared" si="82"/>
        <v>2</v>
      </c>
      <c r="W886" t="str">
        <f t="shared" si="83"/>
        <v/>
      </c>
      <c r="X886">
        <f t="shared" si="84"/>
        <v>2</v>
      </c>
    </row>
    <row r="887" spans="1:24"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f>
        <v>0.75</v>
      </c>
      <c r="P887" s="6">
        <f>E887/L887</f>
        <v>35.714285714285715</v>
      </c>
      <c r="Q887" t="str">
        <f t="shared" si="79"/>
        <v>music</v>
      </c>
      <c r="R887" s="7" t="str">
        <f t="shared" si="80"/>
        <v>indie rock</v>
      </c>
      <c r="S887" s="13">
        <f>(((I887/60)/60)/24)+DATE(1970,1,1)</f>
        <v>42734.941099537042</v>
      </c>
      <c r="T887" s="16">
        <f>(((J887/60)/60)/24)+DATE(1970,1,1)</f>
        <v>42713.941099537042</v>
      </c>
      <c r="U887" t="str">
        <f t="shared" si="81"/>
        <v/>
      </c>
      <c r="V887">
        <f t="shared" si="82"/>
        <v>21</v>
      </c>
      <c r="W887" t="str">
        <f t="shared" si="83"/>
        <v/>
      </c>
      <c r="X887">
        <f t="shared" si="84"/>
        <v>21</v>
      </c>
    </row>
    <row r="888" spans="1:24"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f>
        <v>0.41</v>
      </c>
      <c r="P888" s="6">
        <f>E888/L888</f>
        <v>29.285714285714285</v>
      </c>
      <c r="Q888" t="str">
        <f t="shared" si="79"/>
        <v>music</v>
      </c>
      <c r="R888" s="7" t="str">
        <f t="shared" si="80"/>
        <v>indie rock</v>
      </c>
      <c r="S888" s="13">
        <f>(((I888/60)/60)/24)+DATE(1970,1,1)</f>
        <v>42628.870520833334</v>
      </c>
      <c r="T888" s="16">
        <f>(((J888/60)/60)/24)+DATE(1970,1,1)</f>
        <v>42603.870520833334</v>
      </c>
      <c r="U888" t="str">
        <f t="shared" si="81"/>
        <v/>
      </c>
      <c r="V888">
        <f t="shared" si="82"/>
        <v>7</v>
      </c>
      <c r="W888" t="str">
        <f t="shared" si="83"/>
        <v/>
      </c>
      <c r="X888">
        <f t="shared" si="84"/>
        <v>7</v>
      </c>
    </row>
    <row r="889" spans="1:24"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f>
        <v>0</v>
      </c>
      <c r="P889" s="6" t="e">
        <f>E889/L889</f>
        <v>#DIV/0!</v>
      </c>
      <c r="Q889" t="str">
        <f t="shared" si="79"/>
        <v>music</v>
      </c>
      <c r="R889" s="7" t="str">
        <f t="shared" si="80"/>
        <v>indie rock</v>
      </c>
      <c r="S889" s="13">
        <f>(((I889/60)/60)/24)+DATE(1970,1,1)</f>
        <v>41056.958969907406</v>
      </c>
      <c r="T889" s="16">
        <f>(((J889/60)/60)/24)+DATE(1970,1,1)</f>
        <v>41026.958969907406</v>
      </c>
      <c r="U889" t="str">
        <f t="shared" si="81"/>
        <v/>
      </c>
      <c r="V889">
        <f t="shared" si="82"/>
        <v>0</v>
      </c>
      <c r="W889" t="str">
        <f t="shared" si="83"/>
        <v/>
      </c>
      <c r="X889">
        <f t="shared" si="84"/>
        <v>0</v>
      </c>
    </row>
    <row r="890" spans="1:24"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f>
        <v>7.1999999999999995E-2</v>
      </c>
      <c r="P890" s="6">
        <f>E890/L890</f>
        <v>18</v>
      </c>
      <c r="Q890" t="str">
        <f t="shared" si="79"/>
        <v>music</v>
      </c>
      <c r="R890" s="7" t="str">
        <f t="shared" si="80"/>
        <v>indie rock</v>
      </c>
      <c r="S890" s="13">
        <f>(((I890/60)/60)/24)+DATE(1970,1,1)</f>
        <v>40787.25</v>
      </c>
      <c r="T890" s="16">
        <f>(((J890/60)/60)/24)+DATE(1970,1,1)</f>
        <v>40751.753298611111</v>
      </c>
      <c r="U890" t="str">
        <f t="shared" si="81"/>
        <v/>
      </c>
      <c r="V890">
        <f t="shared" si="82"/>
        <v>4</v>
      </c>
      <c r="W890" t="str">
        <f t="shared" si="83"/>
        <v/>
      </c>
      <c r="X890">
        <f t="shared" si="84"/>
        <v>4</v>
      </c>
    </row>
    <row r="891" spans="1:24"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f>
        <v>9.4412800000000005E-2</v>
      </c>
      <c r="P891" s="6">
        <f>E891/L891</f>
        <v>73.760000000000005</v>
      </c>
      <c r="Q891" t="str">
        <f t="shared" si="79"/>
        <v>music</v>
      </c>
      <c r="R891" s="7" t="str">
        <f t="shared" si="80"/>
        <v>indie rock</v>
      </c>
      <c r="S891" s="13">
        <f>(((I891/60)/60)/24)+DATE(1970,1,1)</f>
        <v>41917.784062500003</v>
      </c>
      <c r="T891" s="16">
        <f>(((J891/60)/60)/24)+DATE(1970,1,1)</f>
        <v>41887.784062500003</v>
      </c>
      <c r="U891" t="str">
        <f t="shared" si="81"/>
        <v/>
      </c>
      <c r="V891">
        <f t="shared" si="82"/>
        <v>32</v>
      </c>
      <c r="W891" t="str">
        <f t="shared" si="83"/>
        <v/>
      </c>
      <c r="X891">
        <f t="shared" si="84"/>
        <v>32</v>
      </c>
    </row>
    <row r="892" spans="1:24"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f>
        <v>4.1666666666666664E-2</v>
      </c>
      <c r="P892" s="6">
        <f>E892/L892</f>
        <v>31.25</v>
      </c>
      <c r="Q892" t="str">
        <f t="shared" si="79"/>
        <v>music</v>
      </c>
      <c r="R892" s="7" t="str">
        <f t="shared" si="80"/>
        <v>indie rock</v>
      </c>
      <c r="S892" s="13">
        <f>(((I892/60)/60)/24)+DATE(1970,1,1)</f>
        <v>41599.740497685183</v>
      </c>
      <c r="T892" s="16">
        <f>(((J892/60)/60)/24)+DATE(1970,1,1)</f>
        <v>41569.698831018519</v>
      </c>
      <c r="U892" t="str">
        <f t="shared" si="81"/>
        <v/>
      </c>
      <c r="V892">
        <f t="shared" si="82"/>
        <v>4</v>
      </c>
      <c r="W892" t="str">
        <f t="shared" si="83"/>
        <v/>
      </c>
      <c r="X892">
        <f t="shared" si="84"/>
        <v>4</v>
      </c>
    </row>
    <row r="893" spans="1:24"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f>
        <v>3.2500000000000001E-2</v>
      </c>
      <c r="P893" s="6">
        <f>E893/L893</f>
        <v>28.888888888888889</v>
      </c>
      <c r="Q893" t="str">
        <f t="shared" si="79"/>
        <v>music</v>
      </c>
      <c r="R893" s="7" t="str">
        <f t="shared" si="80"/>
        <v>indie rock</v>
      </c>
      <c r="S893" s="13">
        <f>(((I893/60)/60)/24)+DATE(1970,1,1)</f>
        <v>41872.031597222223</v>
      </c>
      <c r="T893" s="16">
        <f>(((J893/60)/60)/24)+DATE(1970,1,1)</f>
        <v>41842.031597222223</v>
      </c>
      <c r="U893" t="str">
        <f t="shared" si="81"/>
        <v/>
      </c>
      <c r="V893">
        <f t="shared" si="82"/>
        <v>9</v>
      </c>
      <c r="W893" t="str">
        <f t="shared" si="83"/>
        <v/>
      </c>
      <c r="X893">
        <f t="shared" si="84"/>
        <v>9</v>
      </c>
    </row>
    <row r="894" spans="1:24"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f>
        <v>0.40749999999999997</v>
      </c>
      <c r="P894" s="6">
        <f>E894/L894</f>
        <v>143.8235294117647</v>
      </c>
      <c r="Q894" t="str">
        <f t="shared" si="79"/>
        <v>music</v>
      </c>
      <c r="R894" s="7" t="str">
        <f t="shared" si="80"/>
        <v>indie rock</v>
      </c>
      <c r="S894" s="13">
        <f>(((I894/60)/60)/24)+DATE(1970,1,1)</f>
        <v>40391.166666666664</v>
      </c>
      <c r="T894" s="16">
        <f>(((J894/60)/60)/24)+DATE(1970,1,1)</f>
        <v>40304.20003472222</v>
      </c>
      <c r="U894" t="str">
        <f t="shared" si="81"/>
        <v/>
      </c>
      <c r="V894">
        <f t="shared" si="82"/>
        <v>17</v>
      </c>
      <c r="W894" t="str">
        <f t="shared" si="83"/>
        <v/>
      </c>
      <c r="X894">
        <f t="shared" si="84"/>
        <v>17</v>
      </c>
    </row>
    <row r="895" spans="1:24"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f>
        <v>0.1</v>
      </c>
      <c r="P895" s="6">
        <f>E895/L895</f>
        <v>40</v>
      </c>
      <c r="Q895" t="str">
        <f t="shared" si="79"/>
        <v>music</v>
      </c>
      <c r="R895" s="7" t="str">
        <f t="shared" si="80"/>
        <v>indie rock</v>
      </c>
      <c r="S895" s="13">
        <f>(((I895/60)/60)/24)+DATE(1970,1,1)</f>
        <v>42095.856053240743</v>
      </c>
      <c r="T895" s="16">
        <f>(((J895/60)/60)/24)+DATE(1970,1,1)</f>
        <v>42065.897719907407</v>
      </c>
      <c r="U895" t="str">
        <f t="shared" si="81"/>
        <v/>
      </c>
      <c r="V895">
        <f t="shared" si="82"/>
        <v>5</v>
      </c>
      <c r="W895" t="str">
        <f t="shared" si="83"/>
        <v/>
      </c>
      <c r="X895">
        <f t="shared" si="84"/>
        <v>5</v>
      </c>
    </row>
    <row r="896" spans="1:24"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f>
        <v>0.39169999999999999</v>
      </c>
      <c r="P896" s="6">
        <f>E896/L896</f>
        <v>147.81132075471697</v>
      </c>
      <c r="Q896" t="str">
        <f t="shared" si="79"/>
        <v>music</v>
      </c>
      <c r="R896" s="7" t="str">
        <f t="shared" si="80"/>
        <v>indie rock</v>
      </c>
      <c r="S896" s="13">
        <f>(((I896/60)/60)/24)+DATE(1970,1,1)</f>
        <v>42526.981597222228</v>
      </c>
      <c r="T896" s="16">
        <f>(((J896/60)/60)/24)+DATE(1970,1,1)</f>
        <v>42496.981597222228</v>
      </c>
      <c r="U896" t="str">
        <f t="shared" si="81"/>
        <v/>
      </c>
      <c r="V896">
        <f t="shared" si="82"/>
        <v>53</v>
      </c>
      <c r="W896" t="str">
        <f t="shared" si="83"/>
        <v/>
      </c>
      <c r="X896">
        <f t="shared" si="84"/>
        <v>53</v>
      </c>
    </row>
    <row r="897" spans="1:24"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f>
        <v>2.4375000000000001E-2</v>
      </c>
      <c r="P897" s="6">
        <f>E897/L897</f>
        <v>27.857142857142858</v>
      </c>
      <c r="Q897" t="str">
        <f t="shared" si="79"/>
        <v>music</v>
      </c>
      <c r="R897" s="7" t="str">
        <f t="shared" si="80"/>
        <v>indie rock</v>
      </c>
      <c r="S897" s="13">
        <f>(((I897/60)/60)/24)+DATE(1970,1,1)</f>
        <v>40476.127650462964</v>
      </c>
      <c r="T897" s="16">
        <f>(((J897/60)/60)/24)+DATE(1970,1,1)</f>
        <v>40431.127650462964</v>
      </c>
      <c r="U897" t="str">
        <f t="shared" si="81"/>
        <v/>
      </c>
      <c r="V897">
        <f t="shared" si="82"/>
        <v>7</v>
      </c>
      <c r="W897" t="str">
        <f t="shared" si="83"/>
        <v/>
      </c>
      <c r="X897">
        <f t="shared" si="84"/>
        <v>7</v>
      </c>
    </row>
    <row r="898" spans="1:24"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f>
        <v>0.4</v>
      </c>
      <c r="P898" s="6">
        <f>E898/L898</f>
        <v>44.444444444444443</v>
      </c>
      <c r="Q898" t="str">
        <f t="shared" si="79"/>
        <v>music</v>
      </c>
      <c r="R898" s="7" t="str">
        <f t="shared" si="80"/>
        <v>indie rock</v>
      </c>
      <c r="S898" s="13">
        <f>(((I898/60)/60)/24)+DATE(1970,1,1)</f>
        <v>42244.166666666672</v>
      </c>
      <c r="T898" s="16">
        <f>(((J898/60)/60)/24)+DATE(1970,1,1)</f>
        <v>42218.872986111113</v>
      </c>
      <c r="U898" t="str">
        <f t="shared" si="81"/>
        <v/>
      </c>
      <c r="V898">
        <f t="shared" si="82"/>
        <v>72</v>
      </c>
      <c r="W898" t="str">
        <f t="shared" si="83"/>
        <v/>
      </c>
      <c r="X898">
        <f t="shared" si="84"/>
        <v>72</v>
      </c>
    </row>
    <row r="899" spans="1:24"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f>
        <v>0</v>
      </c>
      <c r="P899" s="6" t="e">
        <f>E899/L899</f>
        <v>#DIV/0!</v>
      </c>
      <c r="Q899" t="str">
        <f t="shared" ref="Q899:Q962" si="85">LEFT(N899,SEARCH("/",N899)-1)</f>
        <v>music</v>
      </c>
      <c r="R899" s="7" t="str">
        <f t="shared" ref="R899:R962" si="86">RIGHT(N899,LEN(N899)-SEARCH("/",N899))</f>
        <v>indie rock</v>
      </c>
      <c r="S899" s="13">
        <f>(((I899/60)/60)/24)+DATE(1970,1,1)</f>
        <v>41241.730416666665</v>
      </c>
      <c r="T899" s="16">
        <f>(((J899/60)/60)/24)+DATE(1970,1,1)</f>
        <v>41211.688750000001</v>
      </c>
      <c r="U899" t="str">
        <f t="shared" ref="U899:U962" si="87">IF(F899="Successful",L899,"")</f>
        <v/>
      </c>
      <c r="V899">
        <f t="shared" ref="V899:V962" si="88">IF($F899="Failed",$L899,"")</f>
        <v>0</v>
      </c>
      <c r="W899" t="str">
        <f t="shared" ref="W899:W962" si="89">IF($F899="Canceled",$L899,"")</f>
        <v/>
      </c>
      <c r="X899">
        <f t="shared" ref="X899:X962" si="90">IF(V899="",W899,V899)</f>
        <v>0</v>
      </c>
    </row>
    <row r="900" spans="1:24"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f>
        <v>2.8000000000000001E-2</v>
      </c>
      <c r="P900" s="6">
        <f>E900/L900</f>
        <v>35</v>
      </c>
      <c r="Q900" t="str">
        <f t="shared" si="85"/>
        <v>music</v>
      </c>
      <c r="R900" s="7" t="str">
        <f t="shared" si="86"/>
        <v>indie rock</v>
      </c>
      <c r="S900" s="13">
        <f>(((I900/60)/60)/24)+DATE(1970,1,1)</f>
        <v>40923.758217592593</v>
      </c>
      <c r="T900" s="16">
        <f>(((J900/60)/60)/24)+DATE(1970,1,1)</f>
        <v>40878.758217592593</v>
      </c>
      <c r="U900" t="str">
        <f t="shared" si="87"/>
        <v/>
      </c>
      <c r="V900">
        <f t="shared" si="88"/>
        <v>2</v>
      </c>
      <c r="W900" t="str">
        <f t="shared" si="89"/>
        <v/>
      </c>
      <c r="X900">
        <f t="shared" si="90"/>
        <v>2</v>
      </c>
    </row>
    <row r="901" spans="1:24"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f>
        <v>0.37333333333333335</v>
      </c>
      <c r="P901" s="6">
        <f>E901/L901</f>
        <v>35</v>
      </c>
      <c r="Q901" t="str">
        <f t="shared" si="85"/>
        <v>music</v>
      </c>
      <c r="R901" s="7" t="str">
        <f t="shared" si="86"/>
        <v>indie rock</v>
      </c>
      <c r="S901" s="13">
        <f>(((I901/60)/60)/24)+DATE(1970,1,1)</f>
        <v>40691.099097222221</v>
      </c>
      <c r="T901" s="16">
        <f>(((J901/60)/60)/24)+DATE(1970,1,1)</f>
        <v>40646.099097222221</v>
      </c>
      <c r="U901" t="str">
        <f t="shared" si="87"/>
        <v/>
      </c>
      <c r="V901">
        <f t="shared" si="88"/>
        <v>8</v>
      </c>
      <c r="W901" t="str">
        <f t="shared" si="89"/>
        <v/>
      </c>
      <c r="X901">
        <f t="shared" si="90"/>
        <v>8</v>
      </c>
    </row>
    <row r="902" spans="1:24"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f>
        <v>4.1999999999999997E-3</v>
      </c>
      <c r="P902" s="6">
        <f>E902/L902</f>
        <v>10.5</v>
      </c>
      <c r="Q902" t="str">
        <f t="shared" si="85"/>
        <v>music</v>
      </c>
      <c r="R902" s="7" t="str">
        <f t="shared" si="86"/>
        <v>jazz</v>
      </c>
      <c r="S902" s="13">
        <f>(((I902/60)/60)/24)+DATE(1970,1,1)</f>
        <v>42459.807893518519</v>
      </c>
      <c r="T902" s="16">
        <f>(((J902/60)/60)/24)+DATE(1970,1,1)</f>
        <v>42429.84956018519</v>
      </c>
      <c r="U902" t="str">
        <f t="shared" si="87"/>
        <v/>
      </c>
      <c r="V902">
        <f t="shared" si="88"/>
        <v>2</v>
      </c>
      <c r="W902" t="str">
        <f t="shared" si="89"/>
        <v/>
      </c>
      <c r="X902">
        <f t="shared" si="90"/>
        <v>2</v>
      </c>
    </row>
    <row r="903" spans="1:24"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f>
        <v>0</v>
      </c>
      <c r="P903" s="6" t="e">
        <f>E903/L903</f>
        <v>#DIV/0!</v>
      </c>
      <c r="Q903" t="str">
        <f t="shared" si="85"/>
        <v>music</v>
      </c>
      <c r="R903" s="7" t="str">
        <f t="shared" si="86"/>
        <v>jazz</v>
      </c>
      <c r="S903" s="13">
        <f>(((I903/60)/60)/24)+DATE(1970,1,1)</f>
        <v>40337.799305555556</v>
      </c>
      <c r="T903" s="16">
        <f>(((J903/60)/60)/24)+DATE(1970,1,1)</f>
        <v>40291.81150462963</v>
      </c>
      <c r="U903" t="str">
        <f t="shared" si="87"/>
        <v/>
      </c>
      <c r="V903">
        <f t="shared" si="88"/>
        <v>0</v>
      </c>
      <c r="W903" t="str">
        <f t="shared" si="89"/>
        <v/>
      </c>
      <c r="X903">
        <f t="shared" si="90"/>
        <v>0</v>
      </c>
    </row>
    <row r="904" spans="1:24"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f>
        <v>3.0000000000000001E-3</v>
      </c>
      <c r="P904" s="6">
        <f>E904/L904</f>
        <v>30</v>
      </c>
      <c r="Q904" t="str">
        <f t="shared" si="85"/>
        <v>music</v>
      </c>
      <c r="R904" s="7" t="str">
        <f t="shared" si="86"/>
        <v>jazz</v>
      </c>
      <c r="S904" s="13">
        <f>(((I904/60)/60)/24)+DATE(1970,1,1)</f>
        <v>41881.645833333336</v>
      </c>
      <c r="T904" s="16">
        <f>(((J904/60)/60)/24)+DATE(1970,1,1)</f>
        <v>41829.965532407405</v>
      </c>
      <c r="U904" t="str">
        <f t="shared" si="87"/>
        <v/>
      </c>
      <c r="V904">
        <f t="shared" si="88"/>
        <v>3</v>
      </c>
      <c r="W904" t="str">
        <f t="shared" si="89"/>
        <v/>
      </c>
      <c r="X904">
        <f t="shared" si="90"/>
        <v>3</v>
      </c>
    </row>
    <row r="905" spans="1:24"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f>
        <v>3.2000000000000001E-2</v>
      </c>
      <c r="P905" s="6">
        <f>E905/L905</f>
        <v>40</v>
      </c>
      <c r="Q905" t="str">
        <f t="shared" si="85"/>
        <v>music</v>
      </c>
      <c r="R905" s="7" t="str">
        <f t="shared" si="86"/>
        <v>jazz</v>
      </c>
      <c r="S905" s="13">
        <f>(((I905/60)/60)/24)+DATE(1970,1,1)</f>
        <v>41175.100694444445</v>
      </c>
      <c r="T905" s="16">
        <f>(((J905/60)/60)/24)+DATE(1970,1,1)</f>
        <v>41149.796064814815</v>
      </c>
      <c r="U905" t="str">
        <f t="shared" si="87"/>
        <v/>
      </c>
      <c r="V905">
        <f t="shared" si="88"/>
        <v>4</v>
      </c>
      <c r="W905" t="str">
        <f t="shared" si="89"/>
        <v/>
      </c>
      <c r="X905">
        <f t="shared" si="90"/>
        <v>4</v>
      </c>
    </row>
    <row r="906" spans="1:24"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f>
        <v>3.0200000000000001E-3</v>
      </c>
      <c r="P906" s="6">
        <f>E906/L906</f>
        <v>50.333333333333336</v>
      </c>
      <c r="Q906" t="str">
        <f t="shared" si="85"/>
        <v>music</v>
      </c>
      <c r="R906" s="7" t="str">
        <f t="shared" si="86"/>
        <v>jazz</v>
      </c>
      <c r="S906" s="13">
        <f>(((I906/60)/60)/24)+DATE(1970,1,1)</f>
        <v>42372.080289351856</v>
      </c>
      <c r="T906" s="16">
        <f>(((J906/60)/60)/24)+DATE(1970,1,1)</f>
        <v>42342.080289351856</v>
      </c>
      <c r="U906" t="str">
        <f t="shared" si="87"/>
        <v/>
      </c>
      <c r="V906">
        <f t="shared" si="88"/>
        <v>3</v>
      </c>
      <c r="W906" t="str">
        <f t="shared" si="89"/>
        <v/>
      </c>
      <c r="X906">
        <f t="shared" si="90"/>
        <v>3</v>
      </c>
    </row>
    <row r="907" spans="1:24"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f>
        <v>3.0153846153846153E-2</v>
      </c>
      <c r="P907" s="6">
        <f>E907/L907</f>
        <v>32.666666666666664</v>
      </c>
      <c r="Q907" t="str">
        <f t="shared" si="85"/>
        <v>music</v>
      </c>
      <c r="R907" s="7" t="str">
        <f t="shared" si="86"/>
        <v>jazz</v>
      </c>
      <c r="S907" s="13">
        <f>(((I907/60)/60)/24)+DATE(1970,1,1)</f>
        <v>40567.239884259259</v>
      </c>
      <c r="T907" s="16">
        <f>(((J907/60)/60)/24)+DATE(1970,1,1)</f>
        <v>40507.239884259259</v>
      </c>
      <c r="U907" t="str">
        <f t="shared" si="87"/>
        <v/>
      </c>
      <c r="V907">
        <f t="shared" si="88"/>
        <v>6</v>
      </c>
      <c r="W907" t="str">
        <f t="shared" si="89"/>
        <v/>
      </c>
      <c r="X907">
        <f t="shared" si="90"/>
        <v>6</v>
      </c>
    </row>
    <row r="908" spans="1:24"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f>
        <v>0</v>
      </c>
      <c r="P908" s="6" t="e">
        <f>E908/L908</f>
        <v>#DIV/0!</v>
      </c>
      <c r="Q908" t="str">
        <f t="shared" si="85"/>
        <v>music</v>
      </c>
      <c r="R908" s="7" t="str">
        <f t="shared" si="86"/>
        <v>jazz</v>
      </c>
      <c r="S908" s="13">
        <f>(((I908/60)/60)/24)+DATE(1970,1,1)</f>
        <v>41711.148032407407</v>
      </c>
      <c r="T908" s="16">
        <f>(((J908/60)/60)/24)+DATE(1970,1,1)</f>
        <v>41681.189699074072</v>
      </c>
      <c r="U908" t="str">
        <f t="shared" si="87"/>
        <v/>
      </c>
      <c r="V908">
        <f t="shared" si="88"/>
        <v>0</v>
      </c>
      <c r="W908" t="str">
        <f t="shared" si="89"/>
        <v/>
      </c>
      <c r="X908">
        <f t="shared" si="90"/>
        <v>0</v>
      </c>
    </row>
    <row r="909" spans="1:24"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f>
        <v>0</v>
      </c>
      <c r="P909" s="6" t="e">
        <f>E909/L909</f>
        <v>#DIV/0!</v>
      </c>
      <c r="Q909" t="str">
        <f t="shared" si="85"/>
        <v>music</v>
      </c>
      <c r="R909" s="7" t="str">
        <f t="shared" si="86"/>
        <v>jazz</v>
      </c>
      <c r="S909" s="13">
        <f>(((I909/60)/60)/24)+DATE(1970,1,1)</f>
        <v>40797.192395833335</v>
      </c>
      <c r="T909" s="16">
        <f>(((J909/60)/60)/24)+DATE(1970,1,1)</f>
        <v>40767.192395833335</v>
      </c>
      <c r="U909" t="str">
        <f t="shared" si="87"/>
        <v/>
      </c>
      <c r="V909">
        <f t="shared" si="88"/>
        <v>0</v>
      </c>
      <c r="W909" t="str">
        <f t="shared" si="89"/>
        <v/>
      </c>
      <c r="X909">
        <f t="shared" si="90"/>
        <v>0</v>
      </c>
    </row>
    <row r="910" spans="1:24"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f>
        <v>0</v>
      </c>
      <c r="P910" s="6" t="e">
        <f>E910/L910</f>
        <v>#DIV/0!</v>
      </c>
      <c r="Q910" t="str">
        <f t="shared" si="85"/>
        <v>music</v>
      </c>
      <c r="R910" s="7" t="str">
        <f t="shared" si="86"/>
        <v>jazz</v>
      </c>
      <c r="S910" s="13">
        <f>(((I910/60)/60)/24)+DATE(1970,1,1)</f>
        <v>40386.207638888889</v>
      </c>
      <c r="T910" s="16">
        <f>(((J910/60)/60)/24)+DATE(1970,1,1)</f>
        <v>40340.801562499997</v>
      </c>
      <c r="U910" t="str">
        <f t="shared" si="87"/>
        <v/>
      </c>
      <c r="V910">
        <f t="shared" si="88"/>
        <v>0</v>
      </c>
      <c r="W910" t="str">
        <f t="shared" si="89"/>
        <v/>
      </c>
      <c r="X910">
        <f t="shared" si="90"/>
        <v>0</v>
      </c>
    </row>
    <row r="911" spans="1:24"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f>
        <v>3.2500000000000001E-2</v>
      </c>
      <c r="P911" s="6">
        <f>E911/L911</f>
        <v>65</v>
      </c>
      <c r="Q911" t="str">
        <f t="shared" si="85"/>
        <v>music</v>
      </c>
      <c r="R911" s="7" t="str">
        <f t="shared" si="86"/>
        <v>jazz</v>
      </c>
      <c r="S911" s="13">
        <f>(((I911/60)/60)/24)+DATE(1970,1,1)</f>
        <v>41113.166666666664</v>
      </c>
      <c r="T911" s="16">
        <f>(((J911/60)/60)/24)+DATE(1970,1,1)</f>
        <v>41081.69027777778</v>
      </c>
      <c r="U911" t="str">
        <f t="shared" si="87"/>
        <v/>
      </c>
      <c r="V911">
        <f t="shared" si="88"/>
        <v>8</v>
      </c>
      <c r="W911" t="str">
        <f t="shared" si="89"/>
        <v/>
      </c>
      <c r="X911">
        <f t="shared" si="90"/>
        <v>8</v>
      </c>
    </row>
    <row r="912" spans="1:24"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f>
        <v>0.22363636363636363</v>
      </c>
      <c r="P912" s="6">
        <f>E912/L912</f>
        <v>24.6</v>
      </c>
      <c r="Q912" t="str">
        <f t="shared" si="85"/>
        <v>music</v>
      </c>
      <c r="R912" s="7" t="str">
        <f t="shared" si="86"/>
        <v>jazz</v>
      </c>
      <c r="S912" s="13">
        <f>(((I912/60)/60)/24)+DATE(1970,1,1)</f>
        <v>42797.545358796298</v>
      </c>
      <c r="T912" s="16">
        <f>(((J912/60)/60)/24)+DATE(1970,1,1)</f>
        <v>42737.545358796298</v>
      </c>
      <c r="U912" t="str">
        <f t="shared" si="87"/>
        <v/>
      </c>
      <c r="V912">
        <f t="shared" si="88"/>
        <v>5</v>
      </c>
      <c r="W912" t="str">
        <f t="shared" si="89"/>
        <v/>
      </c>
      <c r="X912">
        <f t="shared" si="90"/>
        <v>5</v>
      </c>
    </row>
    <row r="913" spans="1:24"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f>
        <v>0</v>
      </c>
      <c r="P913" s="6" t="e">
        <f>E913/L913</f>
        <v>#DIV/0!</v>
      </c>
      <c r="Q913" t="str">
        <f t="shared" si="85"/>
        <v>music</v>
      </c>
      <c r="R913" s="7" t="str">
        <f t="shared" si="86"/>
        <v>jazz</v>
      </c>
      <c r="S913" s="13">
        <f>(((I913/60)/60)/24)+DATE(1970,1,1)</f>
        <v>41663.005150462966</v>
      </c>
      <c r="T913" s="16">
        <f>(((J913/60)/60)/24)+DATE(1970,1,1)</f>
        <v>41642.005150462966</v>
      </c>
      <c r="U913" t="str">
        <f t="shared" si="87"/>
        <v/>
      </c>
      <c r="V913">
        <f t="shared" si="88"/>
        <v>0</v>
      </c>
      <c r="W913" t="str">
        <f t="shared" si="89"/>
        <v/>
      </c>
      <c r="X913">
        <f t="shared" si="90"/>
        <v>0</v>
      </c>
    </row>
    <row r="914" spans="1:24"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f>
        <v>8.5714285714285719E-3</v>
      </c>
      <c r="P914" s="6">
        <f>E914/L914</f>
        <v>15</v>
      </c>
      <c r="Q914" t="str">
        <f t="shared" si="85"/>
        <v>music</v>
      </c>
      <c r="R914" s="7" t="str">
        <f t="shared" si="86"/>
        <v>jazz</v>
      </c>
      <c r="S914" s="13">
        <f>(((I914/60)/60)/24)+DATE(1970,1,1)</f>
        <v>41254.151006944441</v>
      </c>
      <c r="T914" s="16">
        <f>(((J914/60)/60)/24)+DATE(1970,1,1)</f>
        <v>41194.109340277777</v>
      </c>
      <c r="U914" t="str">
        <f t="shared" si="87"/>
        <v/>
      </c>
      <c r="V914">
        <f t="shared" si="88"/>
        <v>2</v>
      </c>
      <c r="W914" t="str">
        <f t="shared" si="89"/>
        <v/>
      </c>
      <c r="X914">
        <f t="shared" si="90"/>
        <v>2</v>
      </c>
    </row>
    <row r="915" spans="1:24"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f>
        <v>6.6066666666666662E-2</v>
      </c>
      <c r="P915" s="6">
        <f>E915/L915</f>
        <v>82.583333333333329</v>
      </c>
      <c r="Q915" t="str">
        <f t="shared" si="85"/>
        <v>music</v>
      </c>
      <c r="R915" s="7" t="str">
        <f t="shared" si="86"/>
        <v>jazz</v>
      </c>
      <c r="S915" s="13">
        <f>(((I915/60)/60)/24)+DATE(1970,1,1)</f>
        <v>41034.139108796298</v>
      </c>
      <c r="T915" s="16">
        <f>(((J915/60)/60)/24)+DATE(1970,1,1)</f>
        <v>41004.139108796298</v>
      </c>
      <c r="U915" t="str">
        <f t="shared" si="87"/>
        <v/>
      </c>
      <c r="V915">
        <f t="shared" si="88"/>
        <v>24</v>
      </c>
      <c r="W915" t="str">
        <f t="shared" si="89"/>
        <v/>
      </c>
      <c r="X915">
        <f t="shared" si="90"/>
        <v>24</v>
      </c>
    </row>
    <row r="916" spans="1:24"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f>
        <v>0</v>
      </c>
      <c r="P916" s="6" t="e">
        <f>E916/L916</f>
        <v>#DIV/0!</v>
      </c>
      <c r="Q916" t="str">
        <f t="shared" si="85"/>
        <v>music</v>
      </c>
      <c r="R916" s="7" t="str">
        <f t="shared" si="86"/>
        <v>jazz</v>
      </c>
      <c r="S916" s="13">
        <f>(((I916/60)/60)/24)+DATE(1970,1,1)</f>
        <v>41146.763275462967</v>
      </c>
      <c r="T916" s="16">
        <f>(((J916/60)/60)/24)+DATE(1970,1,1)</f>
        <v>41116.763275462967</v>
      </c>
      <c r="U916" t="str">
        <f t="shared" si="87"/>
        <v/>
      </c>
      <c r="V916">
        <f t="shared" si="88"/>
        <v>0</v>
      </c>
      <c r="W916" t="str">
        <f t="shared" si="89"/>
        <v/>
      </c>
      <c r="X916">
        <f t="shared" si="90"/>
        <v>0</v>
      </c>
    </row>
    <row r="917" spans="1:24"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f>
        <v>5.7692307692307696E-2</v>
      </c>
      <c r="P917" s="6">
        <f>E917/L917</f>
        <v>41.666666666666664</v>
      </c>
      <c r="Q917" t="str">
        <f t="shared" si="85"/>
        <v>music</v>
      </c>
      <c r="R917" s="7" t="str">
        <f t="shared" si="86"/>
        <v>jazz</v>
      </c>
      <c r="S917" s="13">
        <f>(((I917/60)/60)/24)+DATE(1970,1,1)</f>
        <v>40969.207638888889</v>
      </c>
      <c r="T917" s="16">
        <f>(((J917/60)/60)/24)+DATE(1970,1,1)</f>
        <v>40937.679560185185</v>
      </c>
      <c r="U917" t="str">
        <f t="shared" si="87"/>
        <v/>
      </c>
      <c r="V917">
        <f t="shared" si="88"/>
        <v>9</v>
      </c>
      <c r="W917" t="str">
        <f t="shared" si="89"/>
        <v/>
      </c>
      <c r="X917">
        <f t="shared" si="90"/>
        <v>9</v>
      </c>
    </row>
    <row r="918" spans="1:24"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f>
        <v>0</v>
      </c>
      <c r="P918" s="6" t="e">
        <f>E918/L918</f>
        <v>#DIV/0!</v>
      </c>
      <c r="Q918" t="str">
        <f t="shared" si="85"/>
        <v>music</v>
      </c>
      <c r="R918" s="7" t="str">
        <f t="shared" si="86"/>
        <v>jazz</v>
      </c>
      <c r="S918" s="13">
        <f>(((I918/60)/60)/24)+DATE(1970,1,1)</f>
        <v>40473.208333333336</v>
      </c>
      <c r="T918" s="16">
        <f>(((J918/60)/60)/24)+DATE(1970,1,1)</f>
        <v>40434.853402777779</v>
      </c>
      <c r="U918" t="str">
        <f t="shared" si="87"/>
        <v/>
      </c>
      <c r="V918">
        <f t="shared" si="88"/>
        <v>0</v>
      </c>
      <c r="W918" t="str">
        <f t="shared" si="89"/>
        <v/>
      </c>
      <c r="X918">
        <f t="shared" si="90"/>
        <v>0</v>
      </c>
    </row>
    <row r="919" spans="1:24"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f>
        <v>6.0000000000000001E-3</v>
      </c>
      <c r="P919" s="6">
        <f>E919/L919</f>
        <v>30</v>
      </c>
      <c r="Q919" t="str">
        <f t="shared" si="85"/>
        <v>music</v>
      </c>
      <c r="R919" s="7" t="str">
        <f t="shared" si="86"/>
        <v>jazz</v>
      </c>
      <c r="S919" s="13">
        <f>(((I919/60)/60)/24)+DATE(1970,1,1)</f>
        <v>41834.104166666664</v>
      </c>
      <c r="T919" s="16">
        <f>(((J919/60)/60)/24)+DATE(1970,1,1)</f>
        <v>41802.94363425926</v>
      </c>
      <c r="U919" t="str">
        <f t="shared" si="87"/>
        <v/>
      </c>
      <c r="V919">
        <f t="shared" si="88"/>
        <v>1</v>
      </c>
      <c r="W919" t="str">
        <f t="shared" si="89"/>
        <v/>
      </c>
      <c r="X919">
        <f t="shared" si="90"/>
        <v>1</v>
      </c>
    </row>
    <row r="920" spans="1:24"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f>
        <v>5.0256410256410255E-2</v>
      </c>
      <c r="P920" s="6">
        <f>E920/L920</f>
        <v>19.600000000000001</v>
      </c>
      <c r="Q920" t="str">
        <f t="shared" si="85"/>
        <v>music</v>
      </c>
      <c r="R920" s="7" t="str">
        <f t="shared" si="86"/>
        <v>jazz</v>
      </c>
      <c r="S920" s="13">
        <f>(((I920/60)/60)/24)+DATE(1970,1,1)</f>
        <v>41974.957881944443</v>
      </c>
      <c r="T920" s="16">
        <f>(((J920/60)/60)/24)+DATE(1970,1,1)</f>
        <v>41944.916215277779</v>
      </c>
      <c r="U920" t="str">
        <f t="shared" si="87"/>
        <v/>
      </c>
      <c r="V920">
        <f t="shared" si="88"/>
        <v>10</v>
      </c>
      <c r="W920" t="str">
        <f t="shared" si="89"/>
        <v/>
      </c>
      <c r="X920">
        <f t="shared" si="90"/>
        <v>10</v>
      </c>
    </row>
    <row r="921" spans="1:24"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f>
        <v>5.0000000000000001E-3</v>
      </c>
      <c r="P921" s="6">
        <f>E921/L921</f>
        <v>100</v>
      </c>
      <c r="Q921" t="str">
        <f t="shared" si="85"/>
        <v>music</v>
      </c>
      <c r="R921" s="7" t="str">
        <f t="shared" si="86"/>
        <v>jazz</v>
      </c>
      <c r="S921" s="13">
        <f>(((I921/60)/60)/24)+DATE(1970,1,1)</f>
        <v>41262.641724537039</v>
      </c>
      <c r="T921" s="16">
        <f>(((J921/60)/60)/24)+DATE(1970,1,1)</f>
        <v>41227.641724537039</v>
      </c>
      <c r="U921" t="str">
        <f t="shared" si="87"/>
        <v/>
      </c>
      <c r="V921">
        <f t="shared" si="88"/>
        <v>1</v>
      </c>
      <c r="W921" t="str">
        <f t="shared" si="89"/>
        <v/>
      </c>
      <c r="X921">
        <f t="shared" si="90"/>
        <v>1</v>
      </c>
    </row>
    <row r="922" spans="1:24"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f>
        <v>0</v>
      </c>
      <c r="P922" s="6" t="e">
        <f>E922/L922</f>
        <v>#DIV/0!</v>
      </c>
      <c r="Q922" t="str">
        <f t="shared" si="85"/>
        <v>music</v>
      </c>
      <c r="R922" s="7" t="str">
        <f t="shared" si="86"/>
        <v>jazz</v>
      </c>
      <c r="S922" s="13">
        <f>(((I922/60)/60)/24)+DATE(1970,1,1)</f>
        <v>41592.713217592594</v>
      </c>
      <c r="T922" s="16">
        <f>(((J922/60)/60)/24)+DATE(1970,1,1)</f>
        <v>41562.67155092593</v>
      </c>
      <c r="U922" t="str">
        <f t="shared" si="87"/>
        <v/>
      </c>
      <c r="V922">
        <f t="shared" si="88"/>
        <v>0</v>
      </c>
      <c r="W922" t="str">
        <f t="shared" si="89"/>
        <v/>
      </c>
      <c r="X922">
        <f t="shared" si="90"/>
        <v>0</v>
      </c>
    </row>
    <row r="923" spans="1:24"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f>
        <v>0.309</v>
      </c>
      <c r="P923" s="6">
        <f>E923/L923</f>
        <v>231.75</v>
      </c>
      <c r="Q923" t="str">
        <f t="shared" si="85"/>
        <v>music</v>
      </c>
      <c r="R923" s="7" t="str">
        <f t="shared" si="86"/>
        <v>jazz</v>
      </c>
      <c r="S923" s="13">
        <f>(((I923/60)/60)/24)+DATE(1970,1,1)</f>
        <v>40889.212685185186</v>
      </c>
      <c r="T923" s="16">
        <f>(((J923/60)/60)/24)+DATE(1970,1,1)</f>
        <v>40847.171018518515</v>
      </c>
      <c r="U923" t="str">
        <f t="shared" si="87"/>
        <v/>
      </c>
      <c r="V923">
        <f t="shared" si="88"/>
        <v>20</v>
      </c>
      <c r="W923" t="str">
        <f t="shared" si="89"/>
        <v/>
      </c>
      <c r="X923">
        <f t="shared" si="90"/>
        <v>20</v>
      </c>
    </row>
    <row r="924" spans="1:24"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f>
        <v>0.21037037037037037</v>
      </c>
      <c r="P924" s="6">
        <f>E924/L924</f>
        <v>189.33333333333334</v>
      </c>
      <c r="Q924" t="str">
        <f t="shared" si="85"/>
        <v>music</v>
      </c>
      <c r="R924" s="7" t="str">
        <f t="shared" si="86"/>
        <v>jazz</v>
      </c>
      <c r="S924" s="13">
        <f>(((I924/60)/60)/24)+DATE(1970,1,1)</f>
        <v>41913.530011574076</v>
      </c>
      <c r="T924" s="16">
        <f>(((J924/60)/60)/24)+DATE(1970,1,1)</f>
        <v>41878.530011574076</v>
      </c>
      <c r="U924" t="str">
        <f t="shared" si="87"/>
        <v/>
      </c>
      <c r="V924">
        <f t="shared" si="88"/>
        <v>30</v>
      </c>
      <c r="W924" t="str">
        <f t="shared" si="89"/>
        <v/>
      </c>
      <c r="X924">
        <f t="shared" si="90"/>
        <v>30</v>
      </c>
    </row>
    <row r="925" spans="1:24"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f>
        <v>2.1999999999999999E-2</v>
      </c>
      <c r="P925" s="6">
        <f>E925/L925</f>
        <v>55</v>
      </c>
      <c r="Q925" t="str">
        <f t="shared" si="85"/>
        <v>music</v>
      </c>
      <c r="R925" s="7" t="str">
        <f t="shared" si="86"/>
        <v>jazz</v>
      </c>
      <c r="S925" s="13">
        <f>(((I925/60)/60)/24)+DATE(1970,1,1)</f>
        <v>41965.001423611116</v>
      </c>
      <c r="T925" s="16">
        <f>(((J925/60)/60)/24)+DATE(1970,1,1)</f>
        <v>41934.959756944445</v>
      </c>
      <c r="U925" t="str">
        <f t="shared" si="87"/>
        <v/>
      </c>
      <c r="V925">
        <f t="shared" si="88"/>
        <v>6</v>
      </c>
      <c r="W925" t="str">
        <f t="shared" si="89"/>
        <v/>
      </c>
      <c r="X925">
        <f t="shared" si="90"/>
        <v>6</v>
      </c>
    </row>
    <row r="926" spans="1:24"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f>
        <v>0.109</v>
      </c>
      <c r="P926" s="6">
        <f>E926/L926</f>
        <v>21.8</v>
      </c>
      <c r="Q926" t="str">
        <f t="shared" si="85"/>
        <v>music</v>
      </c>
      <c r="R926" s="7" t="str">
        <f t="shared" si="86"/>
        <v>jazz</v>
      </c>
      <c r="S926" s="13">
        <f>(((I926/60)/60)/24)+DATE(1970,1,1)</f>
        <v>41318.942928240744</v>
      </c>
      <c r="T926" s="16">
        <f>(((J926/60)/60)/24)+DATE(1970,1,1)</f>
        <v>41288.942928240744</v>
      </c>
      <c r="U926" t="str">
        <f t="shared" si="87"/>
        <v/>
      </c>
      <c r="V926">
        <f t="shared" si="88"/>
        <v>15</v>
      </c>
      <c r="W926" t="str">
        <f t="shared" si="89"/>
        <v/>
      </c>
      <c r="X926">
        <f t="shared" si="90"/>
        <v>15</v>
      </c>
    </row>
    <row r="927" spans="1:24"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f>
        <v>2.6666666666666668E-2</v>
      </c>
      <c r="P927" s="6">
        <f>E927/L927</f>
        <v>32</v>
      </c>
      <c r="Q927" t="str">
        <f t="shared" si="85"/>
        <v>music</v>
      </c>
      <c r="R927" s="7" t="str">
        <f t="shared" si="86"/>
        <v>jazz</v>
      </c>
      <c r="S927" s="13">
        <f>(((I927/60)/60)/24)+DATE(1970,1,1)</f>
        <v>41605.922581018516</v>
      </c>
      <c r="T927" s="16">
        <f>(((J927/60)/60)/24)+DATE(1970,1,1)</f>
        <v>41575.880914351852</v>
      </c>
      <c r="U927" t="str">
        <f t="shared" si="87"/>
        <v/>
      </c>
      <c r="V927">
        <f t="shared" si="88"/>
        <v>5</v>
      </c>
      <c r="W927" t="str">
        <f t="shared" si="89"/>
        <v/>
      </c>
      <c r="X927">
        <f t="shared" si="90"/>
        <v>5</v>
      </c>
    </row>
    <row r="928" spans="1:24"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f>
        <v>0</v>
      </c>
      <c r="P928" s="6" t="e">
        <f>E928/L928</f>
        <v>#DIV/0!</v>
      </c>
      <c r="Q928" t="str">
        <f t="shared" si="85"/>
        <v>music</v>
      </c>
      <c r="R928" s="7" t="str">
        <f t="shared" si="86"/>
        <v>jazz</v>
      </c>
      <c r="S928" s="13">
        <f>(((I928/60)/60)/24)+DATE(1970,1,1)</f>
        <v>40367.944444444445</v>
      </c>
      <c r="T928" s="16">
        <f>(((J928/60)/60)/24)+DATE(1970,1,1)</f>
        <v>40338.02002314815</v>
      </c>
      <c r="U928" t="str">
        <f t="shared" si="87"/>
        <v/>
      </c>
      <c r="V928">
        <f t="shared" si="88"/>
        <v>0</v>
      </c>
      <c r="W928" t="str">
        <f t="shared" si="89"/>
        <v/>
      </c>
      <c r="X928">
        <f t="shared" si="90"/>
        <v>0</v>
      </c>
    </row>
    <row r="929" spans="1:24"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f>
        <v>0</v>
      </c>
      <c r="P929" s="6" t="e">
        <f>E929/L929</f>
        <v>#DIV/0!</v>
      </c>
      <c r="Q929" t="str">
        <f t="shared" si="85"/>
        <v>music</v>
      </c>
      <c r="R929" s="7" t="str">
        <f t="shared" si="86"/>
        <v>jazz</v>
      </c>
      <c r="S929" s="13">
        <f>(((I929/60)/60)/24)+DATE(1970,1,1)</f>
        <v>41043.822858796295</v>
      </c>
      <c r="T929" s="16">
        <f>(((J929/60)/60)/24)+DATE(1970,1,1)</f>
        <v>41013.822858796295</v>
      </c>
      <c r="U929" t="str">
        <f t="shared" si="87"/>
        <v/>
      </c>
      <c r="V929">
        <f t="shared" si="88"/>
        <v>0</v>
      </c>
      <c r="W929" t="str">
        <f t="shared" si="89"/>
        <v/>
      </c>
      <c r="X929">
        <f t="shared" si="90"/>
        <v>0</v>
      </c>
    </row>
    <row r="930" spans="1:24"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f>
        <v>0.10862068965517241</v>
      </c>
      <c r="P930" s="6">
        <f>E930/L930</f>
        <v>56.25</v>
      </c>
      <c r="Q930" t="str">
        <f t="shared" si="85"/>
        <v>music</v>
      </c>
      <c r="R930" s="7" t="str">
        <f t="shared" si="86"/>
        <v>jazz</v>
      </c>
      <c r="S930" s="13">
        <f>(((I930/60)/60)/24)+DATE(1970,1,1)</f>
        <v>41231</v>
      </c>
      <c r="T930" s="16">
        <f>(((J930/60)/60)/24)+DATE(1970,1,1)</f>
        <v>41180.86241898148</v>
      </c>
      <c r="U930" t="str">
        <f t="shared" si="87"/>
        <v/>
      </c>
      <c r="V930">
        <f t="shared" si="88"/>
        <v>28</v>
      </c>
      <c r="W930" t="str">
        <f t="shared" si="89"/>
        <v/>
      </c>
      <c r="X930">
        <f t="shared" si="90"/>
        <v>28</v>
      </c>
    </row>
    <row r="931" spans="1:24"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f>
        <v>0</v>
      </c>
      <c r="P931" s="6" t="e">
        <f>E931/L931</f>
        <v>#DIV/0!</v>
      </c>
      <c r="Q931" t="str">
        <f t="shared" si="85"/>
        <v>music</v>
      </c>
      <c r="R931" s="7" t="str">
        <f t="shared" si="86"/>
        <v>jazz</v>
      </c>
      <c r="S931" s="13">
        <f>(((I931/60)/60)/24)+DATE(1970,1,1)</f>
        <v>41008.196400462963</v>
      </c>
      <c r="T931" s="16">
        <f>(((J931/60)/60)/24)+DATE(1970,1,1)</f>
        <v>40978.238067129627</v>
      </c>
      <c r="U931" t="str">
        <f t="shared" si="87"/>
        <v/>
      </c>
      <c r="V931">
        <f t="shared" si="88"/>
        <v>0</v>
      </c>
      <c r="W931" t="str">
        <f t="shared" si="89"/>
        <v/>
      </c>
      <c r="X931">
        <f t="shared" si="90"/>
        <v>0</v>
      </c>
    </row>
    <row r="932" spans="1:24"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f>
        <v>0.38333333333333336</v>
      </c>
      <c r="P932" s="6">
        <f>E932/L932</f>
        <v>69</v>
      </c>
      <c r="Q932" t="str">
        <f t="shared" si="85"/>
        <v>music</v>
      </c>
      <c r="R932" s="7" t="str">
        <f t="shared" si="86"/>
        <v>jazz</v>
      </c>
      <c r="S932" s="13">
        <f>(((I932/60)/60)/24)+DATE(1970,1,1)</f>
        <v>40354.897222222222</v>
      </c>
      <c r="T932" s="16">
        <f>(((J932/60)/60)/24)+DATE(1970,1,1)</f>
        <v>40312.915578703702</v>
      </c>
      <c r="U932" t="str">
        <f t="shared" si="87"/>
        <v/>
      </c>
      <c r="V932">
        <f t="shared" si="88"/>
        <v>5</v>
      </c>
      <c r="W932" t="str">
        <f t="shared" si="89"/>
        <v/>
      </c>
      <c r="X932">
        <f t="shared" si="90"/>
        <v>5</v>
      </c>
    </row>
    <row r="933" spans="1:24"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f>
        <v>6.5500000000000003E-2</v>
      </c>
      <c r="P933" s="6">
        <f>E933/L933</f>
        <v>18.714285714285715</v>
      </c>
      <c r="Q933" t="str">
        <f t="shared" si="85"/>
        <v>music</v>
      </c>
      <c r="R933" s="7" t="str">
        <f t="shared" si="86"/>
        <v>jazz</v>
      </c>
      <c r="S933" s="13">
        <f>(((I933/60)/60)/24)+DATE(1970,1,1)</f>
        <v>41714.916666666664</v>
      </c>
      <c r="T933" s="16">
        <f>(((J933/60)/60)/24)+DATE(1970,1,1)</f>
        <v>41680.359976851854</v>
      </c>
      <c r="U933" t="str">
        <f t="shared" si="87"/>
        <v/>
      </c>
      <c r="V933">
        <f t="shared" si="88"/>
        <v>7</v>
      </c>
      <c r="W933" t="str">
        <f t="shared" si="89"/>
        <v/>
      </c>
      <c r="X933">
        <f t="shared" si="90"/>
        <v>7</v>
      </c>
    </row>
    <row r="934" spans="1:24"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f>
        <v>0.14536842105263159</v>
      </c>
      <c r="P934" s="6">
        <f>E934/L934</f>
        <v>46.033333333333331</v>
      </c>
      <c r="Q934" t="str">
        <f t="shared" si="85"/>
        <v>music</v>
      </c>
      <c r="R934" s="7" t="str">
        <f t="shared" si="86"/>
        <v>jazz</v>
      </c>
      <c r="S934" s="13">
        <f>(((I934/60)/60)/24)+DATE(1970,1,1)</f>
        <v>41355.927604166667</v>
      </c>
      <c r="T934" s="16">
        <f>(((J934/60)/60)/24)+DATE(1970,1,1)</f>
        <v>41310.969270833331</v>
      </c>
      <c r="U934" t="str">
        <f t="shared" si="87"/>
        <v/>
      </c>
      <c r="V934">
        <f t="shared" si="88"/>
        <v>30</v>
      </c>
      <c r="W934" t="str">
        <f t="shared" si="89"/>
        <v/>
      </c>
      <c r="X934">
        <f t="shared" si="90"/>
        <v>30</v>
      </c>
    </row>
    <row r="935" spans="1:24"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f>
        <v>0.06</v>
      </c>
      <c r="P935" s="6">
        <f>E935/L935</f>
        <v>60</v>
      </c>
      <c r="Q935" t="str">
        <f t="shared" si="85"/>
        <v>music</v>
      </c>
      <c r="R935" s="7" t="str">
        <f t="shared" si="86"/>
        <v>jazz</v>
      </c>
      <c r="S935" s="13">
        <f>(((I935/60)/60)/24)+DATE(1970,1,1)</f>
        <v>41771.169085648151</v>
      </c>
      <c r="T935" s="16">
        <f>(((J935/60)/60)/24)+DATE(1970,1,1)</f>
        <v>41711.169085648151</v>
      </c>
      <c r="U935" t="str">
        <f t="shared" si="87"/>
        <v/>
      </c>
      <c r="V935">
        <f t="shared" si="88"/>
        <v>2</v>
      </c>
      <c r="W935" t="str">
        <f t="shared" si="89"/>
        <v/>
      </c>
      <c r="X935">
        <f t="shared" si="90"/>
        <v>2</v>
      </c>
    </row>
    <row r="936" spans="1:24"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f>
        <v>0.30399999999999999</v>
      </c>
      <c r="P936" s="6">
        <f>E936/L936</f>
        <v>50.666666666666664</v>
      </c>
      <c r="Q936" t="str">
        <f t="shared" si="85"/>
        <v>music</v>
      </c>
      <c r="R936" s="7" t="str">
        <f t="shared" si="86"/>
        <v>jazz</v>
      </c>
      <c r="S936" s="13">
        <f>(((I936/60)/60)/24)+DATE(1970,1,1)</f>
        <v>41763.25</v>
      </c>
      <c r="T936" s="16">
        <f>(((J936/60)/60)/24)+DATE(1970,1,1)</f>
        <v>41733.737083333333</v>
      </c>
      <c r="U936" t="str">
        <f t="shared" si="87"/>
        <v/>
      </c>
      <c r="V936">
        <f t="shared" si="88"/>
        <v>30</v>
      </c>
      <c r="W936" t="str">
        <f t="shared" si="89"/>
        <v/>
      </c>
      <c r="X936">
        <f t="shared" si="90"/>
        <v>30</v>
      </c>
    </row>
    <row r="937" spans="1:24"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f>
        <v>1.4285714285714285E-2</v>
      </c>
      <c r="P937" s="6">
        <f>E937/L937</f>
        <v>25</v>
      </c>
      <c r="Q937" t="str">
        <f t="shared" si="85"/>
        <v>music</v>
      </c>
      <c r="R937" s="7" t="str">
        <f t="shared" si="86"/>
        <v>jazz</v>
      </c>
      <c r="S937" s="13">
        <f>(((I937/60)/60)/24)+DATE(1970,1,1)</f>
        <v>42398.333668981482</v>
      </c>
      <c r="T937" s="16">
        <f>(((J937/60)/60)/24)+DATE(1970,1,1)</f>
        <v>42368.333668981482</v>
      </c>
      <c r="U937" t="str">
        <f t="shared" si="87"/>
        <v/>
      </c>
      <c r="V937">
        <f t="shared" si="88"/>
        <v>2</v>
      </c>
      <c r="W937" t="str">
        <f t="shared" si="89"/>
        <v/>
      </c>
      <c r="X937">
        <f t="shared" si="90"/>
        <v>2</v>
      </c>
    </row>
    <row r="938" spans="1:24"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f>
        <v>0</v>
      </c>
      <c r="P938" s="6" t="e">
        <f>E938/L938</f>
        <v>#DIV/0!</v>
      </c>
      <c r="Q938" t="str">
        <f t="shared" si="85"/>
        <v>music</v>
      </c>
      <c r="R938" s="7" t="str">
        <f t="shared" si="86"/>
        <v>jazz</v>
      </c>
      <c r="S938" s="13">
        <f>(((I938/60)/60)/24)+DATE(1970,1,1)</f>
        <v>40926.833333333336</v>
      </c>
      <c r="T938" s="16">
        <f>(((J938/60)/60)/24)+DATE(1970,1,1)</f>
        <v>40883.024178240739</v>
      </c>
      <c r="U938" t="str">
        <f t="shared" si="87"/>
        <v/>
      </c>
      <c r="V938">
        <f t="shared" si="88"/>
        <v>0</v>
      </c>
      <c r="W938" t="str">
        <f t="shared" si="89"/>
        <v/>
      </c>
      <c r="X938">
        <f t="shared" si="90"/>
        <v>0</v>
      </c>
    </row>
    <row r="939" spans="1:24"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f>
        <v>1.1428571428571429E-2</v>
      </c>
      <c r="P939" s="6">
        <f>E939/L939</f>
        <v>20</v>
      </c>
      <c r="Q939" t="str">
        <f t="shared" si="85"/>
        <v>music</v>
      </c>
      <c r="R939" s="7" t="str">
        <f t="shared" si="86"/>
        <v>jazz</v>
      </c>
      <c r="S939" s="13">
        <f>(((I939/60)/60)/24)+DATE(1970,1,1)</f>
        <v>41581.839780092596</v>
      </c>
      <c r="T939" s="16">
        <f>(((J939/60)/60)/24)+DATE(1970,1,1)</f>
        <v>41551.798113425924</v>
      </c>
      <c r="U939" t="str">
        <f t="shared" si="87"/>
        <v/>
      </c>
      <c r="V939">
        <f t="shared" si="88"/>
        <v>2</v>
      </c>
      <c r="W939" t="str">
        <f t="shared" si="89"/>
        <v/>
      </c>
      <c r="X939">
        <f t="shared" si="90"/>
        <v>2</v>
      </c>
    </row>
    <row r="940" spans="1:24"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f>
        <v>3.5714285714285713E-3</v>
      </c>
      <c r="P940" s="6">
        <f>E940/L940</f>
        <v>25</v>
      </c>
      <c r="Q940" t="str">
        <f t="shared" si="85"/>
        <v>music</v>
      </c>
      <c r="R940" s="7" t="str">
        <f t="shared" si="86"/>
        <v>jazz</v>
      </c>
      <c r="S940" s="13">
        <f>(((I940/60)/60)/24)+DATE(1970,1,1)</f>
        <v>41154.479722222226</v>
      </c>
      <c r="T940" s="16">
        <f>(((J940/60)/60)/24)+DATE(1970,1,1)</f>
        <v>41124.479722222226</v>
      </c>
      <c r="U940" t="str">
        <f t="shared" si="87"/>
        <v/>
      </c>
      <c r="V940">
        <f t="shared" si="88"/>
        <v>1</v>
      </c>
      <c r="W940" t="str">
        <f t="shared" si="89"/>
        <v/>
      </c>
      <c r="X940">
        <f t="shared" si="90"/>
        <v>1</v>
      </c>
    </row>
    <row r="941" spans="1:24"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f>
        <v>1.4545454545454545E-2</v>
      </c>
      <c r="P941" s="6">
        <f>E941/L941</f>
        <v>20</v>
      </c>
      <c r="Q941" t="str">
        <f t="shared" si="85"/>
        <v>music</v>
      </c>
      <c r="R941" s="7" t="str">
        <f t="shared" si="86"/>
        <v>jazz</v>
      </c>
      <c r="S941" s="13">
        <f>(((I941/60)/60)/24)+DATE(1970,1,1)</f>
        <v>41455.831944444442</v>
      </c>
      <c r="T941" s="16">
        <f>(((J941/60)/60)/24)+DATE(1970,1,1)</f>
        <v>41416.763171296298</v>
      </c>
      <c r="U941" t="str">
        <f t="shared" si="87"/>
        <v/>
      </c>
      <c r="V941">
        <f t="shared" si="88"/>
        <v>2</v>
      </c>
      <c r="W941" t="str">
        <f t="shared" si="89"/>
        <v/>
      </c>
      <c r="X941">
        <f t="shared" si="90"/>
        <v>2</v>
      </c>
    </row>
    <row r="942" spans="1:24"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f>
        <v>0.17155555555555554</v>
      </c>
      <c r="P942" s="6">
        <f>E942/L942</f>
        <v>110.28571428571429</v>
      </c>
      <c r="Q942" t="str">
        <f t="shared" si="85"/>
        <v>technology</v>
      </c>
      <c r="R942" s="7" t="str">
        <f t="shared" si="86"/>
        <v>wearables</v>
      </c>
      <c r="S942" s="13">
        <f>(((I942/60)/60)/24)+DATE(1970,1,1)</f>
        <v>42227.008402777778</v>
      </c>
      <c r="T942" s="16">
        <f>(((J942/60)/60)/24)+DATE(1970,1,1)</f>
        <v>42182.008402777778</v>
      </c>
      <c r="U942" t="str">
        <f t="shared" si="87"/>
        <v/>
      </c>
      <c r="V942">
        <f t="shared" si="88"/>
        <v>14</v>
      </c>
      <c r="W942" t="str">
        <f t="shared" si="89"/>
        <v/>
      </c>
      <c r="X942">
        <f t="shared" si="90"/>
        <v>14</v>
      </c>
    </row>
    <row r="943" spans="1:24"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f>
        <v>2.3220000000000001E-2</v>
      </c>
      <c r="P943" s="6">
        <f>E943/L943</f>
        <v>37.451612903225808</v>
      </c>
      <c r="Q943" t="str">
        <f t="shared" si="85"/>
        <v>technology</v>
      </c>
      <c r="R943" s="7" t="str">
        <f t="shared" si="86"/>
        <v>wearables</v>
      </c>
      <c r="S943" s="13">
        <f>(((I943/60)/60)/24)+DATE(1970,1,1)</f>
        <v>42776.096585648149</v>
      </c>
      <c r="T943" s="16">
        <f>(((J943/60)/60)/24)+DATE(1970,1,1)</f>
        <v>42746.096585648149</v>
      </c>
      <c r="U943" t="str">
        <f t="shared" si="87"/>
        <v/>
      </c>
      <c r="V943">
        <f t="shared" si="88"/>
        <v>31</v>
      </c>
      <c r="W943" t="str">
        <f t="shared" si="89"/>
        <v/>
      </c>
      <c r="X943">
        <f t="shared" si="90"/>
        <v>31</v>
      </c>
    </row>
    <row r="944" spans="1:24"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f>
        <v>8.9066666666666669E-2</v>
      </c>
      <c r="P944" s="6">
        <f>E944/L944</f>
        <v>41.75</v>
      </c>
      <c r="Q944" t="str">
        <f t="shared" si="85"/>
        <v>technology</v>
      </c>
      <c r="R944" s="7" t="str">
        <f t="shared" si="86"/>
        <v>wearables</v>
      </c>
      <c r="S944" s="13">
        <f>(((I944/60)/60)/24)+DATE(1970,1,1)</f>
        <v>42418.843287037031</v>
      </c>
      <c r="T944" s="16">
        <f>(((J944/60)/60)/24)+DATE(1970,1,1)</f>
        <v>42382.843287037031</v>
      </c>
      <c r="U944" t="str">
        <f t="shared" si="87"/>
        <v/>
      </c>
      <c r="V944">
        <f t="shared" si="88"/>
        <v>16</v>
      </c>
      <c r="W944" t="str">
        <f t="shared" si="89"/>
        <v/>
      </c>
      <c r="X944">
        <f t="shared" si="90"/>
        <v>16</v>
      </c>
    </row>
    <row r="945" spans="1:24"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f>
        <v>9.633333333333334E-2</v>
      </c>
      <c r="P945" s="6">
        <f>E945/L945</f>
        <v>24.083333333333332</v>
      </c>
      <c r="Q945" t="str">
        <f t="shared" si="85"/>
        <v>technology</v>
      </c>
      <c r="R945" s="7" t="str">
        <f t="shared" si="86"/>
        <v>wearables</v>
      </c>
      <c r="S945" s="13">
        <f>(((I945/60)/60)/24)+DATE(1970,1,1)</f>
        <v>42703.709548611107</v>
      </c>
      <c r="T945" s="16">
        <f>(((J945/60)/60)/24)+DATE(1970,1,1)</f>
        <v>42673.66788194445</v>
      </c>
      <c r="U945" t="str">
        <f t="shared" si="87"/>
        <v/>
      </c>
      <c r="V945">
        <f t="shared" si="88"/>
        <v>12</v>
      </c>
      <c r="W945" t="str">
        <f t="shared" si="89"/>
        <v/>
      </c>
      <c r="X945">
        <f t="shared" si="90"/>
        <v>12</v>
      </c>
    </row>
    <row r="946" spans="1:24"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f>
        <v>0.13325999999999999</v>
      </c>
      <c r="P946" s="6">
        <f>E946/L946</f>
        <v>69.40625</v>
      </c>
      <c r="Q946" t="str">
        <f t="shared" si="85"/>
        <v>technology</v>
      </c>
      <c r="R946" s="7" t="str">
        <f t="shared" si="86"/>
        <v>wearables</v>
      </c>
      <c r="S946" s="13">
        <f>(((I946/60)/60)/24)+DATE(1970,1,1)</f>
        <v>42478.583333333328</v>
      </c>
      <c r="T946" s="16">
        <f>(((J946/60)/60)/24)+DATE(1970,1,1)</f>
        <v>42444.583912037036</v>
      </c>
      <c r="U946" t="str">
        <f t="shared" si="87"/>
        <v/>
      </c>
      <c r="V946">
        <f t="shared" si="88"/>
        <v>96</v>
      </c>
      <c r="W946" t="str">
        <f t="shared" si="89"/>
        <v/>
      </c>
      <c r="X946">
        <f t="shared" si="90"/>
        <v>96</v>
      </c>
    </row>
    <row r="947" spans="1:24"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f>
        <v>2.4840000000000001E-2</v>
      </c>
      <c r="P947" s="6">
        <f>E947/L947</f>
        <v>155.25</v>
      </c>
      <c r="Q947" t="str">
        <f t="shared" si="85"/>
        <v>technology</v>
      </c>
      <c r="R947" s="7" t="str">
        <f t="shared" si="86"/>
        <v>wearables</v>
      </c>
      <c r="S947" s="13">
        <f>(((I947/60)/60)/24)+DATE(1970,1,1)</f>
        <v>42784.999305555553</v>
      </c>
      <c r="T947" s="16">
        <f>(((J947/60)/60)/24)+DATE(1970,1,1)</f>
        <v>42732.872986111113</v>
      </c>
      <c r="U947" t="str">
        <f t="shared" si="87"/>
        <v/>
      </c>
      <c r="V947">
        <f t="shared" si="88"/>
        <v>16</v>
      </c>
      <c r="W947" t="str">
        <f t="shared" si="89"/>
        <v/>
      </c>
      <c r="X947">
        <f t="shared" si="90"/>
        <v>16</v>
      </c>
    </row>
    <row r="948" spans="1:24"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f>
        <v>1.9066666666666666E-2</v>
      </c>
      <c r="P948" s="6">
        <f>E948/L948</f>
        <v>57.2</v>
      </c>
      <c r="Q948" t="str">
        <f t="shared" si="85"/>
        <v>technology</v>
      </c>
      <c r="R948" s="7" t="str">
        <f t="shared" si="86"/>
        <v>wearables</v>
      </c>
      <c r="S948" s="13">
        <f>(((I948/60)/60)/24)+DATE(1970,1,1)</f>
        <v>42622.750555555554</v>
      </c>
      <c r="T948" s="16">
        <f>(((J948/60)/60)/24)+DATE(1970,1,1)</f>
        <v>42592.750555555554</v>
      </c>
      <c r="U948" t="str">
        <f t="shared" si="87"/>
        <v/>
      </c>
      <c r="V948">
        <f t="shared" si="88"/>
        <v>5</v>
      </c>
      <c r="W948" t="str">
        <f t="shared" si="89"/>
        <v/>
      </c>
      <c r="X948">
        <f t="shared" si="90"/>
        <v>5</v>
      </c>
    </row>
    <row r="949" spans="1:24"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f>
        <v>0</v>
      </c>
      <c r="P949" s="6" t="e">
        <f>E949/L949</f>
        <v>#DIV/0!</v>
      </c>
      <c r="Q949" t="str">
        <f t="shared" si="85"/>
        <v>technology</v>
      </c>
      <c r="R949" s="7" t="str">
        <f t="shared" si="86"/>
        <v>wearables</v>
      </c>
      <c r="S949" s="13">
        <f>(((I949/60)/60)/24)+DATE(1970,1,1)</f>
        <v>42551.781319444446</v>
      </c>
      <c r="T949" s="16">
        <f>(((J949/60)/60)/24)+DATE(1970,1,1)</f>
        <v>42491.781319444446</v>
      </c>
      <c r="U949" t="str">
        <f t="shared" si="87"/>
        <v/>
      </c>
      <c r="V949">
        <f t="shared" si="88"/>
        <v>0</v>
      </c>
      <c r="W949" t="str">
        <f t="shared" si="89"/>
        <v/>
      </c>
      <c r="X949">
        <f t="shared" si="90"/>
        <v>0</v>
      </c>
    </row>
    <row r="950" spans="1:24"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f>
        <v>0.12</v>
      </c>
      <c r="P950" s="6">
        <f>E950/L950</f>
        <v>60</v>
      </c>
      <c r="Q950" t="str">
        <f t="shared" si="85"/>
        <v>technology</v>
      </c>
      <c r="R950" s="7" t="str">
        <f t="shared" si="86"/>
        <v>wearables</v>
      </c>
      <c r="S950" s="13">
        <f>(((I950/60)/60)/24)+DATE(1970,1,1)</f>
        <v>42441.828287037039</v>
      </c>
      <c r="T950" s="16">
        <f>(((J950/60)/60)/24)+DATE(1970,1,1)</f>
        <v>42411.828287037039</v>
      </c>
      <c r="U950" t="str">
        <f t="shared" si="87"/>
        <v/>
      </c>
      <c r="V950">
        <f t="shared" si="88"/>
        <v>8</v>
      </c>
      <c r="W950" t="str">
        <f t="shared" si="89"/>
        <v/>
      </c>
      <c r="X950">
        <f t="shared" si="90"/>
        <v>8</v>
      </c>
    </row>
    <row r="951" spans="1:24"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f>
        <v>1.3650000000000001E-2</v>
      </c>
      <c r="P951" s="6">
        <f>E951/L951</f>
        <v>39</v>
      </c>
      <c r="Q951" t="str">
        <f t="shared" si="85"/>
        <v>technology</v>
      </c>
      <c r="R951" s="7" t="str">
        <f t="shared" si="86"/>
        <v>wearables</v>
      </c>
      <c r="S951" s="13">
        <f>(((I951/60)/60)/24)+DATE(1970,1,1)</f>
        <v>42421.043703703705</v>
      </c>
      <c r="T951" s="16">
        <f>(((J951/60)/60)/24)+DATE(1970,1,1)</f>
        <v>42361.043703703705</v>
      </c>
      <c r="U951" t="str">
        <f t="shared" si="87"/>
        <v/>
      </c>
      <c r="V951">
        <f t="shared" si="88"/>
        <v>7</v>
      </c>
      <c r="W951" t="str">
        <f t="shared" si="89"/>
        <v/>
      </c>
      <c r="X951">
        <f t="shared" si="90"/>
        <v>7</v>
      </c>
    </row>
    <row r="952" spans="1:24"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f>
        <v>0.28039999999999998</v>
      </c>
      <c r="P952" s="6">
        <f>E952/L952</f>
        <v>58.416666666666664</v>
      </c>
      <c r="Q952" t="str">
        <f t="shared" si="85"/>
        <v>technology</v>
      </c>
      <c r="R952" s="7" t="str">
        <f t="shared" si="86"/>
        <v>wearables</v>
      </c>
      <c r="S952" s="13">
        <f>(((I952/60)/60)/24)+DATE(1970,1,1)</f>
        <v>42386.750706018516</v>
      </c>
      <c r="T952" s="16">
        <f>(((J952/60)/60)/24)+DATE(1970,1,1)</f>
        <v>42356.750706018516</v>
      </c>
      <c r="U952" t="str">
        <f t="shared" si="87"/>
        <v/>
      </c>
      <c r="V952">
        <f t="shared" si="88"/>
        <v>24</v>
      </c>
      <c r="W952" t="str">
        <f t="shared" si="89"/>
        <v/>
      </c>
      <c r="X952">
        <f t="shared" si="90"/>
        <v>24</v>
      </c>
    </row>
    <row r="953" spans="1:24"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f>
        <v>0.38390000000000002</v>
      </c>
      <c r="P953" s="6">
        <f>E953/L953</f>
        <v>158.63636363636363</v>
      </c>
      <c r="Q953" t="str">
        <f t="shared" si="85"/>
        <v>technology</v>
      </c>
      <c r="R953" s="7" t="str">
        <f t="shared" si="86"/>
        <v>wearables</v>
      </c>
      <c r="S953" s="13">
        <f>(((I953/60)/60)/24)+DATE(1970,1,1)</f>
        <v>42525.653611111105</v>
      </c>
      <c r="T953" s="16">
        <f>(((J953/60)/60)/24)+DATE(1970,1,1)</f>
        <v>42480.653611111105</v>
      </c>
      <c r="U953" t="str">
        <f t="shared" si="87"/>
        <v/>
      </c>
      <c r="V953">
        <f t="shared" si="88"/>
        <v>121</v>
      </c>
      <c r="W953" t="str">
        <f t="shared" si="89"/>
        <v/>
      </c>
      <c r="X953">
        <f t="shared" si="90"/>
        <v>121</v>
      </c>
    </row>
    <row r="954" spans="1:24"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f>
        <v>0.39942857142857141</v>
      </c>
      <c r="P954" s="6">
        <f>E954/L954</f>
        <v>99.857142857142861</v>
      </c>
      <c r="Q954" t="str">
        <f t="shared" si="85"/>
        <v>technology</v>
      </c>
      <c r="R954" s="7" t="str">
        <f t="shared" si="86"/>
        <v>wearables</v>
      </c>
      <c r="S954" s="13">
        <f>(((I954/60)/60)/24)+DATE(1970,1,1)</f>
        <v>42692.655231481483</v>
      </c>
      <c r="T954" s="16">
        <f>(((J954/60)/60)/24)+DATE(1970,1,1)</f>
        <v>42662.613564814819</v>
      </c>
      <c r="U954" t="str">
        <f t="shared" si="87"/>
        <v/>
      </c>
      <c r="V954">
        <f t="shared" si="88"/>
        <v>196</v>
      </c>
      <c r="W954" t="str">
        <f t="shared" si="89"/>
        <v/>
      </c>
      <c r="X954">
        <f t="shared" si="90"/>
        <v>196</v>
      </c>
    </row>
    <row r="955" spans="1:24"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f>
        <v>8.3999999999999995E-3</v>
      </c>
      <c r="P955" s="6">
        <f>E955/L955</f>
        <v>25.2</v>
      </c>
      <c r="Q955" t="str">
        <f t="shared" si="85"/>
        <v>technology</v>
      </c>
      <c r="R955" s="7" t="str">
        <f t="shared" si="86"/>
        <v>wearables</v>
      </c>
      <c r="S955" s="13">
        <f>(((I955/60)/60)/24)+DATE(1970,1,1)</f>
        <v>42029.164340277777</v>
      </c>
      <c r="T955" s="16">
        <f>(((J955/60)/60)/24)+DATE(1970,1,1)</f>
        <v>41999.164340277777</v>
      </c>
      <c r="U955" t="str">
        <f t="shared" si="87"/>
        <v/>
      </c>
      <c r="V955">
        <f t="shared" si="88"/>
        <v>5</v>
      </c>
      <c r="W955" t="str">
        <f t="shared" si="89"/>
        <v/>
      </c>
      <c r="X955">
        <f t="shared" si="90"/>
        <v>5</v>
      </c>
    </row>
    <row r="956" spans="1:24"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f>
        <v>0.43406666666666666</v>
      </c>
      <c r="P956" s="6">
        <f>E956/L956</f>
        <v>89.191780821917803</v>
      </c>
      <c r="Q956" t="str">
        <f t="shared" si="85"/>
        <v>technology</v>
      </c>
      <c r="R956" s="7" t="str">
        <f t="shared" si="86"/>
        <v>wearables</v>
      </c>
      <c r="S956" s="13">
        <f>(((I956/60)/60)/24)+DATE(1970,1,1)</f>
        <v>42236.833784722221</v>
      </c>
      <c r="T956" s="16">
        <f>(((J956/60)/60)/24)+DATE(1970,1,1)</f>
        <v>42194.833784722221</v>
      </c>
      <c r="U956" t="str">
        <f t="shared" si="87"/>
        <v/>
      </c>
      <c r="V956">
        <f t="shared" si="88"/>
        <v>73</v>
      </c>
      <c r="W956" t="str">
        <f t="shared" si="89"/>
        <v/>
      </c>
      <c r="X956">
        <f t="shared" si="90"/>
        <v>73</v>
      </c>
    </row>
    <row r="957" spans="1:24"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f>
        <v>5.6613333333333335E-2</v>
      </c>
      <c r="P957" s="6">
        <f>E957/L957</f>
        <v>182.6236559139785</v>
      </c>
      <c r="Q957" t="str">
        <f t="shared" si="85"/>
        <v>technology</v>
      </c>
      <c r="R957" s="7" t="str">
        <f t="shared" si="86"/>
        <v>wearables</v>
      </c>
      <c r="S957" s="13">
        <f>(((I957/60)/60)/24)+DATE(1970,1,1)</f>
        <v>42626.295138888891</v>
      </c>
      <c r="T957" s="16">
        <f>(((J957/60)/60)/24)+DATE(1970,1,1)</f>
        <v>42586.295138888891</v>
      </c>
      <c r="U957" t="str">
        <f t="shared" si="87"/>
        <v/>
      </c>
      <c r="V957">
        <f t="shared" si="88"/>
        <v>93</v>
      </c>
      <c r="W957" t="str">
        <f t="shared" si="89"/>
        <v/>
      </c>
      <c r="X957">
        <f t="shared" si="90"/>
        <v>93</v>
      </c>
    </row>
    <row r="958" spans="1:24"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f>
        <v>1.7219999999999999E-2</v>
      </c>
      <c r="P958" s="6">
        <f>E958/L958</f>
        <v>50.647058823529413</v>
      </c>
      <c r="Q958" t="str">
        <f t="shared" si="85"/>
        <v>technology</v>
      </c>
      <c r="R958" s="7" t="str">
        <f t="shared" si="86"/>
        <v>wearables</v>
      </c>
      <c r="S958" s="13">
        <f>(((I958/60)/60)/24)+DATE(1970,1,1)</f>
        <v>42120.872210648144</v>
      </c>
      <c r="T958" s="16">
        <f>(((J958/60)/60)/24)+DATE(1970,1,1)</f>
        <v>42060.913877314815</v>
      </c>
      <c r="U958" t="str">
        <f t="shared" si="87"/>
        <v/>
      </c>
      <c r="V958">
        <f t="shared" si="88"/>
        <v>17</v>
      </c>
      <c r="W958" t="str">
        <f t="shared" si="89"/>
        <v/>
      </c>
      <c r="X958">
        <f t="shared" si="90"/>
        <v>17</v>
      </c>
    </row>
    <row r="959" spans="1:24"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f>
        <v>1.9416666666666665E-2</v>
      </c>
      <c r="P959" s="6">
        <f>E959/L959</f>
        <v>33.285714285714285</v>
      </c>
      <c r="Q959" t="str">
        <f t="shared" si="85"/>
        <v>technology</v>
      </c>
      <c r="R959" s="7" t="str">
        <f t="shared" si="86"/>
        <v>wearables</v>
      </c>
      <c r="S959" s="13">
        <f>(((I959/60)/60)/24)+DATE(1970,1,1)</f>
        <v>42691.594131944439</v>
      </c>
      <c r="T959" s="16">
        <f>(((J959/60)/60)/24)+DATE(1970,1,1)</f>
        <v>42660.552465277782</v>
      </c>
      <c r="U959" t="str">
        <f t="shared" si="87"/>
        <v/>
      </c>
      <c r="V959">
        <f t="shared" si="88"/>
        <v>7</v>
      </c>
      <c r="W959" t="str">
        <f t="shared" si="89"/>
        <v/>
      </c>
      <c r="X959">
        <f t="shared" si="90"/>
        <v>7</v>
      </c>
    </row>
    <row r="960" spans="1:24"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f>
        <v>0.11328275684711328</v>
      </c>
      <c r="P960" s="6">
        <f>E960/L960</f>
        <v>51.823529411764703</v>
      </c>
      <c r="Q960" t="str">
        <f t="shared" si="85"/>
        <v>technology</v>
      </c>
      <c r="R960" s="7" t="str">
        <f t="shared" si="86"/>
        <v>wearables</v>
      </c>
      <c r="S960" s="13">
        <f>(((I960/60)/60)/24)+DATE(1970,1,1)</f>
        <v>42104.207638888889</v>
      </c>
      <c r="T960" s="16">
        <f>(((J960/60)/60)/24)+DATE(1970,1,1)</f>
        <v>42082.802812499998</v>
      </c>
      <c r="U960" t="str">
        <f t="shared" si="87"/>
        <v/>
      </c>
      <c r="V960">
        <f t="shared" si="88"/>
        <v>17</v>
      </c>
      <c r="W960" t="str">
        <f t="shared" si="89"/>
        <v/>
      </c>
      <c r="X960">
        <f t="shared" si="90"/>
        <v>17</v>
      </c>
    </row>
    <row r="961" spans="1:24"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f>
        <v>0.3886</v>
      </c>
      <c r="P961" s="6">
        <f>E961/L961</f>
        <v>113.62573099415205</v>
      </c>
      <c r="Q961" t="str">
        <f t="shared" si="85"/>
        <v>technology</v>
      </c>
      <c r="R961" s="7" t="str">
        <f t="shared" si="86"/>
        <v>wearables</v>
      </c>
      <c r="S961" s="13">
        <f>(((I961/60)/60)/24)+DATE(1970,1,1)</f>
        <v>42023.174363425926</v>
      </c>
      <c r="T961" s="16">
        <f>(((J961/60)/60)/24)+DATE(1970,1,1)</f>
        <v>41993.174363425926</v>
      </c>
      <c r="U961" t="str">
        <f t="shared" si="87"/>
        <v/>
      </c>
      <c r="V961">
        <f t="shared" si="88"/>
        <v>171</v>
      </c>
      <c r="W961" t="str">
        <f t="shared" si="89"/>
        <v/>
      </c>
      <c r="X961">
        <f t="shared" si="90"/>
        <v>171</v>
      </c>
    </row>
    <row r="962" spans="1:24"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f>
        <v>0.46100628930817611</v>
      </c>
      <c r="P962" s="6">
        <f>E962/L962</f>
        <v>136.46276595744681</v>
      </c>
      <c r="Q962" t="str">
        <f t="shared" si="85"/>
        <v>technology</v>
      </c>
      <c r="R962" s="7" t="str">
        <f t="shared" si="86"/>
        <v>wearables</v>
      </c>
      <c r="S962" s="13">
        <f>(((I962/60)/60)/24)+DATE(1970,1,1)</f>
        <v>42808.585127314815</v>
      </c>
      <c r="T962" s="16">
        <f>(((J962/60)/60)/24)+DATE(1970,1,1)</f>
        <v>42766.626793981486</v>
      </c>
      <c r="U962" t="str">
        <f t="shared" si="87"/>
        <v/>
      </c>
      <c r="V962">
        <f t="shared" si="88"/>
        <v>188</v>
      </c>
      <c r="W962" t="str">
        <f t="shared" si="89"/>
        <v/>
      </c>
      <c r="X962">
        <f t="shared" si="90"/>
        <v>188</v>
      </c>
    </row>
    <row r="963" spans="1:24"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f>
        <v>0.42188421052631581</v>
      </c>
      <c r="P963" s="6">
        <f>E963/L963</f>
        <v>364.35454545454547</v>
      </c>
      <c r="Q963" t="str">
        <f t="shared" ref="Q963:Q1026" si="91">LEFT(N963,SEARCH("/",N963)-1)</f>
        <v>technology</v>
      </c>
      <c r="R963" s="7" t="str">
        <f t="shared" ref="R963:R1026" si="92">RIGHT(N963,LEN(N963)-SEARCH("/",N963))</f>
        <v>wearables</v>
      </c>
      <c r="S963" s="13">
        <f>(((I963/60)/60)/24)+DATE(1970,1,1)</f>
        <v>42786.791666666672</v>
      </c>
      <c r="T963" s="16">
        <f>(((J963/60)/60)/24)+DATE(1970,1,1)</f>
        <v>42740.693692129629</v>
      </c>
      <c r="U963" t="str">
        <f t="shared" ref="U963:U1026" si="93">IF(F963="Successful",L963,"")</f>
        <v/>
      </c>
      <c r="V963">
        <f t="shared" ref="V963:V1026" si="94">IF($F963="Failed",$L963,"")</f>
        <v>110</v>
      </c>
      <c r="W963" t="str">
        <f t="shared" ref="W963:W1026" si="95">IF($F963="Canceled",$L963,"")</f>
        <v/>
      </c>
      <c r="X963">
        <f t="shared" ref="X963:X1026" si="96">IF(V963="",W963,V963)</f>
        <v>110</v>
      </c>
    </row>
    <row r="964" spans="1:24"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f>
        <v>0.2848</v>
      </c>
      <c r="P964" s="6">
        <f>E964/L964</f>
        <v>19.243243243243242</v>
      </c>
      <c r="Q964" t="str">
        <f t="shared" si="91"/>
        <v>technology</v>
      </c>
      <c r="R964" s="7" t="str">
        <f t="shared" si="92"/>
        <v>wearables</v>
      </c>
      <c r="S964" s="13">
        <f>(((I964/60)/60)/24)+DATE(1970,1,1)</f>
        <v>42411.712418981479</v>
      </c>
      <c r="T964" s="16">
        <f>(((J964/60)/60)/24)+DATE(1970,1,1)</f>
        <v>42373.712418981479</v>
      </c>
      <c r="U964" t="str">
        <f t="shared" si="93"/>
        <v/>
      </c>
      <c r="V964">
        <f t="shared" si="94"/>
        <v>37</v>
      </c>
      <c r="W964" t="str">
        <f t="shared" si="95"/>
        <v/>
      </c>
      <c r="X964">
        <f t="shared" si="96"/>
        <v>37</v>
      </c>
    </row>
    <row r="965" spans="1:24"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f>
        <v>1.0771428571428571E-2</v>
      </c>
      <c r="P965" s="6">
        <f>E965/L965</f>
        <v>41.888888888888886</v>
      </c>
      <c r="Q965" t="str">
        <f t="shared" si="91"/>
        <v>technology</v>
      </c>
      <c r="R965" s="7" t="str">
        <f t="shared" si="92"/>
        <v>wearables</v>
      </c>
      <c r="S965" s="13">
        <f>(((I965/60)/60)/24)+DATE(1970,1,1)</f>
        <v>42660.635636574079</v>
      </c>
      <c r="T965" s="16">
        <f>(((J965/60)/60)/24)+DATE(1970,1,1)</f>
        <v>42625.635636574079</v>
      </c>
      <c r="U965" t="str">
        <f t="shared" si="93"/>
        <v/>
      </c>
      <c r="V965">
        <f t="shared" si="94"/>
        <v>9</v>
      </c>
      <c r="W965" t="str">
        <f t="shared" si="95"/>
        <v/>
      </c>
      <c r="X965">
        <f t="shared" si="96"/>
        <v>9</v>
      </c>
    </row>
    <row r="966" spans="1:24"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f>
        <v>7.9909090909090902E-3</v>
      </c>
      <c r="P966" s="6">
        <f>E966/L966</f>
        <v>30.310344827586206</v>
      </c>
      <c r="Q966" t="str">
        <f t="shared" si="91"/>
        <v>technology</v>
      </c>
      <c r="R966" s="7" t="str">
        <f t="shared" si="92"/>
        <v>wearables</v>
      </c>
      <c r="S966" s="13">
        <f>(((I966/60)/60)/24)+DATE(1970,1,1)</f>
        <v>42248.628692129627</v>
      </c>
      <c r="T966" s="16">
        <f>(((J966/60)/60)/24)+DATE(1970,1,1)</f>
        <v>42208.628692129627</v>
      </c>
      <c r="U966" t="str">
        <f t="shared" si="93"/>
        <v/>
      </c>
      <c r="V966">
        <f t="shared" si="94"/>
        <v>29</v>
      </c>
      <c r="W966" t="str">
        <f t="shared" si="95"/>
        <v/>
      </c>
      <c r="X966">
        <f t="shared" si="96"/>
        <v>29</v>
      </c>
    </row>
    <row r="967" spans="1:24"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f>
        <v>1.192E-2</v>
      </c>
      <c r="P967" s="6">
        <f>E967/L967</f>
        <v>49.666666666666664</v>
      </c>
      <c r="Q967" t="str">
        <f t="shared" si="91"/>
        <v>technology</v>
      </c>
      <c r="R967" s="7" t="str">
        <f t="shared" si="92"/>
        <v>wearables</v>
      </c>
      <c r="S967" s="13">
        <f>(((I967/60)/60)/24)+DATE(1970,1,1)</f>
        <v>42669.165972222225</v>
      </c>
      <c r="T967" s="16">
        <f>(((J967/60)/60)/24)+DATE(1970,1,1)</f>
        <v>42637.016736111109</v>
      </c>
      <c r="U967" t="str">
        <f t="shared" si="93"/>
        <v/>
      </c>
      <c r="V967">
        <f t="shared" si="94"/>
        <v>6</v>
      </c>
      <c r="W967" t="str">
        <f t="shared" si="95"/>
        <v/>
      </c>
      <c r="X967">
        <f t="shared" si="96"/>
        <v>6</v>
      </c>
    </row>
    <row r="968" spans="1:24"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f>
        <v>0.14799999999999999</v>
      </c>
      <c r="P968" s="6">
        <f>E968/L968</f>
        <v>59.2</v>
      </c>
      <c r="Q968" t="str">
        <f t="shared" si="91"/>
        <v>technology</v>
      </c>
      <c r="R968" s="7" t="str">
        <f t="shared" si="92"/>
        <v>wearables</v>
      </c>
      <c r="S968" s="13">
        <f>(((I968/60)/60)/24)+DATE(1970,1,1)</f>
        <v>42649.635787037041</v>
      </c>
      <c r="T968" s="16">
        <f>(((J968/60)/60)/24)+DATE(1970,1,1)</f>
        <v>42619.635787037041</v>
      </c>
      <c r="U968" t="str">
        <f t="shared" si="93"/>
        <v/>
      </c>
      <c r="V968">
        <f t="shared" si="94"/>
        <v>30</v>
      </c>
      <c r="W968" t="str">
        <f t="shared" si="95"/>
        <v/>
      </c>
      <c r="X968">
        <f t="shared" si="96"/>
        <v>30</v>
      </c>
    </row>
    <row r="969" spans="1:24"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f>
        <v>0.17810000000000001</v>
      </c>
      <c r="P969" s="6">
        <f>E969/L969</f>
        <v>43.97530864197531</v>
      </c>
      <c r="Q969" t="str">
        <f t="shared" si="91"/>
        <v>technology</v>
      </c>
      <c r="R969" s="7" t="str">
        <f t="shared" si="92"/>
        <v>wearables</v>
      </c>
      <c r="S969" s="13">
        <f>(((I969/60)/60)/24)+DATE(1970,1,1)</f>
        <v>42482.21266203704</v>
      </c>
      <c r="T969" s="16">
        <f>(((J969/60)/60)/24)+DATE(1970,1,1)</f>
        <v>42422.254328703704</v>
      </c>
      <c r="U969" t="str">
        <f t="shared" si="93"/>
        <v/>
      </c>
      <c r="V969">
        <f t="shared" si="94"/>
        <v>81</v>
      </c>
      <c r="W969" t="str">
        <f t="shared" si="95"/>
        <v/>
      </c>
      <c r="X969">
        <f t="shared" si="96"/>
        <v>81</v>
      </c>
    </row>
    <row r="970" spans="1:24"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f>
        <v>1.325E-2</v>
      </c>
      <c r="P970" s="6">
        <f>E970/L970</f>
        <v>26.5</v>
      </c>
      <c r="Q970" t="str">
        <f t="shared" si="91"/>
        <v>technology</v>
      </c>
      <c r="R970" s="7" t="str">
        <f t="shared" si="92"/>
        <v>wearables</v>
      </c>
      <c r="S970" s="13">
        <f>(((I970/60)/60)/24)+DATE(1970,1,1)</f>
        <v>41866.847615740742</v>
      </c>
      <c r="T970" s="16">
        <f>(((J970/60)/60)/24)+DATE(1970,1,1)</f>
        <v>41836.847615740742</v>
      </c>
      <c r="U970" t="str">
        <f t="shared" si="93"/>
        <v/>
      </c>
      <c r="V970">
        <f t="shared" si="94"/>
        <v>4</v>
      </c>
      <c r="W970" t="str">
        <f t="shared" si="95"/>
        <v/>
      </c>
      <c r="X970">
        <f t="shared" si="96"/>
        <v>4</v>
      </c>
    </row>
    <row r="971" spans="1:24"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f>
        <v>0.46666666666666667</v>
      </c>
      <c r="P971" s="6">
        <f>E971/L971</f>
        <v>1272.7272727272727</v>
      </c>
      <c r="Q971" t="str">
        <f t="shared" si="91"/>
        <v>technology</v>
      </c>
      <c r="R971" s="7" t="str">
        <f t="shared" si="92"/>
        <v>wearables</v>
      </c>
      <c r="S971" s="13">
        <f>(((I971/60)/60)/24)+DATE(1970,1,1)</f>
        <v>42775.30332175926</v>
      </c>
      <c r="T971" s="16">
        <f>(((J971/60)/60)/24)+DATE(1970,1,1)</f>
        <v>42742.30332175926</v>
      </c>
      <c r="U971" t="str">
        <f t="shared" si="93"/>
        <v/>
      </c>
      <c r="V971">
        <f t="shared" si="94"/>
        <v>11</v>
      </c>
      <c r="W971" t="str">
        <f t="shared" si="95"/>
        <v/>
      </c>
      <c r="X971">
        <f t="shared" si="96"/>
        <v>11</v>
      </c>
    </row>
    <row r="972" spans="1:24"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f>
        <v>0.4592</v>
      </c>
      <c r="P972" s="6">
        <f>E972/L972</f>
        <v>164</v>
      </c>
      <c r="Q972" t="str">
        <f t="shared" si="91"/>
        <v>technology</v>
      </c>
      <c r="R972" s="7" t="str">
        <f t="shared" si="92"/>
        <v>wearables</v>
      </c>
      <c r="S972" s="13">
        <f>(((I972/60)/60)/24)+DATE(1970,1,1)</f>
        <v>42758.207638888889</v>
      </c>
      <c r="T972" s="16">
        <f>(((J972/60)/60)/24)+DATE(1970,1,1)</f>
        <v>42721.220520833333</v>
      </c>
      <c r="U972" t="str">
        <f t="shared" si="93"/>
        <v/>
      </c>
      <c r="V972">
        <f t="shared" si="94"/>
        <v>14</v>
      </c>
      <c r="W972" t="str">
        <f t="shared" si="95"/>
        <v/>
      </c>
      <c r="X972">
        <f t="shared" si="96"/>
        <v>14</v>
      </c>
    </row>
    <row r="973" spans="1:24"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f>
        <v>2.2599999999999999E-3</v>
      </c>
      <c r="P973" s="6">
        <f>E973/L973</f>
        <v>45.2</v>
      </c>
      <c r="Q973" t="str">
        <f t="shared" si="91"/>
        <v>technology</v>
      </c>
      <c r="R973" s="7" t="str">
        <f t="shared" si="92"/>
        <v>wearables</v>
      </c>
      <c r="S973" s="13">
        <f>(((I973/60)/60)/24)+DATE(1970,1,1)</f>
        <v>42156.709027777775</v>
      </c>
      <c r="T973" s="16">
        <f>(((J973/60)/60)/24)+DATE(1970,1,1)</f>
        <v>42111.709027777775</v>
      </c>
      <c r="U973" t="str">
        <f t="shared" si="93"/>
        <v/>
      </c>
      <c r="V973">
        <f t="shared" si="94"/>
        <v>5</v>
      </c>
      <c r="W973" t="str">
        <f t="shared" si="95"/>
        <v/>
      </c>
      <c r="X973">
        <f t="shared" si="96"/>
        <v>5</v>
      </c>
    </row>
    <row r="974" spans="1:24"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f>
        <v>0.34625</v>
      </c>
      <c r="P974" s="6">
        <f>E974/L974</f>
        <v>153.88888888888889</v>
      </c>
      <c r="Q974" t="str">
        <f t="shared" si="91"/>
        <v>technology</v>
      </c>
      <c r="R974" s="7" t="str">
        <f t="shared" si="92"/>
        <v>wearables</v>
      </c>
      <c r="S974" s="13">
        <f>(((I974/60)/60)/24)+DATE(1970,1,1)</f>
        <v>41886.290972222225</v>
      </c>
      <c r="T974" s="16">
        <f>(((J974/60)/60)/24)+DATE(1970,1,1)</f>
        <v>41856.865717592591</v>
      </c>
      <c r="U974" t="str">
        <f t="shared" si="93"/>
        <v/>
      </c>
      <c r="V974">
        <f t="shared" si="94"/>
        <v>45</v>
      </c>
      <c r="W974" t="str">
        <f t="shared" si="95"/>
        <v/>
      </c>
      <c r="X974">
        <f t="shared" si="96"/>
        <v>45</v>
      </c>
    </row>
    <row r="975" spans="1:24"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f>
        <v>2.0549999999999999E-2</v>
      </c>
      <c r="P975" s="6">
        <f>E975/L975</f>
        <v>51.375</v>
      </c>
      <c r="Q975" t="str">
        <f t="shared" si="91"/>
        <v>technology</v>
      </c>
      <c r="R975" s="7" t="str">
        <f t="shared" si="92"/>
        <v>wearables</v>
      </c>
      <c r="S975" s="13">
        <f>(((I975/60)/60)/24)+DATE(1970,1,1)</f>
        <v>42317.056631944448</v>
      </c>
      <c r="T975" s="16">
        <f>(((J975/60)/60)/24)+DATE(1970,1,1)</f>
        <v>42257.014965277776</v>
      </c>
      <c r="U975" t="str">
        <f t="shared" si="93"/>
        <v/>
      </c>
      <c r="V975">
        <f t="shared" si="94"/>
        <v>8</v>
      </c>
      <c r="W975" t="str">
        <f t="shared" si="95"/>
        <v/>
      </c>
      <c r="X975">
        <f t="shared" si="96"/>
        <v>8</v>
      </c>
    </row>
    <row r="976" spans="1:24"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f>
        <v>5.5999999999999999E-3</v>
      </c>
      <c r="P976" s="6">
        <f>E976/L976</f>
        <v>93.333333333333329</v>
      </c>
      <c r="Q976" t="str">
        <f t="shared" si="91"/>
        <v>technology</v>
      </c>
      <c r="R976" s="7" t="str">
        <f t="shared" si="92"/>
        <v>wearables</v>
      </c>
      <c r="S976" s="13">
        <f>(((I976/60)/60)/24)+DATE(1970,1,1)</f>
        <v>42454.707824074074</v>
      </c>
      <c r="T976" s="16">
        <f>(((J976/60)/60)/24)+DATE(1970,1,1)</f>
        <v>42424.749490740738</v>
      </c>
      <c r="U976" t="str">
        <f t="shared" si="93"/>
        <v/>
      </c>
      <c r="V976">
        <f t="shared" si="94"/>
        <v>3</v>
      </c>
      <c r="W976" t="str">
        <f t="shared" si="95"/>
        <v/>
      </c>
      <c r="X976">
        <f t="shared" si="96"/>
        <v>3</v>
      </c>
    </row>
    <row r="977" spans="1:24"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f>
        <v>2.6069999999999999E-2</v>
      </c>
      <c r="P977" s="6">
        <f>E977/L977</f>
        <v>108.625</v>
      </c>
      <c r="Q977" t="str">
        <f t="shared" si="91"/>
        <v>technology</v>
      </c>
      <c r="R977" s="7" t="str">
        <f t="shared" si="92"/>
        <v>wearables</v>
      </c>
      <c r="S977" s="13">
        <f>(((I977/60)/60)/24)+DATE(1970,1,1)</f>
        <v>42549.696585648147</v>
      </c>
      <c r="T977" s="16">
        <f>(((J977/60)/60)/24)+DATE(1970,1,1)</f>
        <v>42489.696585648147</v>
      </c>
      <c r="U977" t="str">
        <f t="shared" si="93"/>
        <v/>
      </c>
      <c r="V977">
        <f t="shared" si="94"/>
        <v>24</v>
      </c>
      <c r="W977" t="str">
        <f t="shared" si="95"/>
        <v/>
      </c>
      <c r="X977">
        <f t="shared" si="96"/>
        <v>24</v>
      </c>
    </row>
    <row r="978" spans="1:24"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f>
        <v>1.9259999999999999E-2</v>
      </c>
      <c r="P978" s="6">
        <f>E978/L978</f>
        <v>160.5</v>
      </c>
      <c r="Q978" t="str">
        <f t="shared" si="91"/>
        <v>technology</v>
      </c>
      <c r="R978" s="7" t="str">
        <f t="shared" si="92"/>
        <v>wearables</v>
      </c>
      <c r="S978" s="13">
        <f>(((I978/60)/60)/24)+DATE(1970,1,1)</f>
        <v>42230.058993055558</v>
      </c>
      <c r="T978" s="16">
        <f>(((J978/60)/60)/24)+DATE(1970,1,1)</f>
        <v>42185.058993055558</v>
      </c>
      <c r="U978" t="str">
        <f t="shared" si="93"/>
        <v/>
      </c>
      <c r="V978">
        <f t="shared" si="94"/>
        <v>18</v>
      </c>
      <c r="W978" t="str">
        <f t="shared" si="95"/>
        <v/>
      </c>
      <c r="X978">
        <f t="shared" si="96"/>
        <v>18</v>
      </c>
    </row>
    <row r="979" spans="1:24"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f>
        <v>0.33666666666666667</v>
      </c>
      <c r="P979" s="6">
        <f>E979/L979</f>
        <v>75.75</v>
      </c>
      <c r="Q979" t="str">
        <f t="shared" si="91"/>
        <v>technology</v>
      </c>
      <c r="R979" s="7" t="str">
        <f t="shared" si="92"/>
        <v>wearables</v>
      </c>
      <c r="S979" s="13">
        <f>(((I979/60)/60)/24)+DATE(1970,1,1)</f>
        <v>42421.942094907412</v>
      </c>
      <c r="T979" s="16">
        <f>(((J979/60)/60)/24)+DATE(1970,1,1)</f>
        <v>42391.942094907412</v>
      </c>
      <c r="U979" t="str">
        <f t="shared" si="93"/>
        <v/>
      </c>
      <c r="V979">
        <f t="shared" si="94"/>
        <v>12</v>
      </c>
      <c r="W979" t="str">
        <f t="shared" si="95"/>
        <v/>
      </c>
      <c r="X979">
        <f t="shared" si="96"/>
        <v>12</v>
      </c>
    </row>
    <row r="980" spans="1:24"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f>
        <v>0.5626326718299024</v>
      </c>
      <c r="P980" s="6">
        <f>E980/L980</f>
        <v>790.83739837398377</v>
      </c>
      <c r="Q980" t="str">
        <f t="shared" si="91"/>
        <v>technology</v>
      </c>
      <c r="R980" s="7" t="str">
        <f t="shared" si="92"/>
        <v>wearables</v>
      </c>
      <c r="S980" s="13">
        <f>(((I980/60)/60)/24)+DATE(1970,1,1)</f>
        <v>42425.309039351851</v>
      </c>
      <c r="T980" s="16">
        <f>(((J980/60)/60)/24)+DATE(1970,1,1)</f>
        <v>42395.309039351851</v>
      </c>
      <c r="U980" t="str">
        <f t="shared" si="93"/>
        <v/>
      </c>
      <c r="V980">
        <f t="shared" si="94"/>
        <v>123</v>
      </c>
      <c r="W980" t="str">
        <f t="shared" si="95"/>
        <v/>
      </c>
      <c r="X980">
        <f t="shared" si="96"/>
        <v>123</v>
      </c>
    </row>
    <row r="981" spans="1:24"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f>
        <v>0.82817600000000002</v>
      </c>
      <c r="P981" s="6">
        <f>E981/L981</f>
        <v>301.93916666666667</v>
      </c>
      <c r="Q981" t="str">
        <f t="shared" si="91"/>
        <v>technology</v>
      </c>
      <c r="R981" s="7" t="str">
        <f t="shared" si="92"/>
        <v>wearables</v>
      </c>
      <c r="S981" s="13">
        <f>(((I981/60)/60)/24)+DATE(1970,1,1)</f>
        <v>42541.790972222225</v>
      </c>
      <c r="T981" s="16">
        <f>(((J981/60)/60)/24)+DATE(1970,1,1)</f>
        <v>42506.416990740734</v>
      </c>
      <c r="U981" t="str">
        <f t="shared" si="93"/>
        <v/>
      </c>
      <c r="V981">
        <f t="shared" si="94"/>
        <v>96</v>
      </c>
      <c r="W981" t="str">
        <f t="shared" si="95"/>
        <v/>
      </c>
      <c r="X981">
        <f t="shared" si="96"/>
        <v>96</v>
      </c>
    </row>
    <row r="982" spans="1:24"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f>
        <v>0.14860000000000001</v>
      </c>
      <c r="P982" s="6">
        <f>E982/L982</f>
        <v>47.935483870967744</v>
      </c>
      <c r="Q982" t="str">
        <f t="shared" si="91"/>
        <v>technology</v>
      </c>
      <c r="R982" s="7" t="str">
        <f t="shared" si="92"/>
        <v>wearables</v>
      </c>
      <c r="S982" s="13">
        <f>(((I982/60)/60)/24)+DATE(1970,1,1)</f>
        <v>41973.945856481485</v>
      </c>
      <c r="T982" s="16">
        <f>(((J982/60)/60)/24)+DATE(1970,1,1)</f>
        <v>41928.904189814813</v>
      </c>
      <c r="U982" t="str">
        <f t="shared" si="93"/>
        <v/>
      </c>
      <c r="V982">
        <f t="shared" si="94"/>
        <v>31</v>
      </c>
      <c r="W982" t="str">
        <f t="shared" si="95"/>
        <v/>
      </c>
      <c r="X982">
        <f t="shared" si="96"/>
        <v>31</v>
      </c>
    </row>
    <row r="983" spans="1:24"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f>
        <v>1.2375123751237513E-4</v>
      </c>
      <c r="P983" s="6">
        <f>E983/L983</f>
        <v>2.75</v>
      </c>
      <c r="Q983" t="str">
        <f t="shared" si="91"/>
        <v>technology</v>
      </c>
      <c r="R983" s="7" t="str">
        <f t="shared" si="92"/>
        <v>wearables</v>
      </c>
      <c r="S983" s="13">
        <f>(((I983/60)/60)/24)+DATE(1970,1,1)</f>
        <v>41860.947013888886</v>
      </c>
      <c r="T983" s="16">
        <f>(((J983/60)/60)/24)+DATE(1970,1,1)</f>
        <v>41830.947013888886</v>
      </c>
      <c r="U983" t="str">
        <f t="shared" si="93"/>
        <v/>
      </c>
      <c r="V983">
        <f t="shared" si="94"/>
        <v>4</v>
      </c>
      <c r="W983" t="str">
        <f t="shared" si="95"/>
        <v/>
      </c>
      <c r="X983">
        <f t="shared" si="96"/>
        <v>4</v>
      </c>
    </row>
    <row r="984" spans="1:24"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f>
        <v>1.7142857142857143E-4</v>
      </c>
      <c r="P984" s="6">
        <f>E984/L984</f>
        <v>1</v>
      </c>
      <c r="Q984" t="str">
        <f t="shared" si="91"/>
        <v>technology</v>
      </c>
      <c r="R984" s="7" t="str">
        <f t="shared" si="92"/>
        <v>wearables</v>
      </c>
      <c r="S984" s="13">
        <f>(((I984/60)/60)/24)+DATE(1970,1,1)</f>
        <v>42645.753310185188</v>
      </c>
      <c r="T984" s="16">
        <f>(((J984/60)/60)/24)+DATE(1970,1,1)</f>
        <v>42615.753310185188</v>
      </c>
      <c r="U984" t="str">
        <f t="shared" si="93"/>
        <v/>
      </c>
      <c r="V984">
        <f t="shared" si="94"/>
        <v>3</v>
      </c>
      <c r="W984" t="str">
        <f t="shared" si="95"/>
        <v/>
      </c>
      <c r="X984">
        <f t="shared" si="96"/>
        <v>3</v>
      </c>
    </row>
    <row r="985" spans="1:24"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f>
        <v>0.2950613611721471</v>
      </c>
      <c r="P985" s="6">
        <f>E985/L985</f>
        <v>171.79329608938548</v>
      </c>
      <c r="Q985" t="str">
        <f t="shared" si="91"/>
        <v>technology</v>
      </c>
      <c r="R985" s="7" t="str">
        <f t="shared" si="92"/>
        <v>wearables</v>
      </c>
      <c r="S985" s="13">
        <f>(((I985/60)/60)/24)+DATE(1970,1,1)</f>
        <v>42605.870833333334</v>
      </c>
      <c r="T985" s="16">
        <f>(((J985/60)/60)/24)+DATE(1970,1,1)</f>
        <v>42574.667650462965</v>
      </c>
      <c r="U985" t="str">
        <f t="shared" si="93"/>
        <v/>
      </c>
      <c r="V985">
        <f t="shared" si="94"/>
        <v>179</v>
      </c>
      <c r="W985" t="str">
        <f t="shared" si="95"/>
        <v/>
      </c>
      <c r="X985">
        <f t="shared" si="96"/>
        <v>179</v>
      </c>
    </row>
    <row r="986" spans="1:24"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f>
        <v>1.06E-2</v>
      </c>
      <c r="P986" s="6">
        <f>E986/L986</f>
        <v>35.333333333333336</v>
      </c>
      <c r="Q986" t="str">
        <f t="shared" si="91"/>
        <v>technology</v>
      </c>
      <c r="R986" s="7" t="str">
        <f t="shared" si="92"/>
        <v>wearables</v>
      </c>
      <c r="S986" s="13">
        <f>(((I986/60)/60)/24)+DATE(1970,1,1)</f>
        <v>42091.074166666673</v>
      </c>
      <c r="T986" s="16">
        <f>(((J986/60)/60)/24)+DATE(1970,1,1)</f>
        <v>42061.11583333333</v>
      </c>
      <c r="U986" t="str">
        <f t="shared" si="93"/>
        <v/>
      </c>
      <c r="V986">
        <f t="shared" si="94"/>
        <v>3</v>
      </c>
      <c r="W986" t="str">
        <f t="shared" si="95"/>
        <v/>
      </c>
      <c r="X986">
        <f t="shared" si="96"/>
        <v>3</v>
      </c>
    </row>
    <row r="987" spans="1:24"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f>
        <v>6.2933333333333327E-2</v>
      </c>
      <c r="P987" s="6">
        <f>E987/L987</f>
        <v>82.086956521739125</v>
      </c>
      <c r="Q987" t="str">
        <f t="shared" si="91"/>
        <v>technology</v>
      </c>
      <c r="R987" s="7" t="str">
        <f t="shared" si="92"/>
        <v>wearables</v>
      </c>
      <c r="S987" s="13">
        <f>(((I987/60)/60)/24)+DATE(1970,1,1)</f>
        <v>42369.958333333328</v>
      </c>
      <c r="T987" s="16">
        <f>(((J987/60)/60)/24)+DATE(1970,1,1)</f>
        <v>42339.967708333337</v>
      </c>
      <c r="U987" t="str">
        <f t="shared" si="93"/>
        <v/>
      </c>
      <c r="V987">
        <f t="shared" si="94"/>
        <v>23</v>
      </c>
      <c r="W987" t="str">
        <f t="shared" si="95"/>
        <v/>
      </c>
      <c r="X987">
        <f t="shared" si="96"/>
        <v>23</v>
      </c>
    </row>
    <row r="988" spans="1:24"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f>
        <v>0.1275</v>
      </c>
      <c r="P988" s="6">
        <f>E988/L988</f>
        <v>110.8695652173913</v>
      </c>
      <c r="Q988" t="str">
        <f t="shared" si="91"/>
        <v>technology</v>
      </c>
      <c r="R988" s="7" t="str">
        <f t="shared" si="92"/>
        <v>wearables</v>
      </c>
      <c r="S988" s="13">
        <f>(((I988/60)/60)/24)+DATE(1970,1,1)</f>
        <v>42379</v>
      </c>
      <c r="T988" s="16">
        <f>(((J988/60)/60)/24)+DATE(1970,1,1)</f>
        <v>42324.767361111109</v>
      </c>
      <c r="U988" t="str">
        <f t="shared" si="93"/>
        <v/>
      </c>
      <c r="V988">
        <f t="shared" si="94"/>
        <v>23</v>
      </c>
      <c r="W988" t="str">
        <f t="shared" si="95"/>
        <v/>
      </c>
      <c r="X988">
        <f t="shared" si="96"/>
        <v>23</v>
      </c>
    </row>
    <row r="989" spans="1:24"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f>
        <v>0.13220000000000001</v>
      </c>
      <c r="P989" s="6">
        <f>E989/L989</f>
        <v>161.21951219512195</v>
      </c>
      <c r="Q989" t="str">
        <f t="shared" si="91"/>
        <v>technology</v>
      </c>
      <c r="R989" s="7" t="str">
        <f t="shared" si="92"/>
        <v>wearables</v>
      </c>
      <c r="S989" s="13">
        <f>(((I989/60)/60)/24)+DATE(1970,1,1)</f>
        <v>41813.294560185182</v>
      </c>
      <c r="T989" s="16">
        <f>(((J989/60)/60)/24)+DATE(1970,1,1)</f>
        <v>41773.294560185182</v>
      </c>
      <c r="U989" t="str">
        <f t="shared" si="93"/>
        <v/>
      </c>
      <c r="V989">
        <f t="shared" si="94"/>
        <v>41</v>
      </c>
      <c r="W989" t="str">
        <f t="shared" si="95"/>
        <v/>
      </c>
      <c r="X989">
        <f t="shared" si="96"/>
        <v>41</v>
      </c>
    </row>
    <row r="990" spans="1:24"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f>
        <v>0</v>
      </c>
      <c r="P990" s="6" t="e">
        <f>E990/L990</f>
        <v>#DIV/0!</v>
      </c>
      <c r="Q990" t="str">
        <f t="shared" si="91"/>
        <v>technology</v>
      </c>
      <c r="R990" s="7" t="str">
        <f t="shared" si="92"/>
        <v>wearables</v>
      </c>
      <c r="S990" s="13">
        <f>(((I990/60)/60)/24)+DATE(1970,1,1)</f>
        <v>42644.356770833328</v>
      </c>
      <c r="T990" s="16">
        <f>(((J990/60)/60)/24)+DATE(1970,1,1)</f>
        <v>42614.356770833328</v>
      </c>
      <c r="U990" t="str">
        <f t="shared" si="93"/>
        <v/>
      </c>
      <c r="V990">
        <f t="shared" si="94"/>
        <v>0</v>
      </c>
      <c r="W990" t="str">
        <f t="shared" si="95"/>
        <v/>
      </c>
      <c r="X990">
        <f t="shared" si="96"/>
        <v>0</v>
      </c>
    </row>
    <row r="991" spans="1:24"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f>
        <v>0.16769999999999999</v>
      </c>
      <c r="P991" s="6">
        <f>E991/L991</f>
        <v>52.40625</v>
      </c>
      <c r="Q991" t="str">
        <f t="shared" si="91"/>
        <v>technology</v>
      </c>
      <c r="R991" s="7" t="str">
        <f t="shared" si="92"/>
        <v>wearables</v>
      </c>
      <c r="S991" s="13">
        <f>(((I991/60)/60)/24)+DATE(1970,1,1)</f>
        <v>42641.933969907404</v>
      </c>
      <c r="T991" s="16">
        <f>(((J991/60)/60)/24)+DATE(1970,1,1)</f>
        <v>42611.933969907404</v>
      </c>
      <c r="U991" t="str">
        <f t="shared" si="93"/>
        <v/>
      </c>
      <c r="V991">
        <f t="shared" si="94"/>
        <v>32</v>
      </c>
      <c r="W991" t="str">
        <f t="shared" si="95"/>
        <v/>
      </c>
      <c r="X991">
        <f t="shared" si="96"/>
        <v>32</v>
      </c>
    </row>
    <row r="992" spans="1:24"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f>
        <v>1.0399999999999999E-3</v>
      </c>
      <c r="P992" s="6">
        <f>E992/L992</f>
        <v>13</v>
      </c>
      <c r="Q992" t="str">
        <f t="shared" si="91"/>
        <v>technology</v>
      </c>
      <c r="R992" s="7" t="str">
        <f t="shared" si="92"/>
        <v>wearables</v>
      </c>
      <c r="S992" s="13">
        <f>(((I992/60)/60)/24)+DATE(1970,1,1)</f>
        <v>41885.784305555557</v>
      </c>
      <c r="T992" s="16">
        <f>(((J992/60)/60)/24)+DATE(1970,1,1)</f>
        <v>41855.784305555557</v>
      </c>
      <c r="U992" t="str">
        <f t="shared" si="93"/>
        <v/>
      </c>
      <c r="V992">
        <f t="shared" si="94"/>
        <v>2</v>
      </c>
      <c r="W992" t="str">
        <f t="shared" si="95"/>
        <v/>
      </c>
      <c r="X992">
        <f t="shared" si="96"/>
        <v>2</v>
      </c>
    </row>
    <row r="993" spans="1:24"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f>
        <v>4.24E-2</v>
      </c>
      <c r="P993" s="6">
        <f>E993/L993</f>
        <v>30.285714285714285</v>
      </c>
      <c r="Q993" t="str">
        <f t="shared" si="91"/>
        <v>technology</v>
      </c>
      <c r="R993" s="7" t="str">
        <f t="shared" si="92"/>
        <v>wearables</v>
      </c>
      <c r="S993" s="13">
        <f>(((I993/60)/60)/24)+DATE(1970,1,1)</f>
        <v>42563.785416666666</v>
      </c>
      <c r="T993" s="16">
        <f>(((J993/60)/60)/24)+DATE(1970,1,1)</f>
        <v>42538.75680555556</v>
      </c>
      <c r="U993" t="str">
        <f t="shared" si="93"/>
        <v/>
      </c>
      <c r="V993">
        <f t="shared" si="94"/>
        <v>7</v>
      </c>
      <c r="W993" t="str">
        <f t="shared" si="95"/>
        <v/>
      </c>
      <c r="X993">
        <f t="shared" si="96"/>
        <v>7</v>
      </c>
    </row>
    <row r="994" spans="1:24"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f>
        <v>4.6699999999999997E-3</v>
      </c>
      <c r="P994" s="6">
        <f>E994/L994</f>
        <v>116.75</v>
      </c>
      <c r="Q994" t="str">
        <f t="shared" si="91"/>
        <v>technology</v>
      </c>
      <c r="R994" s="7" t="str">
        <f t="shared" si="92"/>
        <v>wearables</v>
      </c>
      <c r="S994" s="13">
        <f>(((I994/60)/60)/24)+DATE(1970,1,1)</f>
        <v>42497.883321759262</v>
      </c>
      <c r="T994" s="16">
        <f>(((J994/60)/60)/24)+DATE(1970,1,1)</f>
        <v>42437.924988425926</v>
      </c>
      <c r="U994" t="str">
        <f t="shared" si="93"/>
        <v/>
      </c>
      <c r="V994">
        <f t="shared" si="94"/>
        <v>4</v>
      </c>
      <c r="W994" t="str">
        <f t="shared" si="95"/>
        <v/>
      </c>
      <c r="X994">
        <f t="shared" si="96"/>
        <v>4</v>
      </c>
    </row>
    <row r="995" spans="1:24"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f>
        <v>0.25087142857142858</v>
      </c>
      <c r="P995" s="6">
        <f>E995/L995</f>
        <v>89.59693877551021</v>
      </c>
      <c r="Q995" t="str">
        <f t="shared" si="91"/>
        <v>technology</v>
      </c>
      <c r="R995" s="7" t="str">
        <f t="shared" si="92"/>
        <v>wearables</v>
      </c>
      <c r="S995" s="13">
        <f>(((I995/60)/60)/24)+DATE(1970,1,1)</f>
        <v>42686.208333333328</v>
      </c>
      <c r="T995" s="16">
        <f>(((J995/60)/60)/24)+DATE(1970,1,1)</f>
        <v>42652.964907407411</v>
      </c>
      <c r="U995" t="str">
        <f t="shared" si="93"/>
        <v/>
      </c>
      <c r="V995">
        <f t="shared" si="94"/>
        <v>196</v>
      </c>
      <c r="W995" t="str">
        <f t="shared" si="95"/>
        <v/>
      </c>
      <c r="X995">
        <f t="shared" si="96"/>
        <v>196</v>
      </c>
    </row>
    <row r="996" spans="1:24"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f>
        <v>2.3345000000000001E-2</v>
      </c>
      <c r="P996" s="6">
        <f>E996/L996</f>
        <v>424.45454545454544</v>
      </c>
      <c r="Q996" t="str">
        <f t="shared" si="91"/>
        <v>technology</v>
      </c>
      <c r="R996" s="7" t="str">
        <f t="shared" si="92"/>
        <v>wearables</v>
      </c>
      <c r="S996" s="13">
        <f>(((I996/60)/60)/24)+DATE(1970,1,1)</f>
        <v>41973.957638888889</v>
      </c>
      <c r="T996" s="16">
        <f>(((J996/60)/60)/24)+DATE(1970,1,1)</f>
        <v>41921.263078703705</v>
      </c>
      <c r="U996" t="str">
        <f t="shared" si="93"/>
        <v/>
      </c>
      <c r="V996">
        <f t="shared" si="94"/>
        <v>11</v>
      </c>
      <c r="W996" t="str">
        <f t="shared" si="95"/>
        <v/>
      </c>
      <c r="X996">
        <f t="shared" si="96"/>
        <v>11</v>
      </c>
    </row>
    <row r="997" spans="1:24"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f>
        <v>7.2599999999999998E-2</v>
      </c>
      <c r="P997" s="6">
        <f>E997/L997</f>
        <v>80.666666666666671</v>
      </c>
      <c r="Q997" t="str">
        <f t="shared" si="91"/>
        <v>technology</v>
      </c>
      <c r="R997" s="7" t="str">
        <f t="shared" si="92"/>
        <v>wearables</v>
      </c>
      <c r="S997" s="13">
        <f>(((I997/60)/60)/24)+DATE(1970,1,1)</f>
        <v>41972.666666666672</v>
      </c>
      <c r="T997" s="16">
        <f>(((J997/60)/60)/24)+DATE(1970,1,1)</f>
        <v>41947.940740740742</v>
      </c>
      <c r="U997" t="str">
        <f t="shared" si="93"/>
        <v/>
      </c>
      <c r="V997">
        <f t="shared" si="94"/>
        <v>9</v>
      </c>
      <c r="W997" t="str">
        <f t="shared" si="95"/>
        <v/>
      </c>
      <c r="X997">
        <f t="shared" si="96"/>
        <v>9</v>
      </c>
    </row>
    <row r="998" spans="1:24"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f>
        <v>1.6250000000000001E-2</v>
      </c>
      <c r="P998" s="6">
        <f>E998/L998</f>
        <v>13</v>
      </c>
      <c r="Q998" t="str">
        <f t="shared" si="91"/>
        <v>technology</v>
      </c>
      <c r="R998" s="7" t="str">
        <f t="shared" si="92"/>
        <v>wearables</v>
      </c>
      <c r="S998" s="13">
        <f>(((I998/60)/60)/24)+DATE(1970,1,1)</f>
        <v>41847.643750000003</v>
      </c>
      <c r="T998" s="16">
        <f>(((J998/60)/60)/24)+DATE(1970,1,1)</f>
        <v>41817.866435185184</v>
      </c>
      <c r="U998" t="str">
        <f t="shared" si="93"/>
        <v/>
      </c>
      <c r="V998">
        <f t="shared" si="94"/>
        <v>5</v>
      </c>
      <c r="W998" t="str">
        <f t="shared" si="95"/>
        <v/>
      </c>
      <c r="X998">
        <f t="shared" si="96"/>
        <v>5</v>
      </c>
    </row>
    <row r="999" spans="1:24"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f>
        <v>1.2999999999999999E-2</v>
      </c>
      <c r="P999" s="6">
        <f>E999/L999</f>
        <v>8.125</v>
      </c>
      <c r="Q999" t="str">
        <f t="shared" si="91"/>
        <v>technology</v>
      </c>
      <c r="R999" s="7" t="str">
        <f t="shared" si="92"/>
        <v>wearables</v>
      </c>
      <c r="S999" s="13">
        <f>(((I999/60)/60)/24)+DATE(1970,1,1)</f>
        <v>41971.144641203704</v>
      </c>
      <c r="T999" s="16">
        <f>(((J999/60)/60)/24)+DATE(1970,1,1)</f>
        <v>41941.10297453704</v>
      </c>
      <c r="U999" t="str">
        <f t="shared" si="93"/>
        <v/>
      </c>
      <c r="V999">
        <f t="shared" si="94"/>
        <v>8</v>
      </c>
      <c r="W999" t="str">
        <f t="shared" si="95"/>
        <v/>
      </c>
      <c r="X999">
        <f t="shared" si="96"/>
        <v>8</v>
      </c>
    </row>
    <row r="1000" spans="1:24"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f>
        <v>0.58558333333333334</v>
      </c>
      <c r="P1000" s="6">
        <f>E1000/L1000</f>
        <v>153.42794759825327</v>
      </c>
      <c r="Q1000" t="str">
        <f t="shared" si="91"/>
        <v>technology</v>
      </c>
      <c r="R1000" s="7" t="str">
        <f t="shared" si="92"/>
        <v>wearables</v>
      </c>
      <c r="S1000" s="13">
        <f>(((I1000/60)/60)/24)+DATE(1970,1,1)</f>
        <v>42327.210659722223</v>
      </c>
      <c r="T1000" s="16">
        <f>(((J1000/60)/60)/24)+DATE(1970,1,1)</f>
        <v>42282.168993055559</v>
      </c>
      <c r="U1000" t="str">
        <f t="shared" si="93"/>
        <v/>
      </c>
      <c r="V1000">
        <f t="shared" si="94"/>
        <v>229</v>
      </c>
      <c r="W1000" t="str">
        <f t="shared" si="95"/>
        <v/>
      </c>
      <c r="X1000">
        <f t="shared" si="96"/>
        <v>229</v>
      </c>
    </row>
    <row r="1001" spans="1:24"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f>
        <v>7.7886666666666673E-2</v>
      </c>
      <c r="P1001" s="6">
        <f>E1001/L1001</f>
        <v>292.07499999999999</v>
      </c>
      <c r="Q1001" t="str">
        <f t="shared" si="91"/>
        <v>technology</v>
      </c>
      <c r="R1001" s="7" t="str">
        <f t="shared" si="92"/>
        <v>wearables</v>
      </c>
      <c r="S1001" s="13">
        <f>(((I1001/60)/60)/24)+DATE(1970,1,1)</f>
        <v>41956.334722222222</v>
      </c>
      <c r="T1001" s="16">
        <f>(((J1001/60)/60)/24)+DATE(1970,1,1)</f>
        <v>41926.29965277778</v>
      </c>
      <c r="U1001" t="str">
        <f t="shared" si="93"/>
        <v/>
      </c>
      <c r="V1001">
        <f t="shared" si="94"/>
        <v>40</v>
      </c>
      <c r="W1001" t="str">
        <f t="shared" si="95"/>
        <v/>
      </c>
      <c r="X1001">
        <f t="shared" si="96"/>
        <v>40</v>
      </c>
    </row>
    <row r="1002" spans="1:24"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f>
        <v>2.2157147647256063E-2</v>
      </c>
      <c r="P1002" s="6">
        <f>E1002/L1002</f>
        <v>3304</v>
      </c>
      <c r="Q1002" t="str">
        <f t="shared" si="91"/>
        <v>technology</v>
      </c>
      <c r="R1002" s="7" t="str">
        <f t="shared" si="92"/>
        <v>wearables</v>
      </c>
      <c r="S1002" s="13">
        <f>(((I1002/60)/60)/24)+DATE(1970,1,1)</f>
        <v>42809.018055555556</v>
      </c>
      <c r="T1002" s="16">
        <f>(((J1002/60)/60)/24)+DATE(1970,1,1)</f>
        <v>42749.059722222228</v>
      </c>
      <c r="U1002" t="str">
        <f t="shared" si="93"/>
        <v/>
      </c>
      <c r="V1002" t="str">
        <f t="shared" si="94"/>
        <v/>
      </c>
      <c r="W1002">
        <f t="shared" si="95"/>
        <v>6</v>
      </c>
      <c r="X1002">
        <f t="shared" si="96"/>
        <v>6</v>
      </c>
    </row>
    <row r="1003" spans="1:24"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f>
        <v>1.04</v>
      </c>
      <c r="P1003" s="6">
        <f>E1003/L1003</f>
        <v>1300</v>
      </c>
      <c r="Q1003" t="str">
        <f t="shared" si="91"/>
        <v>technology</v>
      </c>
      <c r="R1003" s="7" t="str">
        <f t="shared" si="92"/>
        <v>wearables</v>
      </c>
      <c r="S1003" s="13">
        <f>(((I1003/60)/60)/24)+DATE(1970,1,1)</f>
        <v>42765.720057870371</v>
      </c>
      <c r="T1003" s="16">
        <f>(((J1003/60)/60)/24)+DATE(1970,1,1)</f>
        <v>42720.720057870371</v>
      </c>
      <c r="U1003" t="str">
        <f t="shared" si="93"/>
        <v/>
      </c>
      <c r="V1003" t="str">
        <f t="shared" si="94"/>
        <v/>
      </c>
      <c r="W1003">
        <f t="shared" si="95"/>
        <v>4</v>
      </c>
      <c r="X1003">
        <f t="shared" si="96"/>
        <v>4</v>
      </c>
    </row>
    <row r="1004" spans="1:24"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f>
        <v>0.29602960296029601</v>
      </c>
      <c r="P1004" s="6">
        <f>E1004/L1004</f>
        <v>134.54545454545453</v>
      </c>
      <c r="Q1004" t="str">
        <f t="shared" si="91"/>
        <v>technology</v>
      </c>
      <c r="R1004" s="7" t="str">
        <f t="shared" si="92"/>
        <v>wearables</v>
      </c>
      <c r="S1004" s="13">
        <f>(((I1004/60)/60)/24)+DATE(1970,1,1)</f>
        <v>42355.249305555553</v>
      </c>
      <c r="T1004" s="16">
        <f>(((J1004/60)/60)/24)+DATE(1970,1,1)</f>
        <v>42325.684189814812</v>
      </c>
      <c r="U1004" t="str">
        <f t="shared" si="93"/>
        <v/>
      </c>
      <c r="V1004" t="str">
        <f t="shared" si="94"/>
        <v/>
      </c>
      <c r="W1004">
        <f t="shared" si="95"/>
        <v>22</v>
      </c>
      <c r="X1004">
        <f t="shared" si="96"/>
        <v>22</v>
      </c>
    </row>
    <row r="1005" spans="1:24"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f>
        <v>0.16055</v>
      </c>
      <c r="P1005" s="6">
        <f>E1005/L1005</f>
        <v>214.06666666666666</v>
      </c>
      <c r="Q1005" t="str">
        <f t="shared" si="91"/>
        <v>technology</v>
      </c>
      <c r="R1005" s="7" t="str">
        <f t="shared" si="92"/>
        <v>wearables</v>
      </c>
      <c r="S1005" s="13">
        <f>(((I1005/60)/60)/24)+DATE(1970,1,1)</f>
        <v>42810.667372685188</v>
      </c>
      <c r="T1005" s="16">
        <f>(((J1005/60)/60)/24)+DATE(1970,1,1)</f>
        <v>42780.709039351852</v>
      </c>
      <c r="U1005" t="str">
        <f t="shared" si="93"/>
        <v/>
      </c>
      <c r="V1005" t="str">
        <f t="shared" si="94"/>
        <v/>
      </c>
      <c r="W1005">
        <f t="shared" si="95"/>
        <v>15</v>
      </c>
      <c r="X1005">
        <f t="shared" si="96"/>
        <v>15</v>
      </c>
    </row>
    <row r="1006" spans="1:24"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f>
        <v>0.82208000000000003</v>
      </c>
      <c r="P1006" s="6">
        <f>E1006/L1006</f>
        <v>216.33684210526314</v>
      </c>
      <c r="Q1006" t="str">
        <f t="shared" si="91"/>
        <v>technology</v>
      </c>
      <c r="R1006" s="7" t="str">
        <f t="shared" si="92"/>
        <v>wearables</v>
      </c>
      <c r="S1006" s="13">
        <f>(((I1006/60)/60)/24)+DATE(1970,1,1)</f>
        <v>42418.708645833336</v>
      </c>
      <c r="T1006" s="16">
        <f>(((J1006/60)/60)/24)+DATE(1970,1,1)</f>
        <v>42388.708645833336</v>
      </c>
      <c r="U1006" t="str">
        <f t="shared" si="93"/>
        <v/>
      </c>
      <c r="V1006" t="str">
        <f t="shared" si="94"/>
        <v/>
      </c>
      <c r="W1006">
        <f t="shared" si="95"/>
        <v>95</v>
      </c>
      <c r="X1006">
        <f t="shared" si="96"/>
        <v>95</v>
      </c>
    </row>
    <row r="1007" spans="1:24"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f>
        <v>0.75051000000000001</v>
      </c>
      <c r="P1007" s="6">
        <f>E1007/L1007</f>
        <v>932.31055900621118</v>
      </c>
      <c r="Q1007" t="str">
        <f t="shared" si="91"/>
        <v>technology</v>
      </c>
      <c r="R1007" s="7" t="str">
        <f t="shared" si="92"/>
        <v>wearables</v>
      </c>
      <c r="S1007" s="13">
        <f>(((I1007/60)/60)/24)+DATE(1970,1,1)</f>
        <v>42307.624803240738</v>
      </c>
      <c r="T1007" s="16">
        <f>(((J1007/60)/60)/24)+DATE(1970,1,1)</f>
        <v>42276.624803240738</v>
      </c>
      <c r="U1007" t="str">
        <f t="shared" si="93"/>
        <v/>
      </c>
      <c r="V1007" t="str">
        <f t="shared" si="94"/>
        <v/>
      </c>
      <c r="W1007">
        <f t="shared" si="95"/>
        <v>161</v>
      </c>
      <c r="X1007">
        <f t="shared" si="96"/>
        <v>161</v>
      </c>
    </row>
    <row r="1008" spans="1:24"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f>
        <v>5.8500000000000003E-2</v>
      </c>
      <c r="P1008" s="6">
        <f>E1008/L1008</f>
        <v>29.25</v>
      </c>
      <c r="Q1008" t="str">
        <f t="shared" si="91"/>
        <v>technology</v>
      </c>
      <c r="R1008" s="7" t="str">
        <f t="shared" si="92"/>
        <v>wearables</v>
      </c>
      <c r="S1008" s="13">
        <f>(((I1008/60)/60)/24)+DATE(1970,1,1)</f>
        <v>41985.299305555556</v>
      </c>
      <c r="T1008" s="16">
        <f>(((J1008/60)/60)/24)+DATE(1970,1,1)</f>
        <v>41977.040185185186</v>
      </c>
      <c r="U1008" t="str">
        <f t="shared" si="93"/>
        <v/>
      </c>
      <c r="V1008" t="str">
        <f t="shared" si="94"/>
        <v/>
      </c>
      <c r="W1008">
        <f t="shared" si="95"/>
        <v>8</v>
      </c>
      <c r="X1008">
        <f t="shared" si="96"/>
        <v>8</v>
      </c>
    </row>
    <row r="1009" spans="1:24"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f>
        <v>0.44319999999999998</v>
      </c>
      <c r="P1009" s="6">
        <f>E1009/L1009</f>
        <v>174.94736842105263</v>
      </c>
      <c r="Q1009" t="str">
        <f t="shared" si="91"/>
        <v>technology</v>
      </c>
      <c r="R1009" s="7" t="str">
        <f t="shared" si="92"/>
        <v>wearables</v>
      </c>
      <c r="S1009" s="13">
        <f>(((I1009/60)/60)/24)+DATE(1970,1,1)</f>
        <v>42718.6252662037</v>
      </c>
      <c r="T1009" s="16">
        <f>(((J1009/60)/60)/24)+DATE(1970,1,1)</f>
        <v>42676.583599537036</v>
      </c>
      <c r="U1009" t="str">
        <f t="shared" si="93"/>
        <v/>
      </c>
      <c r="V1009" t="str">
        <f t="shared" si="94"/>
        <v/>
      </c>
      <c r="W1009">
        <f t="shared" si="95"/>
        <v>76</v>
      </c>
      <c r="X1009">
        <f t="shared" si="96"/>
        <v>76</v>
      </c>
    </row>
    <row r="1010" spans="1:24"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f>
        <v>2.6737967914438501E-3</v>
      </c>
      <c r="P1010" s="6">
        <f>E1010/L1010</f>
        <v>250</v>
      </c>
      <c r="Q1010" t="str">
        <f t="shared" si="91"/>
        <v>technology</v>
      </c>
      <c r="R1010" s="7" t="str">
        <f t="shared" si="92"/>
        <v>wearables</v>
      </c>
      <c r="S1010" s="13">
        <f>(((I1010/60)/60)/24)+DATE(1970,1,1)</f>
        <v>42732.809201388889</v>
      </c>
      <c r="T1010" s="16">
        <f>(((J1010/60)/60)/24)+DATE(1970,1,1)</f>
        <v>42702.809201388889</v>
      </c>
      <c r="U1010" t="str">
        <f t="shared" si="93"/>
        <v/>
      </c>
      <c r="V1010" t="str">
        <f t="shared" si="94"/>
        <v/>
      </c>
      <c r="W1010">
        <f t="shared" si="95"/>
        <v>1</v>
      </c>
      <c r="X1010">
        <f t="shared" si="96"/>
        <v>1</v>
      </c>
    </row>
    <row r="1011" spans="1:24"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f>
        <v>0.1313</v>
      </c>
      <c r="P1011" s="6">
        <f>E1011/L1011</f>
        <v>65</v>
      </c>
      <c r="Q1011" t="str">
        <f t="shared" si="91"/>
        <v>technology</v>
      </c>
      <c r="R1011" s="7" t="str">
        <f t="shared" si="92"/>
        <v>wearables</v>
      </c>
      <c r="S1011" s="13">
        <f>(((I1011/60)/60)/24)+DATE(1970,1,1)</f>
        <v>42540.604699074072</v>
      </c>
      <c r="T1011" s="16">
        <f>(((J1011/60)/60)/24)+DATE(1970,1,1)</f>
        <v>42510.604699074072</v>
      </c>
      <c r="U1011" t="str">
        <f t="shared" si="93"/>
        <v/>
      </c>
      <c r="V1011" t="str">
        <f t="shared" si="94"/>
        <v/>
      </c>
      <c r="W1011">
        <f t="shared" si="95"/>
        <v>101</v>
      </c>
      <c r="X1011">
        <f t="shared" si="96"/>
        <v>101</v>
      </c>
    </row>
    <row r="1012" spans="1:24"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f>
        <v>1.9088937093275488E-3</v>
      </c>
      <c r="P1012" s="6">
        <f>E1012/L1012</f>
        <v>55</v>
      </c>
      <c r="Q1012" t="str">
        <f t="shared" si="91"/>
        <v>technology</v>
      </c>
      <c r="R1012" s="7" t="str">
        <f t="shared" si="92"/>
        <v>wearables</v>
      </c>
      <c r="S1012" s="13">
        <f>(((I1012/60)/60)/24)+DATE(1970,1,1)</f>
        <v>42618.124305555553</v>
      </c>
      <c r="T1012" s="16">
        <f>(((J1012/60)/60)/24)+DATE(1970,1,1)</f>
        <v>42561.829421296294</v>
      </c>
      <c r="U1012" t="str">
        <f t="shared" si="93"/>
        <v/>
      </c>
      <c r="V1012" t="str">
        <f t="shared" si="94"/>
        <v/>
      </c>
      <c r="W1012">
        <f t="shared" si="95"/>
        <v>4</v>
      </c>
      <c r="X1012">
        <f t="shared" si="96"/>
        <v>4</v>
      </c>
    </row>
    <row r="1013" spans="1:24"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f>
        <v>3.7499999999999999E-3</v>
      </c>
      <c r="P1013" s="6">
        <f>E1013/L1013</f>
        <v>75</v>
      </c>
      <c r="Q1013" t="str">
        <f t="shared" si="91"/>
        <v>technology</v>
      </c>
      <c r="R1013" s="7" t="str">
        <f t="shared" si="92"/>
        <v>wearables</v>
      </c>
      <c r="S1013" s="13">
        <f>(((I1013/60)/60)/24)+DATE(1970,1,1)</f>
        <v>41991.898090277777</v>
      </c>
      <c r="T1013" s="16">
        <f>(((J1013/60)/60)/24)+DATE(1970,1,1)</f>
        <v>41946.898090277777</v>
      </c>
      <c r="U1013" t="str">
        <f t="shared" si="93"/>
        <v/>
      </c>
      <c r="V1013" t="str">
        <f t="shared" si="94"/>
        <v/>
      </c>
      <c r="W1013">
        <f t="shared" si="95"/>
        <v>1</v>
      </c>
      <c r="X1013">
        <f t="shared" si="96"/>
        <v>1</v>
      </c>
    </row>
    <row r="1014" spans="1:24"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f>
        <v>215.35021</v>
      </c>
      <c r="P1014" s="6">
        <f>E1014/L1014</f>
        <v>1389.3561935483872</v>
      </c>
      <c r="Q1014" t="str">
        <f t="shared" si="91"/>
        <v>technology</v>
      </c>
      <c r="R1014" s="7" t="str">
        <f t="shared" si="92"/>
        <v>wearables</v>
      </c>
      <c r="S1014" s="13">
        <f>(((I1014/60)/60)/24)+DATE(1970,1,1)</f>
        <v>42759.440416666665</v>
      </c>
      <c r="T1014" s="16">
        <f>(((J1014/60)/60)/24)+DATE(1970,1,1)</f>
        <v>42714.440416666665</v>
      </c>
      <c r="U1014" t="str">
        <f t="shared" si="93"/>
        <v/>
      </c>
      <c r="V1014" t="str">
        <f t="shared" si="94"/>
        <v/>
      </c>
      <c r="W1014">
        <f t="shared" si="95"/>
        <v>775</v>
      </c>
      <c r="X1014">
        <f t="shared" si="96"/>
        <v>775</v>
      </c>
    </row>
    <row r="1015" spans="1:24"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f>
        <v>0.34527999999999998</v>
      </c>
      <c r="P1015" s="6">
        <f>E1015/L1015</f>
        <v>95.911111111111111</v>
      </c>
      <c r="Q1015" t="str">
        <f t="shared" si="91"/>
        <v>technology</v>
      </c>
      <c r="R1015" s="7" t="str">
        <f t="shared" si="92"/>
        <v>wearables</v>
      </c>
      <c r="S1015" s="13">
        <f>(((I1015/60)/60)/24)+DATE(1970,1,1)</f>
        <v>42367.833333333328</v>
      </c>
      <c r="T1015" s="16">
        <f>(((J1015/60)/60)/24)+DATE(1970,1,1)</f>
        <v>42339.833981481483</v>
      </c>
      <c r="U1015" t="str">
        <f t="shared" si="93"/>
        <v/>
      </c>
      <c r="V1015" t="str">
        <f t="shared" si="94"/>
        <v/>
      </c>
      <c r="W1015">
        <f t="shared" si="95"/>
        <v>90</v>
      </c>
      <c r="X1015">
        <f t="shared" si="96"/>
        <v>90</v>
      </c>
    </row>
    <row r="1016" spans="1:24"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f>
        <v>0.30599999999999999</v>
      </c>
      <c r="P1016" s="6">
        <f>E1016/L1016</f>
        <v>191.25</v>
      </c>
      <c r="Q1016" t="str">
        <f t="shared" si="91"/>
        <v>technology</v>
      </c>
      <c r="R1016" s="7" t="str">
        <f t="shared" si="92"/>
        <v>wearables</v>
      </c>
      <c r="S1016" s="13">
        <f>(((I1016/60)/60)/24)+DATE(1970,1,1)</f>
        <v>42005.002488425926</v>
      </c>
      <c r="T1016" s="16">
        <f>(((J1016/60)/60)/24)+DATE(1970,1,1)</f>
        <v>41955.002488425926</v>
      </c>
      <c r="U1016" t="str">
        <f t="shared" si="93"/>
        <v/>
      </c>
      <c r="V1016" t="str">
        <f t="shared" si="94"/>
        <v/>
      </c>
      <c r="W1016">
        <f t="shared" si="95"/>
        <v>16</v>
      </c>
      <c r="X1016">
        <f t="shared" si="96"/>
        <v>16</v>
      </c>
    </row>
    <row r="1017" spans="1:24"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f>
        <v>2.6666666666666668E-2</v>
      </c>
      <c r="P1017" s="6">
        <f>E1017/L1017</f>
        <v>40</v>
      </c>
      <c r="Q1017" t="str">
        <f t="shared" si="91"/>
        <v>technology</v>
      </c>
      <c r="R1017" s="7" t="str">
        <f t="shared" si="92"/>
        <v>wearables</v>
      </c>
      <c r="S1017" s="13">
        <f>(((I1017/60)/60)/24)+DATE(1970,1,1)</f>
        <v>42333.920081018514</v>
      </c>
      <c r="T1017" s="16">
        <f>(((J1017/60)/60)/24)+DATE(1970,1,1)</f>
        <v>42303.878414351857</v>
      </c>
      <c r="U1017" t="str">
        <f t="shared" si="93"/>
        <v/>
      </c>
      <c r="V1017" t="str">
        <f t="shared" si="94"/>
        <v/>
      </c>
      <c r="W1017">
        <f t="shared" si="95"/>
        <v>6</v>
      </c>
      <c r="X1017">
        <f t="shared" si="96"/>
        <v>6</v>
      </c>
    </row>
    <row r="1018" spans="1:24"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f>
        <v>2.8420000000000001E-2</v>
      </c>
      <c r="P1018" s="6">
        <f>E1018/L1018</f>
        <v>74.78947368421052</v>
      </c>
      <c r="Q1018" t="str">
        <f t="shared" si="91"/>
        <v>technology</v>
      </c>
      <c r="R1018" s="7" t="str">
        <f t="shared" si="92"/>
        <v>wearables</v>
      </c>
      <c r="S1018" s="13">
        <f>(((I1018/60)/60)/24)+DATE(1970,1,1)</f>
        <v>42467.065462962957</v>
      </c>
      <c r="T1018" s="16">
        <f>(((J1018/60)/60)/24)+DATE(1970,1,1)</f>
        <v>42422.107129629629</v>
      </c>
      <c r="U1018" t="str">
        <f t="shared" si="93"/>
        <v/>
      </c>
      <c r="V1018" t="str">
        <f t="shared" si="94"/>
        <v/>
      </c>
      <c r="W1018">
        <f t="shared" si="95"/>
        <v>38</v>
      </c>
      <c r="X1018">
        <f t="shared" si="96"/>
        <v>38</v>
      </c>
    </row>
    <row r="1019" spans="1:24"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f>
        <v>0.22878799999999999</v>
      </c>
      <c r="P1019" s="6">
        <f>E1019/L1019</f>
        <v>161.11830985915492</v>
      </c>
      <c r="Q1019" t="str">
        <f t="shared" si="91"/>
        <v>technology</v>
      </c>
      <c r="R1019" s="7" t="str">
        <f t="shared" si="92"/>
        <v>wearables</v>
      </c>
      <c r="S1019" s="13">
        <f>(((I1019/60)/60)/24)+DATE(1970,1,1)</f>
        <v>42329.716840277775</v>
      </c>
      <c r="T1019" s="16">
        <f>(((J1019/60)/60)/24)+DATE(1970,1,1)</f>
        <v>42289.675173611111</v>
      </c>
      <c r="U1019" t="str">
        <f t="shared" si="93"/>
        <v/>
      </c>
      <c r="V1019" t="str">
        <f t="shared" si="94"/>
        <v/>
      </c>
      <c r="W1019">
        <f t="shared" si="95"/>
        <v>355</v>
      </c>
      <c r="X1019">
        <f t="shared" si="96"/>
        <v>355</v>
      </c>
    </row>
    <row r="1020" spans="1:24"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f>
        <v>3.1050000000000001E-2</v>
      </c>
      <c r="P1020" s="6">
        <f>E1020/L1020</f>
        <v>88.714285714285708</v>
      </c>
      <c r="Q1020" t="str">
        <f t="shared" si="91"/>
        <v>technology</v>
      </c>
      <c r="R1020" s="7" t="str">
        <f t="shared" si="92"/>
        <v>wearables</v>
      </c>
      <c r="S1020" s="13">
        <f>(((I1020/60)/60)/24)+DATE(1970,1,1)</f>
        <v>42565.492280092592</v>
      </c>
      <c r="T1020" s="16">
        <f>(((J1020/60)/60)/24)+DATE(1970,1,1)</f>
        <v>42535.492280092592</v>
      </c>
      <c r="U1020" t="str">
        <f t="shared" si="93"/>
        <v/>
      </c>
      <c r="V1020" t="str">
        <f t="shared" si="94"/>
        <v/>
      </c>
      <c r="W1020">
        <f t="shared" si="95"/>
        <v>7</v>
      </c>
      <c r="X1020">
        <f t="shared" si="96"/>
        <v>7</v>
      </c>
    </row>
    <row r="1021" spans="1:24"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f>
        <v>0.47333333333333333</v>
      </c>
      <c r="P1021" s="6">
        <f>E1021/L1021</f>
        <v>53.25</v>
      </c>
      <c r="Q1021" t="str">
        <f t="shared" si="91"/>
        <v>technology</v>
      </c>
      <c r="R1021" s="7" t="str">
        <f t="shared" si="92"/>
        <v>wearables</v>
      </c>
      <c r="S1021" s="13">
        <f>(((I1021/60)/60)/24)+DATE(1970,1,1)</f>
        <v>42039.973946759259</v>
      </c>
      <c r="T1021" s="16">
        <f>(((J1021/60)/60)/24)+DATE(1970,1,1)</f>
        <v>42009.973946759259</v>
      </c>
      <c r="U1021" t="str">
        <f t="shared" si="93"/>
        <v/>
      </c>
      <c r="V1021" t="str">
        <f t="shared" si="94"/>
        <v/>
      </c>
      <c r="W1021">
        <f t="shared" si="95"/>
        <v>400</v>
      </c>
      <c r="X1021">
        <f t="shared" si="96"/>
        <v>400</v>
      </c>
    </row>
    <row r="1022" spans="1:24"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f>
        <v>2.0554838709677421</v>
      </c>
      <c r="P1022" s="6">
        <f>E1022/L1022</f>
        <v>106.2</v>
      </c>
      <c r="Q1022" t="str">
        <f t="shared" si="91"/>
        <v>music</v>
      </c>
      <c r="R1022" s="7" t="str">
        <f t="shared" si="92"/>
        <v>electronic music</v>
      </c>
      <c r="S1022" s="13">
        <f>(((I1022/60)/60)/24)+DATE(1970,1,1)</f>
        <v>42157.032638888893</v>
      </c>
      <c r="T1022" s="16">
        <f>(((J1022/60)/60)/24)+DATE(1970,1,1)</f>
        <v>42127.069548611107</v>
      </c>
      <c r="U1022">
        <f t="shared" si="93"/>
        <v>30</v>
      </c>
      <c r="V1022" t="str">
        <f t="shared" si="94"/>
        <v/>
      </c>
      <c r="W1022" t="str">
        <f t="shared" si="95"/>
        <v/>
      </c>
      <c r="X1022" t="str">
        <f t="shared" si="96"/>
        <v/>
      </c>
    </row>
    <row r="1023" spans="1:24"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f>
        <v>3.5180366666666667</v>
      </c>
      <c r="P1023" s="6">
        <f>E1023/L1023</f>
        <v>22.079728033472804</v>
      </c>
      <c r="Q1023" t="str">
        <f t="shared" si="91"/>
        <v>music</v>
      </c>
      <c r="R1023" s="7" t="str">
        <f t="shared" si="92"/>
        <v>electronic music</v>
      </c>
      <c r="S1023" s="13">
        <f>(((I1023/60)/60)/24)+DATE(1970,1,1)</f>
        <v>42294.166666666672</v>
      </c>
      <c r="T1023" s="16">
        <f>(((J1023/60)/60)/24)+DATE(1970,1,1)</f>
        <v>42271.251979166671</v>
      </c>
      <c r="U1023">
        <f t="shared" si="93"/>
        <v>478</v>
      </c>
      <c r="V1023" t="str">
        <f t="shared" si="94"/>
        <v/>
      </c>
      <c r="W1023" t="str">
        <f t="shared" si="95"/>
        <v/>
      </c>
      <c r="X1023" t="str">
        <f t="shared" si="96"/>
        <v/>
      </c>
    </row>
    <row r="1024" spans="1:24"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f>
        <v>1.149</v>
      </c>
      <c r="P1024" s="6">
        <f>E1024/L1024</f>
        <v>31.054054054054053</v>
      </c>
      <c r="Q1024" t="str">
        <f t="shared" si="91"/>
        <v>music</v>
      </c>
      <c r="R1024" s="7" t="str">
        <f t="shared" si="92"/>
        <v>electronic music</v>
      </c>
      <c r="S1024" s="13">
        <f>(((I1024/60)/60)/24)+DATE(1970,1,1)</f>
        <v>42141.646724537044</v>
      </c>
      <c r="T1024" s="16">
        <f>(((J1024/60)/60)/24)+DATE(1970,1,1)</f>
        <v>42111.646724537044</v>
      </c>
      <c r="U1024">
        <f t="shared" si="93"/>
        <v>74</v>
      </c>
      <c r="V1024" t="str">
        <f t="shared" si="94"/>
        <v/>
      </c>
      <c r="W1024" t="str">
        <f t="shared" si="95"/>
        <v/>
      </c>
      <c r="X1024" t="str">
        <f t="shared" si="96"/>
        <v/>
      </c>
    </row>
    <row r="1025" spans="1:24"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f>
        <v>2.3715000000000002</v>
      </c>
      <c r="P1025" s="6">
        <f>E1025/L1025</f>
        <v>36.206106870229007</v>
      </c>
      <c r="Q1025" t="str">
        <f t="shared" si="91"/>
        <v>music</v>
      </c>
      <c r="R1025" s="7" t="str">
        <f t="shared" si="92"/>
        <v>electronic music</v>
      </c>
      <c r="S1025" s="13">
        <f>(((I1025/60)/60)/24)+DATE(1970,1,1)</f>
        <v>42175.919687500005</v>
      </c>
      <c r="T1025" s="16">
        <f>(((J1025/60)/60)/24)+DATE(1970,1,1)</f>
        <v>42145.919687500005</v>
      </c>
      <c r="U1025">
        <f t="shared" si="93"/>
        <v>131</v>
      </c>
      <c r="V1025" t="str">
        <f t="shared" si="94"/>
        <v/>
      </c>
      <c r="W1025" t="str">
        <f t="shared" si="95"/>
        <v/>
      </c>
      <c r="X1025" t="str">
        <f t="shared" si="96"/>
        <v/>
      </c>
    </row>
    <row r="1026" spans="1:24"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f>
        <v>1.1863774999999999</v>
      </c>
      <c r="P1026" s="6">
        <f>E1026/L1026</f>
        <v>388.9762295081967</v>
      </c>
      <c r="Q1026" t="str">
        <f t="shared" si="91"/>
        <v>music</v>
      </c>
      <c r="R1026" s="7" t="str">
        <f t="shared" si="92"/>
        <v>electronic music</v>
      </c>
      <c r="S1026" s="13">
        <f>(((I1026/60)/60)/24)+DATE(1970,1,1)</f>
        <v>42400.580590277779</v>
      </c>
      <c r="T1026" s="16">
        <f>(((J1026/60)/60)/24)+DATE(1970,1,1)</f>
        <v>42370.580590277779</v>
      </c>
      <c r="U1026">
        <f t="shared" si="93"/>
        <v>61</v>
      </c>
      <c r="V1026" t="str">
        <f t="shared" si="94"/>
        <v/>
      </c>
      <c r="W1026" t="str">
        <f t="shared" si="95"/>
        <v/>
      </c>
      <c r="X1026" t="str">
        <f t="shared" si="96"/>
        <v/>
      </c>
    </row>
    <row r="1027" spans="1:24"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f>
        <v>1.099283142857143</v>
      </c>
      <c r="P1027" s="6">
        <f>E1027/L1027</f>
        <v>71.848571428571432</v>
      </c>
      <c r="Q1027" t="str">
        <f t="shared" ref="Q1027:Q1090" si="97">LEFT(N1027,SEARCH("/",N1027)-1)</f>
        <v>music</v>
      </c>
      <c r="R1027" s="7" t="str">
        <f t="shared" ref="R1027:R1090" si="98">RIGHT(N1027,LEN(N1027)-SEARCH("/",N1027))</f>
        <v>electronic music</v>
      </c>
      <c r="S1027" s="13">
        <f>(((I1027/60)/60)/24)+DATE(1970,1,1)</f>
        <v>42079.792094907403</v>
      </c>
      <c r="T1027" s="16">
        <f>(((J1027/60)/60)/24)+DATE(1970,1,1)</f>
        <v>42049.833761574075</v>
      </c>
      <c r="U1027">
        <f t="shared" ref="U1027:U1090" si="99">IF(F1027="Successful",L1027,"")</f>
        <v>1071</v>
      </c>
      <c r="V1027" t="str">
        <f t="shared" ref="V1027:V1090" si="100">IF($F1027="Failed",$L1027,"")</f>
        <v/>
      </c>
      <c r="W1027" t="str">
        <f t="shared" ref="W1027:W1090" si="101">IF($F1027="Canceled",$L1027,"")</f>
        <v/>
      </c>
      <c r="X1027" t="str">
        <f t="shared" ref="X1027:X1090" si="102">IF(V1027="",W1027,V1027)</f>
        <v/>
      </c>
    </row>
    <row r="1028" spans="1:24"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f>
        <v>1.0000828571428571</v>
      </c>
      <c r="P1028" s="6">
        <f>E1028/L1028</f>
        <v>57.381803278688523</v>
      </c>
      <c r="Q1028" t="str">
        <f t="shared" si="97"/>
        <v>music</v>
      </c>
      <c r="R1028" s="7" t="str">
        <f t="shared" si="98"/>
        <v>electronic music</v>
      </c>
      <c r="S1028" s="13">
        <f>(((I1028/60)/60)/24)+DATE(1970,1,1)</f>
        <v>42460.365925925929</v>
      </c>
      <c r="T1028" s="16">
        <f>(((J1028/60)/60)/24)+DATE(1970,1,1)</f>
        <v>42426.407592592594</v>
      </c>
      <c r="U1028">
        <f t="shared" si="99"/>
        <v>122</v>
      </c>
      <c r="V1028" t="str">
        <f t="shared" si="100"/>
        <v/>
      </c>
      <c r="W1028" t="str">
        <f t="shared" si="101"/>
        <v/>
      </c>
      <c r="X1028" t="str">
        <f t="shared" si="102"/>
        <v/>
      </c>
    </row>
    <row r="1029" spans="1:24"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f>
        <v>1.0309292094387414</v>
      </c>
      <c r="P1029" s="6">
        <f>E1029/L1029</f>
        <v>69.666666666666671</v>
      </c>
      <c r="Q1029" t="str">
        <f t="shared" si="97"/>
        <v>music</v>
      </c>
      <c r="R1029" s="7" t="str">
        <f t="shared" si="98"/>
        <v>electronic music</v>
      </c>
      <c r="S1029" s="13">
        <f>(((I1029/60)/60)/24)+DATE(1970,1,1)</f>
        <v>41935.034108796295</v>
      </c>
      <c r="T1029" s="16">
        <f>(((J1029/60)/60)/24)+DATE(1970,1,1)</f>
        <v>41905.034108796295</v>
      </c>
      <c r="U1029">
        <f t="shared" si="99"/>
        <v>111</v>
      </c>
      <c r="V1029" t="str">
        <f t="shared" si="100"/>
        <v/>
      </c>
      <c r="W1029" t="str">
        <f t="shared" si="101"/>
        <v/>
      </c>
      <c r="X1029" t="str">
        <f t="shared" si="102"/>
        <v/>
      </c>
    </row>
    <row r="1030" spans="1:24"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f>
        <v>1.1727000000000001</v>
      </c>
      <c r="P1030" s="6">
        <f>E1030/L1030</f>
        <v>45.988235294117644</v>
      </c>
      <c r="Q1030" t="str">
        <f t="shared" si="97"/>
        <v>music</v>
      </c>
      <c r="R1030" s="7" t="str">
        <f t="shared" si="98"/>
        <v>electronic music</v>
      </c>
      <c r="S1030" s="13">
        <f>(((I1030/60)/60)/24)+DATE(1970,1,1)</f>
        <v>42800.833333333328</v>
      </c>
      <c r="T1030" s="16">
        <f>(((J1030/60)/60)/24)+DATE(1970,1,1)</f>
        <v>42755.627372685187</v>
      </c>
      <c r="U1030">
        <f t="shared" si="99"/>
        <v>255</v>
      </c>
      <c r="V1030" t="str">
        <f t="shared" si="100"/>
        <v/>
      </c>
      <c r="W1030" t="str">
        <f t="shared" si="101"/>
        <v/>
      </c>
      <c r="X1030" t="str">
        <f t="shared" si="102"/>
        <v/>
      </c>
    </row>
    <row r="1031" spans="1:24"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f>
        <v>1.1175999999999999</v>
      </c>
      <c r="P1031" s="6">
        <f>E1031/L1031</f>
        <v>79.262411347517727</v>
      </c>
      <c r="Q1031" t="str">
        <f t="shared" si="97"/>
        <v>music</v>
      </c>
      <c r="R1031" s="7" t="str">
        <f t="shared" si="98"/>
        <v>electronic music</v>
      </c>
      <c r="S1031" s="13">
        <f>(((I1031/60)/60)/24)+DATE(1970,1,1)</f>
        <v>42098.915972222225</v>
      </c>
      <c r="T1031" s="16">
        <f>(((J1031/60)/60)/24)+DATE(1970,1,1)</f>
        <v>42044.711886574078</v>
      </c>
      <c r="U1031">
        <f t="shared" si="99"/>
        <v>141</v>
      </c>
      <c r="V1031" t="str">
        <f t="shared" si="100"/>
        <v/>
      </c>
      <c r="W1031" t="str">
        <f t="shared" si="101"/>
        <v/>
      </c>
      <c r="X1031" t="str">
        <f t="shared" si="102"/>
        <v/>
      </c>
    </row>
    <row r="1032" spans="1:24"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f>
        <v>3.4209999999999998</v>
      </c>
      <c r="P1032" s="6">
        <f>E1032/L1032</f>
        <v>43.031446540880502</v>
      </c>
      <c r="Q1032" t="str">
        <f t="shared" si="97"/>
        <v>music</v>
      </c>
      <c r="R1032" s="7" t="str">
        <f t="shared" si="98"/>
        <v>electronic music</v>
      </c>
      <c r="S1032" s="13">
        <f>(((I1032/60)/60)/24)+DATE(1970,1,1)</f>
        <v>42625.483206018514</v>
      </c>
      <c r="T1032" s="16">
        <f>(((J1032/60)/60)/24)+DATE(1970,1,1)</f>
        <v>42611.483206018514</v>
      </c>
      <c r="U1032">
        <f t="shared" si="99"/>
        <v>159</v>
      </c>
      <c r="V1032" t="str">
        <f t="shared" si="100"/>
        <v/>
      </c>
      <c r="W1032" t="str">
        <f t="shared" si="101"/>
        <v/>
      </c>
      <c r="X1032" t="str">
        <f t="shared" si="102"/>
        <v/>
      </c>
    </row>
    <row r="1033" spans="1:24"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f>
        <v>1.0740000000000001</v>
      </c>
      <c r="P1033" s="6">
        <f>E1033/L1033</f>
        <v>108.48484848484848</v>
      </c>
      <c r="Q1033" t="str">
        <f t="shared" si="97"/>
        <v>music</v>
      </c>
      <c r="R1033" s="7" t="str">
        <f t="shared" si="98"/>
        <v>electronic music</v>
      </c>
      <c r="S1033" s="13">
        <f>(((I1033/60)/60)/24)+DATE(1970,1,1)</f>
        <v>42354.764004629629</v>
      </c>
      <c r="T1033" s="16">
        <f>(((J1033/60)/60)/24)+DATE(1970,1,1)</f>
        <v>42324.764004629629</v>
      </c>
      <c r="U1033">
        <f t="shared" si="99"/>
        <v>99</v>
      </c>
      <c r="V1033" t="str">
        <f t="shared" si="100"/>
        <v/>
      </c>
      <c r="W1033" t="str">
        <f t="shared" si="101"/>
        <v/>
      </c>
      <c r="X1033" t="str">
        <f t="shared" si="102"/>
        <v/>
      </c>
    </row>
    <row r="1034" spans="1:24"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f>
        <v>1.0849703703703704</v>
      </c>
      <c r="P1034" s="6">
        <f>E1034/L1034</f>
        <v>61.029583333333335</v>
      </c>
      <c r="Q1034" t="str">
        <f t="shared" si="97"/>
        <v>music</v>
      </c>
      <c r="R1034" s="7" t="str">
        <f t="shared" si="98"/>
        <v>electronic music</v>
      </c>
      <c r="S1034" s="13">
        <f>(((I1034/60)/60)/24)+DATE(1970,1,1)</f>
        <v>42544.666956018518</v>
      </c>
      <c r="T1034" s="16">
        <f>(((J1034/60)/60)/24)+DATE(1970,1,1)</f>
        <v>42514.666956018518</v>
      </c>
      <c r="U1034">
        <f t="shared" si="99"/>
        <v>96</v>
      </c>
      <c r="V1034" t="str">
        <f t="shared" si="100"/>
        <v/>
      </c>
      <c r="W1034" t="str">
        <f t="shared" si="101"/>
        <v/>
      </c>
      <c r="X1034" t="str">
        <f t="shared" si="102"/>
        <v/>
      </c>
    </row>
    <row r="1035" spans="1:24"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f>
        <v>1.0286144578313252</v>
      </c>
      <c r="P1035" s="6">
        <f>E1035/L1035</f>
        <v>50.592592592592595</v>
      </c>
      <c r="Q1035" t="str">
        <f t="shared" si="97"/>
        <v>music</v>
      </c>
      <c r="R1035" s="7" t="str">
        <f t="shared" si="98"/>
        <v>electronic music</v>
      </c>
      <c r="S1035" s="13">
        <f>(((I1035/60)/60)/24)+DATE(1970,1,1)</f>
        <v>42716.732407407413</v>
      </c>
      <c r="T1035" s="16">
        <f>(((J1035/60)/60)/24)+DATE(1970,1,1)</f>
        <v>42688.732407407413</v>
      </c>
      <c r="U1035">
        <f t="shared" si="99"/>
        <v>27</v>
      </c>
      <c r="V1035" t="str">
        <f t="shared" si="100"/>
        <v/>
      </c>
      <c r="W1035" t="str">
        <f t="shared" si="101"/>
        <v/>
      </c>
      <c r="X1035" t="str">
        <f t="shared" si="102"/>
        <v/>
      </c>
    </row>
    <row r="1036" spans="1:24"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f>
        <v>1.3000180000000001</v>
      </c>
      <c r="P1036" s="6">
        <f>E1036/L1036</f>
        <v>39.157168674698795</v>
      </c>
      <c r="Q1036" t="str">
        <f t="shared" si="97"/>
        <v>music</v>
      </c>
      <c r="R1036" s="7" t="str">
        <f t="shared" si="98"/>
        <v>electronic music</v>
      </c>
      <c r="S1036" s="13">
        <f>(((I1036/60)/60)/24)+DATE(1970,1,1)</f>
        <v>42587.165972222225</v>
      </c>
      <c r="T1036" s="16">
        <f>(((J1036/60)/60)/24)+DATE(1970,1,1)</f>
        <v>42555.166712962964</v>
      </c>
      <c r="U1036">
        <f t="shared" si="99"/>
        <v>166</v>
      </c>
      <c r="V1036" t="str">
        <f t="shared" si="100"/>
        <v/>
      </c>
      <c r="W1036" t="str">
        <f t="shared" si="101"/>
        <v/>
      </c>
      <c r="X1036" t="str">
        <f t="shared" si="102"/>
        <v/>
      </c>
    </row>
    <row r="1037" spans="1:24"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f>
        <v>1.0765217391304347</v>
      </c>
      <c r="P1037" s="6">
        <f>E1037/L1037</f>
        <v>65.15789473684211</v>
      </c>
      <c r="Q1037" t="str">
        <f t="shared" si="97"/>
        <v>music</v>
      </c>
      <c r="R1037" s="7" t="str">
        <f t="shared" si="98"/>
        <v>electronic music</v>
      </c>
      <c r="S1037" s="13">
        <f>(((I1037/60)/60)/24)+DATE(1970,1,1)</f>
        <v>42046.641435185185</v>
      </c>
      <c r="T1037" s="16">
        <f>(((J1037/60)/60)/24)+DATE(1970,1,1)</f>
        <v>42016.641435185185</v>
      </c>
      <c r="U1037">
        <f t="shared" si="99"/>
        <v>76</v>
      </c>
      <c r="V1037" t="str">
        <f t="shared" si="100"/>
        <v/>
      </c>
      <c r="W1037" t="str">
        <f t="shared" si="101"/>
        <v/>
      </c>
      <c r="X1037" t="str">
        <f t="shared" si="102"/>
        <v/>
      </c>
    </row>
    <row r="1038" spans="1:24"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f>
        <v>1.1236044444444444</v>
      </c>
      <c r="P1038" s="6">
        <f>E1038/L1038</f>
        <v>23.963127962085309</v>
      </c>
      <c r="Q1038" t="str">
        <f t="shared" si="97"/>
        <v>music</v>
      </c>
      <c r="R1038" s="7" t="str">
        <f t="shared" si="98"/>
        <v>electronic music</v>
      </c>
      <c r="S1038" s="13">
        <f>(((I1038/60)/60)/24)+DATE(1970,1,1)</f>
        <v>41281.333333333336</v>
      </c>
      <c r="T1038" s="16">
        <f>(((J1038/60)/60)/24)+DATE(1970,1,1)</f>
        <v>41249.448958333334</v>
      </c>
      <c r="U1038">
        <f t="shared" si="99"/>
        <v>211</v>
      </c>
      <c r="V1038" t="str">
        <f t="shared" si="100"/>
        <v/>
      </c>
      <c r="W1038" t="str">
        <f t="shared" si="101"/>
        <v/>
      </c>
      <c r="X1038" t="str">
        <f t="shared" si="102"/>
        <v/>
      </c>
    </row>
    <row r="1039" spans="1:24"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f>
        <v>1.0209999999999999</v>
      </c>
      <c r="P1039" s="6">
        <f>E1039/L1039</f>
        <v>48.61904761904762</v>
      </c>
      <c r="Q1039" t="str">
        <f t="shared" si="97"/>
        <v>music</v>
      </c>
      <c r="R1039" s="7" t="str">
        <f t="shared" si="98"/>
        <v>electronic music</v>
      </c>
      <c r="S1039" s="13">
        <f>(((I1039/60)/60)/24)+DATE(1970,1,1)</f>
        <v>42142.208333333328</v>
      </c>
      <c r="T1039" s="16">
        <f>(((J1039/60)/60)/24)+DATE(1970,1,1)</f>
        <v>42119.822476851856</v>
      </c>
      <c r="U1039">
        <f t="shared" si="99"/>
        <v>21</v>
      </c>
      <c r="V1039" t="str">
        <f t="shared" si="100"/>
        <v/>
      </c>
      <c r="W1039" t="str">
        <f t="shared" si="101"/>
        <v/>
      </c>
      <c r="X1039" t="str">
        <f t="shared" si="102"/>
        <v/>
      </c>
    </row>
    <row r="1040" spans="1:24"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f>
        <v>1.4533333333333334</v>
      </c>
      <c r="P1040" s="6">
        <f>E1040/L1040</f>
        <v>35.73770491803279</v>
      </c>
      <c r="Q1040" t="str">
        <f t="shared" si="97"/>
        <v>music</v>
      </c>
      <c r="R1040" s="7" t="str">
        <f t="shared" si="98"/>
        <v>electronic music</v>
      </c>
      <c r="S1040" s="13">
        <f>(((I1040/60)/60)/24)+DATE(1970,1,1)</f>
        <v>42448.190081018518</v>
      </c>
      <c r="T1040" s="16">
        <f>(((J1040/60)/60)/24)+DATE(1970,1,1)</f>
        <v>42418.231747685189</v>
      </c>
      <c r="U1040">
        <f t="shared" si="99"/>
        <v>61</v>
      </c>
      <c r="V1040" t="str">
        <f t="shared" si="100"/>
        <v/>
      </c>
      <c r="W1040" t="str">
        <f t="shared" si="101"/>
        <v/>
      </c>
      <c r="X1040" t="str">
        <f t="shared" si="102"/>
        <v/>
      </c>
    </row>
    <row r="1041" spans="1:24"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f>
        <v>1.282</v>
      </c>
      <c r="P1041" s="6">
        <f>E1041/L1041</f>
        <v>21.366666666666667</v>
      </c>
      <c r="Q1041" t="str">
        <f t="shared" si="97"/>
        <v>music</v>
      </c>
      <c r="R1041" s="7" t="str">
        <f t="shared" si="98"/>
        <v>electronic music</v>
      </c>
      <c r="S1041" s="13">
        <f>(((I1041/60)/60)/24)+DATE(1970,1,1)</f>
        <v>42717.332638888889</v>
      </c>
      <c r="T1041" s="16">
        <f>(((J1041/60)/60)/24)+DATE(1970,1,1)</f>
        <v>42692.109328703707</v>
      </c>
      <c r="U1041">
        <f t="shared" si="99"/>
        <v>30</v>
      </c>
      <c r="V1041" t="str">
        <f t="shared" si="100"/>
        <v/>
      </c>
      <c r="W1041" t="str">
        <f t="shared" si="101"/>
        <v/>
      </c>
      <c r="X1041" t="str">
        <f t="shared" si="102"/>
        <v/>
      </c>
    </row>
    <row r="1042" spans="1:24"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f>
        <v>2.9411764705882353E-3</v>
      </c>
      <c r="P1042" s="6">
        <f>E1042/L1042</f>
        <v>250</v>
      </c>
      <c r="Q1042" t="str">
        <f t="shared" si="97"/>
        <v>journalism</v>
      </c>
      <c r="R1042" s="7" t="str">
        <f t="shared" si="98"/>
        <v>audio</v>
      </c>
      <c r="S1042" s="13">
        <f>(((I1042/60)/60)/24)+DATE(1970,1,1)</f>
        <v>42609.708437499998</v>
      </c>
      <c r="T1042" s="16">
        <f>(((J1042/60)/60)/24)+DATE(1970,1,1)</f>
        <v>42579.708437499998</v>
      </c>
      <c r="U1042" t="str">
        <f t="shared" si="99"/>
        <v/>
      </c>
      <c r="V1042" t="str">
        <f t="shared" si="100"/>
        <v/>
      </c>
      <c r="W1042">
        <f t="shared" si="101"/>
        <v>1</v>
      </c>
      <c r="X1042">
        <f t="shared" si="102"/>
        <v>1</v>
      </c>
    </row>
    <row r="1043" spans="1:24"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f>
        <v>0</v>
      </c>
      <c r="P1043" s="6" t="e">
        <f>E1043/L1043</f>
        <v>#DIV/0!</v>
      </c>
      <c r="Q1043" t="str">
        <f t="shared" si="97"/>
        <v>journalism</v>
      </c>
      <c r="R1043" s="7" t="str">
        <f t="shared" si="98"/>
        <v>audio</v>
      </c>
      <c r="S1043" s="13">
        <f>(((I1043/60)/60)/24)+DATE(1970,1,1)</f>
        <v>41851.060092592597</v>
      </c>
      <c r="T1043" s="16">
        <f>(((J1043/60)/60)/24)+DATE(1970,1,1)</f>
        <v>41831.060092592597</v>
      </c>
      <c r="U1043" t="str">
        <f t="shared" si="99"/>
        <v/>
      </c>
      <c r="V1043" t="str">
        <f t="shared" si="100"/>
        <v/>
      </c>
      <c r="W1043">
        <f t="shared" si="101"/>
        <v>0</v>
      </c>
      <c r="X1043">
        <f t="shared" si="102"/>
        <v>0</v>
      </c>
    </row>
    <row r="1044" spans="1:24"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f>
        <v>1.5384615384615385E-2</v>
      </c>
      <c r="P1044" s="6">
        <f>E1044/L1044</f>
        <v>10</v>
      </c>
      <c r="Q1044" t="str">
        <f t="shared" si="97"/>
        <v>journalism</v>
      </c>
      <c r="R1044" s="7" t="str">
        <f t="shared" si="98"/>
        <v>audio</v>
      </c>
      <c r="S1044" s="13">
        <f>(((I1044/60)/60)/24)+DATE(1970,1,1)</f>
        <v>41894.416666666664</v>
      </c>
      <c r="T1044" s="16">
        <f>(((J1044/60)/60)/24)+DATE(1970,1,1)</f>
        <v>41851.696157407408</v>
      </c>
      <c r="U1044" t="str">
        <f t="shared" si="99"/>
        <v/>
      </c>
      <c r="V1044" t="str">
        <f t="shared" si="100"/>
        <v/>
      </c>
      <c r="W1044">
        <f t="shared" si="101"/>
        <v>1</v>
      </c>
      <c r="X1044">
        <f t="shared" si="102"/>
        <v>1</v>
      </c>
    </row>
    <row r="1045" spans="1:24"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f>
        <v>8.5370000000000001E-2</v>
      </c>
      <c r="P1045" s="6">
        <f>E1045/L1045</f>
        <v>29.236301369863014</v>
      </c>
      <c r="Q1045" t="str">
        <f t="shared" si="97"/>
        <v>journalism</v>
      </c>
      <c r="R1045" s="7" t="str">
        <f t="shared" si="98"/>
        <v>audio</v>
      </c>
      <c r="S1045" s="13">
        <f>(((I1045/60)/60)/24)+DATE(1970,1,1)</f>
        <v>42144.252951388888</v>
      </c>
      <c r="T1045" s="16">
        <f>(((J1045/60)/60)/24)+DATE(1970,1,1)</f>
        <v>42114.252951388888</v>
      </c>
      <c r="U1045" t="str">
        <f t="shared" si="99"/>
        <v/>
      </c>
      <c r="V1045" t="str">
        <f t="shared" si="100"/>
        <v/>
      </c>
      <c r="W1045">
        <f t="shared" si="101"/>
        <v>292</v>
      </c>
      <c r="X1045">
        <f t="shared" si="102"/>
        <v>292</v>
      </c>
    </row>
    <row r="1046" spans="1:24"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f>
        <v>8.571428571428571E-4</v>
      </c>
      <c r="P1046" s="6">
        <f>E1046/L1046</f>
        <v>3</v>
      </c>
      <c r="Q1046" t="str">
        <f t="shared" si="97"/>
        <v>journalism</v>
      </c>
      <c r="R1046" s="7" t="str">
        <f t="shared" si="98"/>
        <v>audio</v>
      </c>
      <c r="S1046" s="13">
        <f>(((I1046/60)/60)/24)+DATE(1970,1,1)</f>
        <v>42068.852083333331</v>
      </c>
      <c r="T1046" s="16">
        <f>(((J1046/60)/60)/24)+DATE(1970,1,1)</f>
        <v>42011.925937499997</v>
      </c>
      <c r="U1046" t="str">
        <f t="shared" si="99"/>
        <v/>
      </c>
      <c r="V1046" t="str">
        <f t="shared" si="100"/>
        <v/>
      </c>
      <c r="W1046">
        <f t="shared" si="101"/>
        <v>2</v>
      </c>
      <c r="X1046">
        <f t="shared" si="102"/>
        <v>2</v>
      </c>
    </row>
    <row r="1047" spans="1:24"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f>
        <v>2.6599999999999999E-2</v>
      </c>
      <c r="P1047" s="6">
        <f>E1047/L1047</f>
        <v>33.25</v>
      </c>
      <c r="Q1047" t="str">
        <f t="shared" si="97"/>
        <v>journalism</v>
      </c>
      <c r="R1047" s="7" t="str">
        <f t="shared" si="98"/>
        <v>audio</v>
      </c>
      <c r="S1047" s="13">
        <f>(((I1047/60)/60)/24)+DATE(1970,1,1)</f>
        <v>41874.874421296299</v>
      </c>
      <c r="T1047" s="16">
        <f>(((J1047/60)/60)/24)+DATE(1970,1,1)</f>
        <v>41844.874421296299</v>
      </c>
      <c r="U1047" t="str">
        <f t="shared" si="99"/>
        <v/>
      </c>
      <c r="V1047" t="str">
        <f t="shared" si="100"/>
        <v/>
      </c>
      <c r="W1047">
        <f t="shared" si="101"/>
        <v>8</v>
      </c>
      <c r="X1047">
        <f t="shared" si="102"/>
        <v>8</v>
      </c>
    </row>
    <row r="1048" spans="1:24"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f>
        <v>0</v>
      </c>
      <c r="P1048" s="6" t="e">
        <f>E1048/L1048</f>
        <v>#DIV/0!</v>
      </c>
      <c r="Q1048" t="str">
        <f t="shared" si="97"/>
        <v>journalism</v>
      </c>
      <c r="R1048" s="7" t="str">
        <f t="shared" si="98"/>
        <v>audio</v>
      </c>
      <c r="S1048" s="13">
        <f>(((I1048/60)/60)/24)+DATE(1970,1,1)</f>
        <v>42364.851388888885</v>
      </c>
      <c r="T1048" s="16">
        <f>(((J1048/60)/60)/24)+DATE(1970,1,1)</f>
        <v>42319.851388888885</v>
      </c>
      <c r="U1048" t="str">
        <f t="shared" si="99"/>
        <v/>
      </c>
      <c r="V1048" t="str">
        <f t="shared" si="100"/>
        <v/>
      </c>
      <c r="W1048">
        <f t="shared" si="101"/>
        <v>0</v>
      </c>
      <c r="X1048">
        <f t="shared" si="102"/>
        <v>0</v>
      </c>
    </row>
    <row r="1049" spans="1:24"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f>
        <v>5.0000000000000001E-4</v>
      </c>
      <c r="P1049" s="6">
        <f>E1049/L1049</f>
        <v>1</v>
      </c>
      <c r="Q1049" t="str">
        <f t="shared" si="97"/>
        <v>journalism</v>
      </c>
      <c r="R1049" s="7" t="str">
        <f t="shared" si="98"/>
        <v>audio</v>
      </c>
      <c r="S1049" s="13">
        <f>(((I1049/60)/60)/24)+DATE(1970,1,1)</f>
        <v>41948.860127314816</v>
      </c>
      <c r="T1049" s="16">
        <f>(((J1049/60)/60)/24)+DATE(1970,1,1)</f>
        <v>41918.818460648145</v>
      </c>
      <c r="U1049" t="str">
        <f t="shared" si="99"/>
        <v/>
      </c>
      <c r="V1049" t="str">
        <f t="shared" si="100"/>
        <v/>
      </c>
      <c r="W1049">
        <f t="shared" si="101"/>
        <v>1</v>
      </c>
      <c r="X1049">
        <f t="shared" si="102"/>
        <v>1</v>
      </c>
    </row>
    <row r="1050" spans="1:24"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f>
        <v>1.4133333333333333E-2</v>
      </c>
      <c r="P1050" s="6">
        <f>E1050/L1050</f>
        <v>53</v>
      </c>
      <c r="Q1050" t="str">
        <f t="shared" si="97"/>
        <v>journalism</v>
      </c>
      <c r="R1050" s="7" t="str">
        <f t="shared" si="98"/>
        <v>audio</v>
      </c>
      <c r="S1050" s="13">
        <f>(((I1050/60)/60)/24)+DATE(1970,1,1)</f>
        <v>42638.053113425922</v>
      </c>
      <c r="T1050" s="16">
        <f>(((J1050/60)/60)/24)+DATE(1970,1,1)</f>
        <v>42598.053113425922</v>
      </c>
      <c r="U1050" t="str">
        <f t="shared" si="99"/>
        <v/>
      </c>
      <c r="V1050" t="str">
        <f t="shared" si="100"/>
        <v/>
      </c>
      <c r="W1050">
        <f t="shared" si="101"/>
        <v>4</v>
      </c>
      <c r="X1050">
        <f t="shared" si="102"/>
        <v>4</v>
      </c>
    </row>
    <row r="1051" spans="1:24"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f>
        <v>0</v>
      </c>
      <c r="P1051" s="6" t="e">
        <f>E1051/L1051</f>
        <v>#DIV/0!</v>
      </c>
      <c r="Q1051" t="str">
        <f t="shared" si="97"/>
        <v>journalism</v>
      </c>
      <c r="R1051" s="7" t="str">
        <f t="shared" si="98"/>
        <v>audio</v>
      </c>
      <c r="S1051" s="13">
        <f>(((I1051/60)/60)/24)+DATE(1970,1,1)</f>
        <v>42412.431076388893</v>
      </c>
      <c r="T1051" s="16">
        <f>(((J1051/60)/60)/24)+DATE(1970,1,1)</f>
        <v>42382.431076388893</v>
      </c>
      <c r="U1051" t="str">
        <f t="shared" si="99"/>
        <v/>
      </c>
      <c r="V1051" t="str">
        <f t="shared" si="100"/>
        <v/>
      </c>
      <c r="W1051">
        <f t="shared" si="101"/>
        <v>0</v>
      </c>
      <c r="X1051">
        <f t="shared" si="102"/>
        <v>0</v>
      </c>
    </row>
    <row r="1052" spans="1:24"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f>
        <v>0</v>
      </c>
      <c r="P1052" s="6" t="e">
        <f>E1052/L1052</f>
        <v>#DIV/0!</v>
      </c>
      <c r="Q1052" t="str">
        <f t="shared" si="97"/>
        <v>journalism</v>
      </c>
      <c r="R1052" s="7" t="str">
        <f t="shared" si="98"/>
        <v>audio</v>
      </c>
      <c r="S1052" s="13">
        <f>(((I1052/60)/60)/24)+DATE(1970,1,1)</f>
        <v>42261.7971875</v>
      </c>
      <c r="T1052" s="16">
        <f>(((J1052/60)/60)/24)+DATE(1970,1,1)</f>
        <v>42231.7971875</v>
      </c>
      <c r="U1052" t="str">
        <f t="shared" si="99"/>
        <v/>
      </c>
      <c r="V1052" t="str">
        <f t="shared" si="100"/>
        <v/>
      </c>
      <c r="W1052">
        <f t="shared" si="101"/>
        <v>0</v>
      </c>
      <c r="X1052">
        <f t="shared" si="102"/>
        <v>0</v>
      </c>
    </row>
    <row r="1053" spans="1:24"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f>
        <v>0</v>
      </c>
      <c r="P1053" s="6" t="e">
        <f>E1053/L1053</f>
        <v>#DIV/0!</v>
      </c>
      <c r="Q1053" t="str">
        <f t="shared" si="97"/>
        <v>journalism</v>
      </c>
      <c r="R1053" s="7" t="str">
        <f t="shared" si="98"/>
        <v>audio</v>
      </c>
      <c r="S1053" s="13">
        <f>(((I1053/60)/60)/24)+DATE(1970,1,1)</f>
        <v>41878.014178240745</v>
      </c>
      <c r="T1053" s="16">
        <f>(((J1053/60)/60)/24)+DATE(1970,1,1)</f>
        <v>41850.014178240745</v>
      </c>
      <c r="U1053" t="str">
        <f t="shared" si="99"/>
        <v/>
      </c>
      <c r="V1053" t="str">
        <f t="shared" si="100"/>
        <v/>
      </c>
      <c r="W1053">
        <f t="shared" si="101"/>
        <v>0</v>
      </c>
      <c r="X1053">
        <f t="shared" si="102"/>
        <v>0</v>
      </c>
    </row>
    <row r="1054" spans="1:24"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f>
        <v>0</v>
      </c>
      <c r="P1054" s="6" t="e">
        <f>E1054/L1054</f>
        <v>#DIV/0!</v>
      </c>
      <c r="Q1054" t="str">
        <f t="shared" si="97"/>
        <v>journalism</v>
      </c>
      <c r="R1054" s="7" t="str">
        <f t="shared" si="98"/>
        <v>audio</v>
      </c>
      <c r="S1054" s="13">
        <f>(((I1054/60)/60)/24)+DATE(1970,1,1)</f>
        <v>42527.839583333334</v>
      </c>
      <c r="T1054" s="16">
        <f>(((J1054/60)/60)/24)+DATE(1970,1,1)</f>
        <v>42483.797395833331</v>
      </c>
      <c r="U1054" t="str">
        <f t="shared" si="99"/>
        <v/>
      </c>
      <c r="V1054" t="str">
        <f t="shared" si="100"/>
        <v/>
      </c>
      <c r="W1054">
        <f t="shared" si="101"/>
        <v>0</v>
      </c>
      <c r="X1054">
        <f t="shared" si="102"/>
        <v>0</v>
      </c>
    </row>
    <row r="1055" spans="1:24"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f>
        <v>0.01</v>
      </c>
      <c r="P1055" s="6">
        <f>E1055/L1055</f>
        <v>15</v>
      </c>
      <c r="Q1055" t="str">
        <f t="shared" si="97"/>
        <v>journalism</v>
      </c>
      <c r="R1055" s="7" t="str">
        <f t="shared" si="98"/>
        <v>audio</v>
      </c>
      <c r="S1055" s="13">
        <f>(((I1055/60)/60)/24)+DATE(1970,1,1)</f>
        <v>42800.172824074078</v>
      </c>
      <c r="T1055" s="16">
        <f>(((J1055/60)/60)/24)+DATE(1970,1,1)</f>
        <v>42775.172824074078</v>
      </c>
      <c r="U1055" t="str">
        <f t="shared" si="99"/>
        <v/>
      </c>
      <c r="V1055" t="str">
        <f t="shared" si="100"/>
        <v/>
      </c>
      <c r="W1055">
        <f t="shared" si="101"/>
        <v>1</v>
      </c>
      <c r="X1055">
        <f t="shared" si="102"/>
        <v>1</v>
      </c>
    </row>
    <row r="1056" spans="1:24"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f>
        <v>0</v>
      </c>
      <c r="P1056" s="6" t="e">
        <f>E1056/L1056</f>
        <v>#DIV/0!</v>
      </c>
      <c r="Q1056" t="str">
        <f t="shared" si="97"/>
        <v>journalism</v>
      </c>
      <c r="R1056" s="7" t="str">
        <f t="shared" si="98"/>
        <v>audio</v>
      </c>
      <c r="S1056" s="13">
        <f>(((I1056/60)/60)/24)+DATE(1970,1,1)</f>
        <v>41861.916666666664</v>
      </c>
      <c r="T1056" s="16">
        <f>(((J1056/60)/60)/24)+DATE(1970,1,1)</f>
        <v>41831.851840277777</v>
      </c>
      <c r="U1056" t="str">
        <f t="shared" si="99"/>
        <v/>
      </c>
      <c r="V1056" t="str">
        <f t="shared" si="100"/>
        <v/>
      </c>
      <c r="W1056">
        <f t="shared" si="101"/>
        <v>0</v>
      </c>
      <c r="X1056">
        <f t="shared" si="102"/>
        <v>0</v>
      </c>
    </row>
    <row r="1057" spans="1:24"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f>
        <v>0</v>
      </c>
      <c r="P1057" s="6" t="e">
        <f>E1057/L1057</f>
        <v>#DIV/0!</v>
      </c>
      <c r="Q1057" t="str">
        <f t="shared" si="97"/>
        <v>journalism</v>
      </c>
      <c r="R1057" s="7" t="str">
        <f t="shared" si="98"/>
        <v>audio</v>
      </c>
      <c r="S1057" s="13">
        <f>(((I1057/60)/60)/24)+DATE(1970,1,1)</f>
        <v>42436.992418981477</v>
      </c>
      <c r="T1057" s="16">
        <f>(((J1057/60)/60)/24)+DATE(1970,1,1)</f>
        <v>42406.992418981477</v>
      </c>
      <c r="U1057" t="str">
        <f t="shared" si="99"/>
        <v/>
      </c>
      <c r="V1057" t="str">
        <f t="shared" si="100"/>
        <v/>
      </c>
      <c r="W1057">
        <f t="shared" si="101"/>
        <v>0</v>
      </c>
      <c r="X1057">
        <f t="shared" si="102"/>
        <v>0</v>
      </c>
    </row>
    <row r="1058" spans="1:24"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f>
        <v>0</v>
      </c>
      <c r="P1058" s="6" t="e">
        <f>E1058/L1058</f>
        <v>#DIV/0!</v>
      </c>
      <c r="Q1058" t="str">
        <f t="shared" si="97"/>
        <v>journalism</v>
      </c>
      <c r="R1058" s="7" t="str">
        <f t="shared" si="98"/>
        <v>audio</v>
      </c>
      <c r="S1058" s="13">
        <f>(((I1058/60)/60)/24)+DATE(1970,1,1)</f>
        <v>42118.677974537044</v>
      </c>
      <c r="T1058" s="16">
        <f>(((J1058/60)/60)/24)+DATE(1970,1,1)</f>
        <v>42058.719641203701</v>
      </c>
      <c r="U1058" t="str">
        <f t="shared" si="99"/>
        <v/>
      </c>
      <c r="V1058" t="str">
        <f t="shared" si="100"/>
        <v/>
      </c>
      <c r="W1058">
        <f t="shared" si="101"/>
        <v>0</v>
      </c>
      <c r="X1058">
        <f t="shared" si="102"/>
        <v>0</v>
      </c>
    </row>
    <row r="1059" spans="1:24"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f>
        <v>0</v>
      </c>
      <c r="P1059" s="6" t="e">
        <f>E1059/L1059</f>
        <v>#DIV/0!</v>
      </c>
      <c r="Q1059" t="str">
        <f t="shared" si="97"/>
        <v>journalism</v>
      </c>
      <c r="R1059" s="7" t="str">
        <f t="shared" si="98"/>
        <v>audio</v>
      </c>
      <c r="S1059" s="13">
        <f>(((I1059/60)/60)/24)+DATE(1970,1,1)</f>
        <v>42708.912997685184</v>
      </c>
      <c r="T1059" s="16">
        <f>(((J1059/60)/60)/24)+DATE(1970,1,1)</f>
        <v>42678.871331018512</v>
      </c>
      <c r="U1059" t="str">
        <f t="shared" si="99"/>
        <v/>
      </c>
      <c r="V1059" t="str">
        <f t="shared" si="100"/>
        <v/>
      </c>
      <c r="W1059">
        <f t="shared" si="101"/>
        <v>0</v>
      </c>
      <c r="X1059">
        <f t="shared" si="102"/>
        <v>0</v>
      </c>
    </row>
    <row r="1060" spans="1:24"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f>
        <v>0</v>
      </c>
      <c r="P1060" s="6" t="e">
        <f>E1060/L1060</f>
        <v>#DIV/0!</v>
      </c>
      <c r="Q1060" t="str">
        <f t="shared" si="97"/>
        <v>journalism</v>
      </c>
      <c r="R1060" s="7" t="str">
        <f t="shared" si="98"/>
        <v>audio</v>
      </c>
      <c r="S1060" s="13">
        <f>(((I1060/60)/60)/24)+DATE(1970,1,1)</f>
        <v>42089</v>
      </c>
      <c r="T1060" s="16">
        <f>(((J1060/60)/60)/24)+DATE(1970,1,1)</f>
        <v>42047.900960648149</v>
      </c>
      <c r="U1060" t="str">
        <f t="shared" si="99"/>
        <v/>
      </c>
      <c r="V1060" t="str">
        <f t="shared" si="100"/>
        <v/>
      </c>
      <c r="W1060">
        <f t="shared" si="101"/>
        <v>0</v>
      </c>
      <c r="X1060">
        <f t="shared" si="102"/>
        <v>0</v>
      </c>
    </row>
    <row r="1061" spans="1:24"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f>
        <v>0</v>
      </c>
      <c r="P1061" s="6" t="e">
        <f>E1061/L1061</f>
        <v>#DIV/0!</v>
      </c>
      <c r="Q1061" t="str">
        <f t="shared" si="97"/>
        <v>journalism</v>
      </c>
      <c r="R1061" s="7" t="str">
        <f t="shared" si="98"/>
        <v>audio</v>
      </c>
      <c r="S1061" s="13">
        <f>(((I1061/60)/60)/24)+DATE(1970,1,1)</f>
        <v>42076.748333333337</v>
      </c>
      <c r="T1061" s="16">
        <f>(((J1061/60)/60)/24)+DATE(1970,1,1)</f>
        <v>42046.79</v>
      </c>
      <c r="U1061" t="str">
        <f t="shared" si="99"/>
        <v/>
      </c>
      <c r="V1061" t="str">
        <f t="shared" si="100"/>
        <v/>
      </c>
      <c r="W1061">
        <f t="shared" si="101"/>
        <v>0</v>
      </c>
      <c r="X1061">
        <f t="shared" si="102"/>
        <v>0</v>
      </c>
    </row>
    <row r="1062" spans="1:24"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f>
        <v>0.01</v>
      </c>
      <c r="P1062" s="6">
        <f>E1062/L1062</f>
        <v>50</v>
      </c>
      <c r="Q1062" t="str">
        <f t="shared" si="97"/>
        <v>journalism</v>
      </c>
      <c r="R1062" s="7" t="str">
        <f t="shared" si="98"/>
        <v>audio</v>
      </c>
      <c r="S1062" s="13">
        <f>(((I1062/60)/60)/24)+DATE(1970,1,1)</f>
        <v>42109.913113425922</v>
      </c>
      <c r="T1062" s="16">
        <f>(((J1062/60)/60)/24)+DATE(1970,1,1)</f>
        <v>42079.913113425922</v>
      </c>
      <c r="U1062" t="str">
        <f t="shared" si="99"/>
        <v/>
      </c>
      <c r="V1062" t="str">
        <f t="shared" si="100"/>
        <v/>
      </c>
      <c r="W1062">
        <f t="shared" si="101"/>
        <v>1</v>
      </c>
      <c r="X1062">
        <f t="shared" si="102"/>
        <v>1</v>
      </c>
    </row>
    <row r="1063" spans="1:24"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f>
        <v>0</v>
      </c>
      <c r="P1063" s="6" t="e">
        <f>E1063/L1063</f>
        <v>#DIV/0!</v>
      </c>
      <c r="Q1063" t="str">
        <f t="shared" si="97"/>
        <v>journalism</v>
      </c>
      <c r="R1063" s="7" t="str">
        <f t="shared" si="98"/>
        <v>audio</v>
      </c>
      <c r="S1063" s="13">
        <f>(((I1063/60)/60)/24)+DATE(1970,1,1)</f>
        <v>42492.041666666672</v>
      </c>
      <c r="T1063" s="16">
        <f>(((J1063/60)/60)/24)+DATE(1970,1,1)</f>
        <v>42432.276712962965</v>
      </c>
      <c r="U1063" t="str">
        <f t="shared" si="99"/>
        <v/>
      </c>
      <c r="V1063" t="str">
        <f t="shared" si="100"/>
        <v/>
      </c>
      <c r="W1063">
        <f t="shared" si="101"/>
        <v>0</v>
      </c>
      <c r="X1063">
        <f t="shared" si="102"/>
        <v>0</v>
      </c>
    </row>
    <row r="1064" spans="1:24"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f>
        <v>0.95477386934673369</v>
      </c>
      <c r="P1064" s="6">
        <f>E1064/L1064</f>
        <v>47.5</v>
      </c>
      <c r="Q1064" t="str">
        <f t="shared" si="97"/>
        <v>journalism</v>
      </c>
      <c r="R1064" s="7" t="str">
        <f t="shared" si="98"/>
        <v>audio</v>
      </c>
      <c r="S1064" s="13">
        <f>(((I1064/60)/60)/24)+DATE(1970,1,1)</f>
        <v>42563.807187500002</v>
      </c>
      <c r="T1064" s="16">
        <f>(((J1064/60)/60)/24)+DATE(1970,1,1)</f>
        <v>42556.807187500002</v>
      </c>
      <c r="U1064" t="str">
        <f t="shared" si="99"/>
        <v/>
      </c>
      <c r="V1064" t="str">
        <f t="shared" si="100"/>
        <v/>
      </c>
      <c r="W1064">
        <f t="shared" si="101"/>
        <v>4</v>
      </c>
      <c r="X1064">
        <f t="shared" si="102"/>
        <v>4</v>
      </c>
    </row>
    <row r="1065" spans="1:24"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f>
        <v>0</v>
      </c>
      <c r="P1065" s="6" t="e">
        <f>E1065/L1065</f>
        <v>#DIV/0!</v>
      </c>
      <c r="Q1065" t="str">
        <f t="shared" si="97"/>
        <v>journalism</v>
      </c>
      <c r="R1065" s="7" t="str">
        <f t="shared" si="98"/>
        <v>audio</v>
      </c>
      <c r="S1065" s="13">
        <f>(((I1065/60)/60)/24)+DATE(1970,1,1)</f>
        <v>42613.030810185184</v>
      </c>
      <c r="T1065" s="16">
        <f>(((J1065/60)/60)/24)+DATE(1970,1,1)</f>
        <v>42583.030810185184</v>
      </c>
      <c r="U1065" t="str">
        <f t="shared" si="99"/>
        <v/>
      </c>
      <c r="V1065" t="str">
        <f t="shared" si="100"/>
        <v/>
      </c>
      <c r="W1065">
        <f t="shared" si="101"/>
        <v>0</v>
      </c>
      <c r="X1065">
        <f t="shared" si="102"/>
        <v>0</v>
      </c>
    </row>
    <row r="1066" spans="1:24"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f>
        <v>8.9744444444444446E-2</v>
      </c>
      <c r="P1066" s="6">
        <f>E1066/L1066</f>
        <v>65.666666666666671</v>
      </c>
      <c r="Q1066" t="str">
        <f t="shared" si="97"/>
        <v>games</v>
      </c>
      <c r="R1066" s="7" t="str">
        <f t="shared" si="98"/>
        <v>video games</v>
      </c>
      <c r="S1066" s="13">
        <f>(((I1066/60)/60)/24)+DATE(1970,1,1)</f>
        <v>41462.228043981479</v>
      </c>
      <c r="T1066" s="16">
        <f>(((J1066/60)/60)/24)+DATE(1970,1,1)</f>
        <v>41417.228043981479</v>
      </c>
      <c r="U1066" t="str">
        <f t="shared" si="99"/>
        <v/>
      </c>
      <c r="V1066">
        <f t="shared" si="100"/>
        <v>123</v>
      </c>
      <c r="W1066" t="str">
        <f t="shared" si="101"/>
        <v/>
      </c>
      <c r="X1066">
        <f t="shared" si="102"/>
        <v>123</v>
      </c>
    </row>
    <row r="1067" spans="1:24"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f>
        <v>2.7E-2</v>
      </c>
      <c r="P1067" s="6">
        <f>E1067/L1067</f>
        <v>16.2</v>
      </c>
      <c r="Q1067" t="str">
        <f t="shared" si="97"/>
        <v>games</v>
      </c>
      <c r="R1067" s="7" t="str">
        <f t="shared" si="98"/>
        <v>video games</v>
      </c>
      <c r="S1067" s="13">
        <f>(((I1067/60)/60)/24)+DATE(1970,1,1)</f>
        <v>41689.381041666667</v>
      </c>
      <c r="T1067" s="16">
        <f>(((J1067/60)/60)/24)+DATE(1970,1,1)</f>
        <v>41661.381041666667</v>
      </c>
      <c r="U1067" t="str">
        <f t="shared" si="99"/>
        <v/>
      </c>
      <c r="V1067">
        <f t="shared" si="100"/>
        <v>5</v>
      </c>
      <c r="W1067" t="str">
        <f t="shared" si="101"/>
        <v/>
      </c>
      <c r="X1067">
        <f t="shared" si="102"/>
        <v>5</v>
      </c>
    </row>
    <row r="1068" spans="1:24"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f>
        <v>3.3673333333333333E-2</v>
      </c>
      <c r="P1068" s="6">
        <f>E1068/L1068</f>
        <v>34.128378378378379</v>
      </c>
      <c r="Q1068" t="str">
        <f t="shared" si="97"/>
        <v>games</v>
      </c>
      <c r="R1068" s="7" t="str">
        <f t="shared" si="98"/>
        <v>video games</v>
      </c>
      <c r="S1068" s="13">
        <f>(((I1068/60)/60)/24)+DATE(1970,1,1)</f>
        <v>41490.962754629632</v>
      </c>
      <c r="T1068" s="16">
        <f>(((J1068/60)/60)/24)+DATE(1970,1,1)</f>
        <v>41445.962754629632</v>
      </c>
      <c r="U1068" t="str">
        <f t="shared" si="99"/>
        <v/>
      </c>
      <c r="V1068">
        <f t="shared" si="100"/>
        <v>148</v>
      </c>
      <c r="W1068" t="str">
        <f t="shared" si="101"/>
        <v/>
      </c>
      <c r="X1068">
        <f t="shared" si="102"/>
        <v>148</v>
      </c>
    </row>
    <row r="1069" spans="1:24"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f>
        <v>0.26</v>
      </c>
      <c r="P1069" s="6">
        <f>E1069/L1069</f>
        <v>13</v>
      </c>
      <c r="Q1069" t="str">
        <f t="shared" si="97"/>
        <v>games</v>
      </c>
      <c r="R1069" s="7" t="str">
        <f t="shared" si="98"/>
        <v>video games</v>
      </c>
      <c r="S1069" s="13">
        <f>(((I1069/60)/60)/24)+DATE(1970,1,1)</f>
        <v>41629.855682870373</v>
      </c>
      <c r="T1069" s="16">
        <f>(((J1069/60)/60)/24)+DATE(1970,1,1)</f>
        <v>41599.855682870373</v>
      </c>
      <c r="U1069" t="str">
        <f t="shared" si="99"/>
        <v/>
      </c>
      <c r="V1069">
        <f t="shared" si="100"/>
        <v>10</v>
      </c>
      <c r="W1069" t="str">
        <f t="shared" si="101"/>
        <v/>
      </c>
      <c r="X1069">
        <f t="shared" si="102"/>
        <v>10</v>
      </c>
    </row>
    <row r="1070" spans="1:24"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f>
        <v>1.5E-3</v>
      </c>
      <c r="P1070" s="6">
        <f>E1070/L1070</f>
        <v>11.25</v>
      </c>
      <c r="Q1070" t="str">
        <f t="shared" si="97"/>
        <v>games</v>
      </c>
      <c r="R1070" s="7" t="str">
        <f t="shared" si="98"/>
        <v>video games</v>
      </c>
      <c r="S1070" s="13">
        <f>(((I1070/60)/60)/24)+DATE(1970,1,1)</f>
        <v>42470.329444444447</v>
      </c>
      <c r="T1070" s="16">
        <f>(((J1070/60)/60)/24)+DATE(1970,1,1)</f>
        <v>42440.371111111104</v>
      </c>
      <c r="U1070" t="str">
        <f t="shared" si="99"/>
        <v/>
      </c>
      <c r="V1070">
        <f t="shared" si="100"/>
        <v>4</v>
      </c>
      <c r="W1070" t="str">
        <f t="shared" si="101"/>
        <v/>
      </c>
      <c r="X1070">
        <f t="shared" si="102"/>
        <v>4</v>
      </c>
    </row>
    <row r="1071" spans="1:24"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f>
        <v>0.38636363636363635</v>
      </c>
      <c r="P1071" s="6">
        <f>E1071/L1071</f>
        <v>40.476190476190474</v>
      </c>
      <c r="Q1071" t="str">
        <f t="shared" si="97"/>
        <v>games</v>
      </c>
      <c r="R1071" s="7" t="str">
        <f t="shared" si="98"/>
        <v>video games</v>
      </c>
      <c r="S1071" s="13">
        <f>(((I1071/60)/60)/24)+DATE(1970,1,1)</f>
        <v>41604.271516203706</v>
      </c>
      <c r="T1071" s="16">
        <f>(((J1071/60)/60)/24)+DATE(1970,1,1)</f>
        <v>41572.229849537034</v>
      </c>
      <c r="U1071" t="str">
        <f t="shared" si="99"/>
        <v/>
      </c>
      <c r="V1071">
        <f t="shared" si="100"/>
        <v>21</v>
      </c>
      <c r="W1071" t="str">
        <f t="shared" si="101"/>
        <v/>
      </c>
      <c r="X1071">
        <f t="shared" si="102"/>
        <v>21</v>
      </c>
    </row>
    <row r="1072" spans="1:24"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f>
        <v>7.0000000000000001E-3</v>
      </c>
      <c r="P1072" s="6">
        <f>E1072/L1072</f>
        <v>35</v>
      </c>
      <c r="Q1072" t="str">
        <f t="shared" si="97"/>
        <v>games</v>
      </c>
      <c r="R1072" s="7" t="str">
        <f t="shared" si="98"/>
        <v>video games</v>
      </c>
      <c r="S1072" s="13">
        <f>(((I1072/60)/60)/24)+DATE(1970,1,1)</f>
        <v>41183.011828703704</v>
      </c>
      <c r="T1072" s="16">
        <f>(((J1072/60)/60)/24)+DATE(1970,1,1)</f>
        <v>41163.011828703704</v>
      </c>
      <c r="U1072" t="str">
        <f t="shared" si="99"/>
        <v/>
      </c>
      <c r="V1072">
        <f t="shared" si="100"/>
        <v>2</v>
      </c>
      <c r="W1072" t="str">
        <f t="shared" si="101"/>
        <v/>
      </c>
      <c r="X1072">
        <f t="shared" si="102"/>
        <v>2</v>
      </c>
    </row>
    <row r="1073" spans="1:24"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f>
        <v>0</v>
      </c>
      <c r="P1073" s="6" t="e">
        <f>E1073/L1073</f>
        <v>#DIV/0!</v>
      </c>
      <c r="Q1073" t="str">
        <f t="shared" si="97"/>
        <v>games</v>
      </c>
      <c r="R1073" s="7" t="str">
        <f t="shared" si="98"/>
        <v>video games</v>
      </c>
      <c r="S1073" s="13">
        <f>(((I1073/60)/60)/24)+DATE(1970,1,1)</f>
        <v>42325.795057870375</v>
      </c>
      <c r="T1073" s="16">
        <f>(((J1073/60)/60)/24)+DATE(1970,1,1)</f>
        <v>42295.753391203703</v>
      </c>
      <c r="U1073" t="str">
        <f t="shared" si="99"/>
        <v/>
      </c>
      <c r="V1073">
        <f t="shared" si="100"/>
        <v>0</v>
      </c>
      <c r="W1073" t="str">
        <f t="shared" si="101"/>
        <v/>
      </c>
      <c r="X1073">
        <f t="shared" si="102"/>
        <v>0</v>
      </c>
    </row>
    <row r="1074" spans="1:24"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f>
        <v>6.8000000000000005E-4</v>
      </c>
      <c r="P1074" s="6">
        <f>E1074/L1074</f>
        <v>12.75</v>
      </c>
      <c r="Q1074" t="str">
        <f t="shared" si="97"/>
        <v>games</v>
      </c>
      <c r="R1074" s="7" t="str">
        <f t="shared" si="98"/>
        <v>video games</v>
      </c>
      <c r="S1074" s="13">
        <f>(((I1074/60)/60)/24)+DATE(1970,1,1)</f>
        <v>41675.832141203704</v>
      </c>
      <c r="T1074" s="16">
        <f>(((J1074/60)/60)/24)+DATE(1970,1,1)</f>
        <v>41645.832141203704</v>
      </c>
      <c r="U1074" t="str">
        <f t="shared" si="99"/>
        <v/>
      </c>
      <c r="V1074">
        <f t="shared" si="100"/>
        <v>4</v>
      </c>
      <c r="W1074" t="str">
        <f t="shared" si="101"/>
        <v/>
      </c>
      <c r="X1074">
        <f t="shared" si="102"/>
        <v>4</v>
      </c>
    </row>
    <row r="1075" spans="1:24"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f>
        <v>1.3333333333333334E-2</v>
      </c>
      <c r="P1075" s="6">
        <f>E1075/L1075</f>
        <v>10</v>
      </c>
      <c r="Q1075" t="str">
        <f t="shared" si="97"/>
        <v>games</v>
      </c>
      <c r="R1075" s="7" t="str">
        <f t="shared" si="98"/>
        <v>video games</v>
      </c>
      <c r="S1075" s="13">
        <f>(((I1075/60)/60)/24)+DATE(1970,1,1)</f>
        <v>40832.964594907404</v>
      </c>
      <c r="T1075" s="16">
        <f>(((J1075/60)/60)/24)+DATE(1970,1,1)</f>
        <v>40802.964594907404</v>
      </c>
      <c r="U1075" t="str">
        <f t="shared" si="99"/>
        <v/>
      </c>
      <c r="V1075">
        <f t="shared" si="100"/>
        <v>1</v>
      </c>
      <c r="W1075" t="str">
        <f t="shared" si="101"/>
        <v/>
      </c>
      <c r="X1075">
        <f t="shared" si="102"/>
        <v>1</v>
      </c>
    </row>
    <row r="1076" spans="1:24"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f>
        <v>6.3092592592592589E-2</v>
      </c>
      <c r="P1076" s="6">
        <f>E1076/L1076</f>
        <v>113.56666666666666</v>
      </c>
      <c r="Q1076" t="str">
        <f t="shared" si="97"/>
        <v>games</v>
      </c>
      <c r="R1076" s="7" t="str">
        <f t="shared" si="98"/>
        <v>video games</v>
      </c>
      <c r="S1076" s="13">
        <f>(((I1076/60)/60)/24)+DATE(1970,1,1)</f>
        <v>41643.172974537039</v>
      </c>
      <c r="T1076" s="16">
        <f>(((J1076/60)/60)/24)+DATE(1970,1,1)</f>
        <v>41613.172974537039</v>
      </c>
      <c r="U1076" t="str">
        <f t="shared" si="99"/>
        <v/>
      </c>
      <c r="V1076">
        <f t="shared" si="100"/>
        <v>30</v>
      </c>
      <c r="W1076" t="str">
        <f t="shared" si="101"/>
        <v/>
      </c>
      <c r="X1076">
        <f t="shared" si="102"/>
        <v>30</v>
      </c>
    </row>
    <row r="1077" spans="1:24"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f>
        <v>4.4999999999999998E-2</v>
      </c>
      <c r="P1077" s="6">
        <f>E1077/L1077</f>
        <v>15</v>
      </c>
      <c r="Q1077" t="str">
        <f t="shared" si="97"/>
        <v>games</v>
      </c>
      <c r="R1077" s="7" t="str">
        <f t="shared" si="98"/>
        <v>video games</v>
      </c>
      <c r="S1077" s="13">
        <f>(((I1077/60)/60)/24)+DATE(1970,1,1)</f>
        <v>41035.904120370367</v>
      </c>
      <c r="T1077" s="16">
        <f>(((J1077/60)/60)/24)+DATE(1970,1,1)</f>
        <v>41005.904120370367</v>
      </c>
      <c r="U1077" t="str">
        <f t="shared" si="99"/>
        <v/>
      </c>
      <c r="V1077">
        <f t="shared" si="100"/>
        <v>3</v>
      </c>
      <c r="W1077" t="str">
        <f t="shared" si="101"/>
        <v/>
      </c>
      <c r="X1077">
        <f t="shared" si="102"/>
        <v>3</v>
      </c>
    </row>
    <row r="1078" spans="1:24"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f>
        <v>0.62765333333333329</v>
      </c>
      <c r="P1078" s="6">
        <f>E1078/L1078</f>
        <v>48.281025641025643</v>
      </c>
      <c r="Q1078" t="str">
        <f t="shared" si="97"/>
        <v>games</v>
      </c>
      <c r="R1078" s="7" t="str">
        <f t="shared" si="98"/>
        <v>video games</v>
      </c>
      <c r="S1078" s="13">
        <f>(((I1078/60)/60)/24)+DATE(1970,1,1)</f>
        <v>41893.377893518518</v>
      </c>
      <c r="T1078" s="16">
        <f>(((J1078/60)/60)/24)+DATE(1970,1,1)</f>
        <v>41838.377893518518</v>
      </c>
      <c r="U1078" t="str">
        <f t="shared" si="99"/>
        <v/>
      </c>
      <c r="V1078">
        <f t="shared" si="100"/>
        <v>975</v>
      </c>
      <c r="W1078" t="str">
        <f t="shared" si="101"/>
        <v/>
      </c>
      <c r="X1078">
        <f t="shared" si="102"/>
        <v>975</v>
      </c>
    </row>
    <row r="1079" spans="1:24"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f>
        <v>0.29376000000000002</v>
      </c>
      <c r="P1079" s="6">
        <f>E1079/L1079</f>
        <v>43.976047904191617</v>
      </c>
      <c r="Q1079" t="str">
        <f t="shared" si="97"/>
        <v>games</v>
      </c>
      <c r="R1079" s="7" t="str">
        <f t="shared" si="98"/>
        <v>video games</v>
      </c>
      <c r="S1079" s="13">
        <f>(((I1079/60)/60)/24)+DATE(1970,1,1)</f>
        <v>42383.16679398148</v>
      </c>
      <c r="T1079" s="16">
        <f>(((J1079/60)/60)/24)+DATE(1970,1,1)</f>
        <v>42353.16679398148</v>
      </c>
      <c r="U1079" t="str">
        <f t="shared" si="99"/>
        <v/>
      </c>
      <c r="V1079">
        <f t="shared" si="100"/>
        <v>167</v>
      </c>
      <c r="W1079" t="str">
        <f t="shared" si="101"/>
        <v/>
      </c>
      <c r="X1079">
        <f t="shared" si="102"/>
        <v>167</v>
      </c>
    </row>
    <row r="1080" spans="1:24"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f>
        <v>7.4999999999999997E-2</v>
      </c>
      <c r="P1080" s="6">
        <f>E1080/L1080</f>
        <v>9</v>
      </c>
      <c r="Q1080" t="str">
        <f t="shared" si="97"/>
        <v>games</v>
      </c>
      <c r="R1080" s="7" t="str">
        <f t="shared" si="98"/>
        <v>video games</v>
      </c>
      <c r="S1080" s="13">
        <f>(((I1080/60)/60)/24)+DATE(1970,1,1)</f>
        <v>40746.195844907408</v>
      </c>
      <c r="T1080" s="16">
        <f>(((J1080/60)/60)/24)+DATE(1970,1,1)</f>
        <v>40701.195844907408</v>
      </c>
      <c r="U1080" t="str">
        <f t="shared" si="99"/>
        <v/>
      </c>
      <c r="V1080">
        <f t="shared" si="100"/>
        <v>5</v>
      </c>
      <c r="W1080" t="str">
        <f t="shared" si="101"/>
        <v/>
      </c>
      <c r="X1080">
        <f t="shared" si="102"/>
        <v>5</v>
      </c>
    </row>
    <row r="1081" spans="1:24"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f>
        <v>2.6076923076923077E-2</v>
      </c>
      <c r="P1081" s="6">
        <f>E1081/L1081</f>
        <v>37.666666666666664</v>
      </c>
      <c r="Q1081" t="str">
        <f t="shared" si="97"/>
        <v>games</v>
      </c>
      <c r="R1081" s="7" t="str">
        <f t="shared" si="98"/>
        <v>video games</v>
      </c>
      <c r="S1081" s="13">
        <f>(((I1081/60)/60)/24)+DATE(1970,1,1)</f>
        <v>42504.566388888896</v>
      </c>
      <c r="T1081" s="16">
        <f>(((J1081/60)/60)/24)+DATE(1970,1,1)</f>
        <v>42479.566388888896</v>
      </c>
      <c r="U1081" t="str">
        <f t="shared" si="99"/>
        <v/>
      </c>
      <c r="V1081">
        <f t="shared" si="100"/>
        <v>18</v>
      </c>
      <c r="W1081" t="str">
        <f t="shared" si="101"/>
        <v/>
      </c>
      <c r="X1081">
        <f t="shared" si="102"/>
        <v>18</v>
      </c>
    </row>
    <row r="1082" spans="1:24"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f>
        <v>9.1050000000000006E-2</v>
      </c>
      <c r="P1082" s="6">
        <f>E1082/L1082</f>
        <v>18.581632653061224</v>
      </c>
      <c r="Q1082" t="str">
        <f t="shared" si="97"/>
        <v>games</v>
      </c>
      <c r="R1082" s="7" t="str">
        <f t="shared" si="98"/>
        <v>video games</v>
      </c>
      <c r="S1082" s="13">
        <f>(((I1082/60)/60)/24)+DATE(1970,1,1)</f>
        <v>41770.138113425928</v>
      </c>
      <c r="T1082" s="16">
        <f>(((J1082/60)/60)/24)+DATE(1970,1,1)</f>
        <v>41740.138113425928</v>
      </c>
      <c r="U1082" t="str">
        <f t="shared" si="99"/>
        <v/>
      </c>
      <c r="V1082">
        <f t="shared" si="100"/>
        <v>98</v>
      </c>
      <c r="W1082" t="str">
        <f t="shared" si="101"/>
        <v/>
      </c>
      <c r="X1082">
        <f t="shared" si="102"/>
        <v>98</v>
      </c>
    </row>
    <row r="1083" spans="1:24"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f>
        <v>1.7647058823529413E-4</v>
      </c>
      <c r="P1083" s="6">
        <f>E1083/L1083</f>
        <v>3</v>
      </c>
      <c r="Q1083" t="str">
        <f t="shared" si="97"/>
        <v>games</v>
      </c>
      <c r="R1083" s="7" t="str">
        <f t="shared" si="98"/>
        <v>video games</v>
      </c>
      <c r="S1083" s="13">
        <f>(((I1083/60)/60)/24)+DATE(1970,1,1)</f>
        <v>42032.926990740743</v>
      </c>
      <c r="T1083" s="16">
        <f>(((J1083/60)/60)/24)+DATE(1970,1,1)</f>
        <v>42002.926990740743</v>
      </c>
      <c r="U1083" t="str">
        <f t="shared" si="99"/>
        <v/>
      </c>
      <c r="V1083">
        <f t="shared" si="100"/>
        <v>4</v>
      </c>
      <c r="W1083" t="str">
        <f t="shared" si="101"/>
        <v/>
      </c>
      <c r="X1083">
        <f t="shared" si="102"/>
        <v>4</v>
      </c>
    </row>
    <row r="1084" spans="1:24"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f>
        <v>5.5999999999999999E-3</v>
      </c>
      <c r="P1084" s="6">
        <f>E1084/L1084</f>
        <v>18.666666666666668</v>
      </c>
      <c r="Q1084" t="str">
        <f t="shared" si="97"/>
        <v>games</v>
      </c>
      <c r="R1084" s="7" t="str">
        <f t="shared" si="98"/>
        <v>video games</v>
      </c>
      <c r="S1084" s="13">
        <f>(((I1084/60)/60)/24)+DATE(1970,1,1)</f>
        <v>41131.906111111115</v>
      </c>
      <c r="T1084" s="16">
        <f>(((J1084/60)/60)/24)+DATE(1970,1,1)</f>
        <v>41101.906111111115</v>
      </c>
      <c r="U1084" t="str">
        <f t="shared" si="99"/>
        <v/>
      </c>
      <c r="V1084">
        <f t="shared" si="100"/>
        <v>3</v>
      </c>
      <c r="W1084" t="str">
        <f t="shared" si="101"/>
        <v/>
      </c>
      <c r="X1084">
        <f t="shared" si="102"/>
        <v>3</v>
      </c>
    </row>
    <row r="1085" spans="1:24"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f>
        <v>8.2000000000000007E-3</v>
      </c>
      <c r="P1085" s="6">
        <f>E1085/L1085</f>
        <v>410</v>
      </c>
      <c r="Q1085" t="str">
        <f t="shared" si="97"/>
        <v>games</v>
      </c>
      <c r="R1085" s="7" t="str">
        <f t="shared" si="98"/>
        <v>video games</v>
      </c>
      <c r="S1085" s="13">
        <f>(((I1085/60)/60)/24)+DATE(1970,1,1)</f>
        <v>41853.659525462965</v>
      </c>
      <c r="T1085" s="16">
        <f>(((J1085/60)/60)/24)+DATE(1970,1,1)</f>
        <v>41793.659525462965</v>
      </c>
      <c r="U1085" t="str">
        <f t="shared" si="99"/>
        <v/>
      </c>
      <c r="V1085">
        <f t="shared" si="100"/>
        <v>1</v>
      </c>
      <c r="W1085" t="str">
        <f t="shared" si="101"/>
        <v/>
      </c>
      <c r="X1085">
        <f t="shared" si="102"/>
        <v>1</v>
      </c>
    </row>
    <row r="1086" spans="1:24"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f>
        <v>0</v>
      </c>
      <c r="P1086" s="6" t="e">
        <f>E1086/L1086</f>
        <v>#DIV/0!</v>
      </c>
      <c r="Q1086" t="str">
        <f t="shared" si="97"/>
        <v>games</v>
      </c>
      <c r="R1086" s="7" t="str">
        <f t="shared" si="98"/>
        <v>video games</v>
      </c>
      <c r="S1086" s="13">
        <f>(((I1086/60)/60)/24)+DATE(1970,1,1)</f>
        <v>41859.912083333329</v>
      </c>
      <c r="T1086" s="16">
        <f>(((J1086/60)/60)/24)+DATE(1970,1,1)</f>
        <v>41829.912083333329</v>
      </c>
      <c r="U1086" t="str">
        <f t="shared" si="99"/>
        <v/>
      </c>
      <c r="V1086">
        <f t="shared" si="100"/>
        <v>0</v>
      </c>
      <c r="W1086" t="str">
        <f t="shared" si="101"/>
        <v/>
      </c>
      <c r="X1086">
        <f t="shared" si="102"/>
        <v>0</v>
      </c>
    </row>
    <row r="1087" spans="1:24"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f>
        <v>3.4200000000000001E-2</v>
      </c>
      <c r="P1087" s="6">
        <f>E1087/L1087</f>
        <v>114</v>
      </c>
      <c r="Q1087" t="str">
        <f t="shared" si="97"/>
        <v>games</v>
      </c>
      <c r="R1087" s="7" t="str">
        <f t="shared" si="98"/>
        <v>video games</v>
      </c>
      <c r="S1087" s="13">
        <f>(((I1087/60)/60)/24)+DATE(1970,1,1)</f>
        <v>42443.629340277781</v>
      </c>
      <c r="T1087" s="16">
        <f>(((J1087/60)/60)/24)+DATE(1970,1,1)</f>
        <v>42413.671006944445</v>
      </c>
      <c r="U1087" t="str">
        <f t="shared" si="99"/>
        <v/>
      </c>
      <c r="V1087">
        <f t="shared" si="100"/>
        <v>9</v>
      </c>
      <c r="W1087" t="str">
        <f t="shared" si="101"/>
        <v/>
      </c>
      <c r="X1087">
        <f t="shared" si="102"/>
        <v>9</v>
      </c>
    </row>
    <row r="1088" spans="1:24"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f>
        <v>8.3333333333333339E-4</v>
      </c>
      <c r="P1088" s="6">
        <f>E1088/L1088</f>
        <v>7.5</v>
      </c>
      <c r="Q1088" t="str">
        <f t="shared" si="97"/>
        <v>games</v>
      </c>
      <c r="R1088" s="7" t="str">
        <f t="shared" si="98"/>
        <v>video games</v>
      </c>
      <c r="S1088" s="13">
        <f>(((I1088/60)/60)/24)+DATE(1970,1,1)</f>
        <v>41875.866793981484</v>
      </c>
      <c r="T1088" s="16">
        <f>(((J1088/60)/60)/24)+DATE(1970,1,1)</f>
        <v>41845.866793981484</v>
      </c>
      <c r="U1088" t="str">
        <f t="shared" si="99"/>
        <v/>
      </c>
      <c r="V1088">
        <f t="shared" si="100"/>
        <v>2</v>
      </c>
      <c r="W1088" t="str">
        <f t="shared" si="101"/>
        <v/>
      </c>
      <c r="X1088">
        <f t="shared" si="102"/>
        <v>2</v>
      </c>
    </row>
    <row r="1089" spans="1:24"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f>
        <v>0</v>
      </c>
      <c r="P1089" s="6" t="e">
        <f>E1089/L1089</f>
        <v>#DIV/0!</v>
      </c>
      <c r="Q1089" t="str">
        <f t="shared" si="97"/>
        <v>games</v>
      </c>
      <c r="R1089" s="7" t="str">
        <f t="shared" si="98"/>
        <v>video games</v>
      </c>
      <c r="S1089" s="13">
        <f>(((I1089/60)/60)/24)+DATE(1970,1,1)</f>
        <v>41805.713969907411</v>
      </c>
      <c r="T1089" s="16">
        <f>(((J1089/60)/60)/24)+DATE(1970,1,1)</f>
        <v>41775.713969907411</v>
      </c>
      <c r="U1089" t="str">
        <f t="shared" si="99"/>
        <v/>
      </c>
      <c r="V1089">
        <f t="shared" si="100"/>
        <v>0</v>
      </c>
      <c r="W1089" t="str">
        <f t="shared" si="101"/>
        <v/>
      </c>
      <c r="X1089">
        <f t="shared" si="102"/>
        <v>0</v>
      </c>
    </row>
    <row r="1090" spans="1:24"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f>
        <v>0.14182977777777778</v>
      </c>
      <c r="P1090" s="6">
        <f>E1090/L1090</f>
        <v>43.41727891156463</v>
      </c>
      <c r="Q1090" t="str">
        <f t="shared" si="97"/>
        <v>games</v>
      </c>
      <c r="R1090" s="7" t="str">
        <f t="shared" si="98"/>
        <v>video games</v>
      </c>
      <c r="S1090" s="13">
        <f>(((I1090/60)/60)/24)+DATE(1970,1,1)</f>
        <v>41753.799386574072</v>
      </c>
      <c r="T1090" s="16">
        <f>(((J1090/60)/60)/24)+DATE(1970,1,1)</f>
        <v>41723.799386574072</v>
      </c>
      <c r="U1090" t="str">
        <f t="shared" si="99"/>
        <v/>
      </c>
      <c r="V1090">
        <f t="shared" si="100"/>
        <v>147</v>
      </c>
      <c r="W1090" t="str">
        <f t="shared" si="101"/>
        <v/>
      </c>
      <c r="X1090">
        <f t="shared" si="102"/>
        <v>147</v>
      </c>
    </row>
    <row r="1091" spans="1:24"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f>
        <v>7.8266666666666665E-2</v>
      </c>
      <c r="P1091" s="6">
        <f>E1091/L1091</f>
        <v>23.959183673469386</v>
      </c>
      <c r="Q1091" t="str">
        <f t="shared" ref="Q1091:Q1154" si="103">LEFT(N1091,SEARCH("/",N1091)-1)</f>
        <v>games</v>
      </c>
      <c r="R1091" s="7" t="str">
        <f t="shared" ref="R1091:R1154" si="104">RIGHT(N1091,LEN(N1091)-SEARCH("/",N1091))</f>
        <v>video games</v>
      </c>
      <c r="S1091" s="13">
        <f>(((I1091/60)/60)/24)+DATE(1970,1,1)</f>
        <v>42181.189525462964</v>
      </c>
      <c r="T1091" s="16">
        <f>(((J1091/60)/60)/24)+DATE(1970,1,1)</f>
        <v>42151.189525462964</v>
      </c>
      <c r="U1091" t="str">
        <f t="shared" ref="U1091:U1154" si="105">IF(F1091="Successful",L1091,"")</f>
        <v/>
      </c>
      <c r="V1091">
        <f t="shared" ref="V1091:V1154" si="106">IF($F1091="Failed",$L1091,"")</f>
        <v>49</v>
      </c>
      <c r="W1091" t="str">
        <f t="shared" ref="W1091:W1154" si="107">IF($F1091="Canceled",$L1091,"")</f>
        <v/>
      </c>
      <c r="X1091">
        <f t="shared" ref="X1091:X1154" si="108">IF(V1091="",W1091,V1091)</f>
        <v>49</v>
      </c>
    </row>
    <row r="1092" spans="1:24"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f>
        <v>3.8464497269020693E-4</v>
      </c>
      <c r="P1092" s="6">
        <f>E1092/L1092</f>
        <v>5</v>
      </c>
      <c r="Q1092" t="str">
        <f t="shared" si="103"/>
        <v>games</v>
      </c>
      <c r="R1092" s="7" t="str">
        <f t="shared" si="104"/>
        <v>video games</v>
      </c>
      <c r="S1092" s="13">
        <f>(((I1092/60)/60)/24)+DATE(1970,1,1)</f>
        <v>42153.185798611114</v>
      </c>
      <c r="T1092" s="16">
        <f>(((J1092/60)/60)/24)+DATE(1970,1,1)</f>
        <v>42123.185798611114</v>
      </c>
      <c r="U1092" t="str">
        <f t="shared" si="105"/>
        <v/>
      </c>
      <c r="V1092">
        <f t="shared" si="106"/>
        <v>1</v>
      </c>
      <c r="W1092" t="str">
        <f t="shared" si="107"/>
        <v/>
      </c>
      <c r="X1092">
        <f t="shared" si="108"/>
        <v>1</v>
      </c>
    </row>
    <row r="1093" spans="1:24"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f>
        <v>0.125</v>
      </c>
      <c r="P1093" s="6">
        <f>E1093/L1093</f>
        <v>12.5</v>
      </c>
      <c r="Q1093" t="str">
        <f t="shared" si="103"/>
        <v>games</v>
      </c>
      <c r="R1093" s="7" t="str">
        <f t="shared" si="104"/>
        <v>video games</v>
      </c>
      <c r="S1093" s="13">
        <f>(((I1093/60)/60)/24)+DATE(1970,1,1)</f>
        <v>42470.778611111105</v>
      </c>
      <c r="T1093" s="16">
        <f>(((J1093/60)/60)/24)+DATE(1970,1,1)</f>
        <v>42440.820277777777</v>
      </c>
      <c r="U1093" t="str">
        <f t="shared" si="105"/>
        <v/>
      </c>
      <c r="V1093">
        <f t="shared" si="106"/>
        <v>2</v>
      </c>
      <c r="W1093" t="str">
        <f t="shared" si="107"/>
        <v/>
      </c>
      <c r="X1093">
        <f t="shared" si="108"/>
        <v>2</v>
      </c>
    </row>
    <row r="1094" spans="1:24"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f>
        <v>1.0500000000000001E-2</v>
      </c>
      <c r="P1094" s="6">
        <f>E1094/L1094</f>
        <v>3</v>
      </c>
      <c r="Q1094" t="str">
        <f t="shared" si="103"/>
        <v>games</v>
      </c>
      <c r="R1094" s="7" t="str">
        <f t="shared" si="104"/>
        <v>video games</v>
      </c>
      <c r="S1094" s="13">
        <f>(((I1094/60)/60)/24)+DATE(1970,1,1)</f>
        <v>41280.025902777779</v>
      </c>
      <c r="T1094" s="16">
        <f>(((J1094/60)/60)/24)+DATE(1970,1,1)</f>
        <v>41250.025902777779</v>
      </c>
      <c r="U1094" t="str">
        <f t="shared" si="105"/>
        <v/>
      </c>
      <c r="V1094">
        <f t="shared" si="106"/>
        <v>7</v>
      </c>
      <c r="W1094" t="str">
        <f t="shared" si="107"/>
        <v/>
      </c>
      <c r="X1094">
        <f t="shared" si="108"/>
        <v>7</v>
      </c>
    </row>
    <row r="1095" spans="1:24"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f>
        <v>0.14083333333333334</v>
      </c>
      <c r="P1095" s="6">
        <f>E1095/L1095</f>
        <v>10.5625</v>
      </c>
      <c r="Q1095" t="str">
        <f t="shared" si="103"/>
        <v>games</v>
      </c>
      <c r="R1095" s="7" t="str">
        <f t="shared" si="104"/>
        <v>video games</v>
      </c>
      <c r="S1095" s="13">
        <f>(((I1095/60)/60)/24)+DATE(1970,1,1)</f>
        <v>42411.973807870367</v>
      </c>
      <c r="T1095" s="16">
        <f>(((J1095/60)/60)/24)+DATE(1970,1,1)</f>
        <v>42396.973807870367</v>
      </c>
      <c r="U1095" t="str">
        <f t="shared" si="105"/>
        <v/>
      </c>
      <c r="V1095">
        <f t="shared" si="106"/>
        <v>4</v>
      </c>
      <c r="W1095" t="str">
        <f t="shared" si="107"/>
        <v/>
      </c>
      <c r="X1095">
        <f t="shared" si="108"/>
        <v>4</v>
      </c>
    </row>
    <row r="1096" spans="1:24"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f>
        <v>0.18300055555555556</v>
      </c>
      <c r="P1096" s="6">
        <f>E1096/L1096</f>
        <v>122.00037037037038</v>
      </c>
      <c r="Q1096" t="str">
        <f t="shared" si="103"/>
        <v>games</v>
      </c>
      <c r="R1096" s="7" t="str">
        <f t="shared" si="104"/>
        <v>video games</v>
      </c>
      <c r="S1096" s="13">
        <f>(((I1096/60)/60)/24)+DATE(1970,1,1)</f>
        <v>40825.713344907403</v>
      </c>
      <c r="T1096" s="16">
        <f>(((J1096/60)/60)/24)+DATE(1970,1,1)</f>
        <v>40795.713344907403</v>
      </c>
      <c r="U1096" t="str">
        <f t="shared" si="105"/>
        <v/>
      </c>
      <c r="V1096">
        <f t="shared" si="106"/>
        <v>27</v>
      </c>
      <c r="W1096" t="str">
        <f t="shared" si="107"/>
        <v/>
      </c>
      <c r="X1096">
        <f t="shared" si="108"/>
        <v>27</v>
      </c>
    </row>
    <row r="1097" spans="1:24"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f>
        <v>5.0347999999999997E-2</v>
      </c>
      <c r="P1097" s="6">
        <f>E1097/L1097</f>
        <v>267.80851063829789</v>
      </c>
      <c r="Q1097" t="str">
        <f t="shared" si="103"/>
        <v>games</v>
      </c>
      <c r="R1097" s="7" t="str">
        <f t="shared" si="104"/>
        <v>video games</v>
      </c>
      <c r="S1097" s="13">
        <f>(((I1097/60)/60)/24)+DATE(1970,1,1)</f>
        <v>41516.537268518521</v>
      </c>
      <c r="T1097" s="16">
        <f>(((J1097/60)/60)/24)+DATE(1970,1,1)</f>
        <v>41486.537268518521</v>
      </c>
      <c r="U1097" t="str">
        <f t="shared" si="105"/>
        <v/>
      </c>
      <c r="V1097">
        <f t="shared" si="106"/>
        <v>94</v>
      </c>
      <c r="W1097" t="str">
        <f t="shared" si="107"/>
        <v/>
      </c>
      <c r="X1097">
        <f t="shared" si="108"/>
        <v>94</v>
      </c>
    </row>
    <row r="1098" spans="1:24"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f>
        <v>0.17933333333333334</v>
      </c>
      <c r="P1098" s="6">
        <f>E1098/L1098</f>
        <v>74.206896551724142</v>
      </c>
      <c r="Q1098" t="str">
        <f t="shared" si="103"/>
        <v>games</v>
      </c>
      <c r="R1098" s="7" t="str">
        <f t="shared" si="104"/>
        <v>video games</v>
      </c>
      <c r="S1098" s="13">
        <f>(((I1098/60)/60)/24)+DATE(1970,1,1)</f>
        <v>41916.145833333336</v>
      </c>
      <c r="T1098" s="16">
        <f>(((J1098/60)/60)/24)+DATE(1970,1,1)</f>
        <v>41885.51798611111</v>
      </c>
      <c r="U1098" t="str">
        <f t="shared" si="105"/>
        <v/>
      </c>
      <c r="V1098">
        <f t="shared" si="106"/>
        <v>29</v>
      </c>
      <c r="W1098" t="str">
        <f t="shared" si="107"/>
        <v/>
      </c>
      <c r="X1098">
        <f t="shared" si="108"/>
        <v>29</v>
      </c>
    </row>
    <row r="1099" spans="1:24"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f>
        <v>4.6999999999999999E-4</v>
      </c>
      <c r="P1099" s="6">
        <f>E1099/L1099</f>
        <v>6.7142857142857144</v>
      </c>
      <c r="Q1099" t="str">
        <f t="shared" si="103"/>
        <v>games</v>
      </c>
      <c r="R1099" s="7" t="str">
        <f t="shared" si="104"/>
        <v>video games</v>
      </c>
      <c r="S1099" s="13">
        <f>(((I1099/60)/60)/24)+DATE(1970,1,1)</f>
        <v>41700.792557870373</v>
      </c>
      <c r="T1099" s="16">
        <f>(((J1099/60)/60)/24)+DATE(1970,1,1)</f>
        <v>41660.792557870373</v>
      </c>
      <c r="U1099" t="str">
        <f t="shared" si="105"/>
        <v/>
      </c>
      <c r="V1099">
        <f t="shared" si="106"/>
        <v>7</v>
      </c>
      <c r="W1099" t="str">
        <f t="shared" si="107"/>
        <v/>
      </c>
      <c r="X1099">
        <f t="shared" si="108"/>
        <v>7</v>
      </c>
    </row>
    <row r="1100" spans="1:24"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f>
        <v>7.2120000000000004E-2</v>
      </c>
      <c r="P1100" s="6">
        <f>E1100/L1100</f>
        <v>81.954545454545453</v>
      </c>
      <c r="Q1100" t="str">
        <f t="shared" si="103"/>
        <v>games</v>
      </c>
      <c r="R1100" s="7" t="str">
        <f t="shared" si="104"/>
        <v>video games</v>
      </c>
      <c r="S1100" s="13">
        <f>(((I1100/60)/60)/24)+DATE(1970,1,1)</f>
        <v>41742.762673611112</v>
      </c>
      <c r="T1100" s="16">
        <f>(((J1100/60)/60)/24)+DATE(1970,1,1)</f>
        <v>41712.762673611112</v>
      </c>
      <c r="U1100" t="str">
        <f t="shared" si="105"/>
        <v/>
      </c>
      <c r="V1100">
        <f t="shared" si="106"/>
        <v>22</v>
      </c>
      <c r="W1100" t="str">
        <f t="shared" si="107"/>
        <v/>
      </c>
      <c r="X1100">
        <f t="shared" si="108"/>
        <v>22</v>
      </c>
    </row>
    <row r="1101" spans="1:24"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f>
        <v>5.0000000000000001E-3</v>
      </c>
      <c r="P1101" s="6">
        <f>E1101/L1101</f>
        <v>25</v>
      </c>
      <c r="Q1101" t="str">
        <f t="shared" si="103"/>
        <v>games</v>
      </c>
      <c r="R1101" s="7" t="str">
        <f t="shared" si="104"/>
        <v>video games</v>
      </c>
      <c r="S1101" s="13">
        <f>(((I1101/60)/60)/24)+DATE(1970,1,1)</f>
        <v>42137.836435185185</v>
      </c>
      <c r="T1101" s="16">
        <f>(((J1101/60)/60)/24)+DATE(1970,1,1)</f>
        <v>42107.836435185185</v>
      </c>
      <c r="U1101" t="str">
        <f t="shared" si="105"/>
        <v/>
      </c>
      <c r="V1101">
        <f t="shared" si="106"/>
        <v>1</v>
      </c>
      <c r="W1101" t="str">
        <f t="shared" si="107"/>
        <v/>
      </c>
      <c r="X1101">
        <f t="shared" si="108"/>
        <v>1</v>
      </c>
    </row>
    <row r="1102" spans="1:24"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f>
        <v>2.5000000000000001E-2</v>
      </c>
      <c r="P1102" s="6">
        <f>E1102/L1102</f>
        <v>10</v>
      </c>
      <c r="Q1102" t="str">
        <f t="shared" si="103"/>
        <v>games</v>
      </c>
      <c r="R1102" s="7" t="str">
        <f t="shared" si="104"/>
        <v>video games</v>
      </c>
      <c r="S1102" s="13">
        <f>(((I1102/60)/60)/24)+DATE(1970,1,1)</f>
        <v>42414.110775462963</v>
      </c>
      <c r="T1102" s="16">
        <f>(((J1102/60)/60)/24)+DATE(1970,1,1)</f>
        <v>42384.110775462963</v>
      </c>
      <c r="U1102" t="str">
        <f t="shared" si="105"/>
        <v/>
      </c>
      <c r="V1102">
        <f t="shared" si="106"/>
        <v>10</v>
      </c>
      <c r="W1102" t="str">
        <f t="shared" si="107"/>
        <v/>
      </c>
      <c r="X1102">
        <f t="shared" si="108"/>
        <v>10</v>
      </c>
    </row>
    <row r="1103" spans="1:24"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f>
        <v>4.0999999999999999E-4</v>
      </c>
      <c r="P1103" s="6">
        <f>E1103/L1103</f>
        <v>6.833333333333333</v>
      </c>
      <c r="Q1103" t="str">
        <f t="shared" si="103"/>
        <v>games</v>
      </c>
      <c r="R1103" s="7" t="str">
        <f t="shared" si="104"/>
        <v>video games</v>
      </c>
      <c r="S1103" s="13">
        <f>(((I1103/60)/60)/24)+DATE(1970,1,1)</f>
        <v>42565.758333333331</v>
      </c>
      <c r="T1103" s="16">
        <f>(((J1103/60)/60)/24)+DATE(1970,1,1)</f>
        <v>42538.77243055556</v>
      </c>
      <c r="U1103" t="str">
        <f t="shared" si="105"/>
        <v/>
      </c>
      <c r="V1103">
        <f t="shared" si="106"/>
        <v>6</v>
      </c>
      <c r="W1103" t="str">
        <f t="shared" si="107"/>
        <v/>
      </c>
      <c r="X1103">
        <f t="shared" si="108"/>
        <v>6</v>
      </c>
    </row>
    <row r="1104" spans="1:24"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f>
        <v>5.3124999999999999E-2</v>
      </c>
      <c r="P1104" s="6">
        <f>E1104/L1104</f>
        <v>17.708333333333332</v>
      </c>
      <c r="Q1104" t="str">
        <f t="shared" si="103"/>
        <v>games</v>
      </c>
      <c r="R1104" s="7" t="str">
        <f t="shared" si="104"/>
        <v>video games</v>
      </c>
      <c r="S1104" s="13">
        <f>(((I1104/60)/60)/24)+DATE(1970,1,1)</f>
        <v>41617.249305555553</v>
      </c>
      <c r="T1104" s="16">
        <f>(((J1104/60)/60)/24)+DATE(1970,1,1)</f>
        <v>41577.045428240745</v>
      </c>
      <c r="U1104" t="str">
        <f t="shared" si="105"/>
        <v/>
      </c>
      <c r="V1104">
        <f t="shared" si="106"/>
        <v>24</v>
      </c>
      <c r="W1104" t="str">
        <f t="shared" si="107"/>
        <v/>
      </c>
      <c r="X1104">
        <f t="shared" si="108"/>
        <v>24</v>
      </c>
    </row>
    <row r="1105" spans="1:24"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f>
        <v>1.6199999999999999E-2</v>
      </c>
      <c r="P1105" s="6">
        <f>E1105/L1105</f>
        <v>16.2</v>
      </c>
      <c r="Q1105" t="str">
        <f t="shared" si="103"/>
        <v>games</v>
      </c>
      <c r="R1105" s="7" t="str">
        <f t="shared" si="104"/>
        <v>video games</v>
      </c>
      <c r="S1105" s="13">
        <f>(((I1105/60)/60)/24)+DATE(1970,1,1)</f>
        <v>42539.22210648148</v>
      </c>
      <c r="T1105" s="16">
        <f>(((J1105/60)/60)/24)+DATE(1970,1,1)</f>
        <v>42479.22210648148</v>
      </c>
      <c r="U1105" t="str">
        <f t="shared" si="105"/>
        <v/>
      </c>
      <c r="V1105">
        <f t="shared" si="106"/>
        <v>15</v>
      </c>
      <c r="W1105" t="str">
        <f t="shared" si="107"/>
        <v/>
      </c>
      <c r="X1105">
        <f t="shared" si="108"/>
        <v>15</v>
      </c>
    </row>
    <row r="1106" spans="1:24"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f>
        <v>4.9516666666666667E-2</v>
      </c>
      <c r="P1106" s="6">
        <f>E1106/L1106</f>
        <v>80.297297297297291</v>
      </c>
      <c r="Q1106" t="str">
        <f t="shared" si="103"/>
        <v>games</v>
      </c>
      <c r="R1106" s="7" t="str">
        <f t="shared" si="104"/>
        <v>video games</v>
      </c>
      <c r="S1106" s="13">
        <f>(((I1106/60)/60)/24)+DATE(1970,1,1)</f>
        <v>41801.40996527778</v>
      </c>
      <c r="T1106" s="16">
        <f>(((J1106/60)/60)/24)+DATE(1970,1,1)</f>
        <v>41771.40996527778</v>
      </c>
      <c r="U1106" t="str">
        <f t="shared" si="105"/>
        <v/>
      </c>
      <c r="V1106">
        <f t="shared" si="106"/>
        <v>37</v>
      </c>
      <c r="W1106" t="str">
        <f t="shared" si="107"/>
        <v/>
      </c>
      <c r="X1106">
        <f t="shared" si="108"/>
        <v>37</v>
      </c>
    </row>
    <row r="1107" spans="1:24"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f>
        <v>1.5900000000000001E-3</v>
      </c>
      <c r="P1107" s="6">
        <f>E1107/L1107</f>
        <v>71.55</v>
      </c>
      <c r="Q1107" t="str">
        <f t="shared" si="103"/>
        <v>games</v>
      </c>
      <c r="R1107" s="7" t="str">
        <f t="shared" si="104"/>
        <v>video games</v>
      </c>
      <c r="S1107" s="13">
        <f>(((I1107/60)/60)/24)+DATE(1970,1,1)</f>
        <v>41722.0940625</v>
      </c>
      <c r="T1107" s="16">
        <f>(((J1107/60)/60)/24)+DATE(1970,1,1)</f>
        <v>41692.135729166665</v>
      </c>
      <c r="U1107" t="str">
        <f t="shared" si="105"/>
        <v/>
      </c>
      <c r="V1107">
        <f t="shared" si="106"/>
        <v>20</v>
      </c>
      <c r="W1107" t="str">
        <f t="shared" si="107"/>
        <v/>
      </c>
      <c r="X1107">
        <f t="shared" si="108"/>
        <v>20</v>
      </c>
    </row>
    <row r="1108" spans="1:24"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f>
        <v>0.41249999999999998</v>
      </c>
      <c r="P1108" s="6">
        <f>E1108/L1108</f>
        <v>23.571428571428573</v>
      </c>
      <c r="Q1108" t="str">
        <f t="shared" si="103"/>
        <v>games</v>
      </c>
      <c r="R1108" s="7" t="str">
        <f t="shared" si="104"/>
        <v>video games</v>
      </c>
      <c r="S1108" s="13">
        <f>(((I1108/60)/60)/24)+DATE(1970,1,1)</f>
        <v>41003.698784722219</v>
      </c>
      <c r="T1108" s="16">
        <f>(((J1108/60)/60)/24)+DATE(1970,1,1)</f>
        <v>40973.740451388891</v>
      </c>
      <c r="U1108" t="str">
        <f t="shared" si="105"/>
        <v/>
      </c>
      <c r="V1108">
        <f t="shared" si="106"/>
        <v>7</v>
      </c>
      <c r="W1108" t="str">
        <f t="shared" si="107"/>
        <v/>
      </c>
      <c r="X1108">
        <f t="shared" si="108"/>
        <v>7</v>
      </c>
    </row>
    <row r="1109" spans="1:24"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f>
        <v>0</v>
      </c>
      <c r="P1109" s="6" t="e">
        <f>E1109/L1109</f>
        <v>#DIV/0!</v>
      </c>
      <c r="Q1109" t="str">
        <f t="shared" si="103"/>
        <v>games</v>
      </c>
      <c r="R1109" s="7" t="str">
        <f t="shared" si="104"/>
        <v>video games</v>
      </c>
      <c r="S1109" s="13">
        <f>(((I1109/60)/60)/24)+DATE(1970,1,1)</f>
        <v>41843.861388888887</v>
      </c>
      <c r="T1109" s="16">
        <f>(((J1109/60)/60)/24)+DATE(1970,1,1)</f>
        <v>41813.861388888887</v>
      </c>
      <c r="U1109" t="str">
        <f t="shared" si="105"/>
        <v/>
      </c>
      <c r="V1109">
        <f t="shared" si="106"/>
        <v>0</v>
      </c>
      <c r="W1109" t="str">
        <f t="shared" si="107"/>
        <v/>
      </c>
      <c r="X1109">
        <f t="shared" si="108"/>
        <v>0</v>
      </c>
    </row>
    <row r="1110" spans="1:24"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f>
        <v>2.93E-2</v>
      </c>
      <c r="P1110" s="6">
        <f>E1110/L1110</f>
        <v>34.88095238095238</v>
      </c>
      <c r="Q1110" t="str">
        <f t="shared" si="103"/>
        <v>games</v>
      </c>
      <c r="R1110" s="7" t="str">
        <f t="shared" si="104"/>
        <v>video games</v>
      </c>
      <c r="S1110" s="13">
        <f>(((I1110/60)/60)/24)+DATE(1970,1,1)</f>
        <v>41012.595312500001</v>
      </c>
      <c r="T1110" s="16">
        <f>(((J1110/60)/60)/24)+DATE(1970,1,1)</f>
        <v>40952.636979166666</v>
      </c>
      <c r="U1110" t="str">
        <f t="shared" si="105"/>
        <v/>
      </c>
      <c r="V1110">
        <f t="shared" si="106"/>
        <v>21</v>
      </c>
      <c r="W1110" t="str">
        <f t="shared" si="107"/>
        <v/>
      </c>
      <c r="X1110">
        <f t="shared" si="108"/>
        <v>21</v>
      </c>
    </row>
    <row r="1111" spans="1:24"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f>
        <v>4.4999999999999997E-3</v>
      </c>
      <c r="P1111" s="6">
        <f>E1111/L1111</f>
        <v>15</v>
      </c>
      <c r="Q1111" t="str">
        <f t="shared" si="103"/>
        <v>games</v>
      </c>
      <c r="R1111" s="7" t="str">
        <f t="shared" si="104"/>
        <v>video games</v>
      </c>
      <c r="S1111" s="13">
        <f>(((I1111/60)/60)/24)+DATE(1970,1,1)</f>
        <v>42692.793865740736</v>
      </c>
      <c r="T1111" s="16">
        <f>(((J1111/60)/60)/24)+DATE(1970,1,1)</f>
        <v>42662.752199074079</v>
      </c>
      <c r="U1111" t="str">
        <f t="shared" si="105"/>
        <v/>
      </c>
      <c r="V1111">
        <f t="shared" si="106"/>
        <v>3</v>
      </c>
      <c r="W1111" t="str">
        <f t="shared" si="107"/>
        <v/>
      </c>
      <c r="X1111">
        <f t="shared" si="108"/>
        <v>3</v>
      </c>
    </row>
    <row r="1112" spans="1:24"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f>
        <v>5.1000000000000004E-3</v>
      </c>
      <c r="P1112" s="6">
        <f>E1112/L1112</f>
        <v>23.181818181818183</v>
      </c>
      <c r="Q1112" t="str">
        <f t="shared" si="103"/>
        <v>games</v>
      </c>
      <c r="R1112" s="7" t="str">
        <f t="shared" si="104"/>
        <v>video games</v>
      </c>
      <c r="S1112" s="13">
        <f>(((I1112/60)/60)/24)+DATE(1970,1,1)</f>
        <v>41250.933124999996</v>
      </c>
      <c r="T1112" s="16">
        <f>(((J1112/60)/60)/24)+DATE(1970,1,1)</f>
        <v>41220.933124999996</v>
      </c>
      <c r="U1112" t="str">
        <f t="shared" si="105"/>
        <v/>
      </c>
      <c r="V1112">
        <f t="shared" si="106"/>
        <v>11</v>
      </c>
      <c r="W1112" t="str">
        <f t="shared" si="107"/>
        <v/>
      </c>
      <c r="X1112">
        <f t="shared" si="108"/>
        <v>11</v>
      </c>
    </row>
    <row r="1113" spans="1:24"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f>
        <v>4.0000000000000002E-4</v>
      </c>
      <c r="P1113" s="6">
        <f>E1113/L1113</f>
        <v>1</v>
      </c>
      <c r="Q1113" t="str">
        <f t="shared" si="103"/>
        <v>games</v>
      </c>
      <c r="R1113" s="7" t="str">
        <f t="shared" si="104"/>
        <v>video games</v>
      </c>
      <c r="S1113" s="13">
        <f>(((I1113/60)/60)/24)+DATE(1970,1,1)</f>
        <v>42377.203587962969</v>
      </c>
      <c r="T1113" s="16">
        <f>(((J1113/60)/60)/24)+DATE(1970,1,1)</f>
        <v>42347.203587962969</v>
      </c>
      <c r="U1113" t="str">
        <f t="shared" si="105"/>
        <v/>
      </c>
      <c r="V1113">
        <f t="shared" si="106"/>
        <v>1</v>
      </c>
      <c r="W1113" t="str">
        <f t="shared" si="107"/>
        <v/>
      </c>
      <c r="X1113">
        <f t="shared" si="108"/>
        <v>1</v>
      </c>
    </row>
    <row r="1114" spans="1:24"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f>
        <v>0.35537409090909089</v>
      </c>
      <c r="P1114" s="6">
        <f>E1114/L1114</f>
        <v>100.23371794871794</v>
      </c>
      <c r="Q1114" t="str">
        <f t="shared" si="103"/>
        <v>games</v>
      </c>
      <c r="R1114" s="7" t="str">
        <f t="shared" si="104"/>
        <v>video games</v>
      </c>
      <c r="S1114" s="13">
        <f>(((I1114/60)/60)/24)+DATE(1970,1,1)</f>
        <v>42023.354166666672</v>
      </c>
      <c r="T1114" s="16">
        <f>(((J1114/60)/60)/24)+DATE(1970,1,1)</f>
        <v>41963.759386574078</v>
      </c>
      <c r="U1114" t="str">
        <f t="shared" si="105"/>
        <v/>
      </c>
      <c r="V1114">
        <f t="shared" si="106"/>
        <v>312</v>
      </c>
      <c r="W1114" t="str">
        <f t="shared" si="107"/>
        <v/>
      </c>
      <c r="X1114">
        <f t="shared" si="108"/>
        <v>312</v>
      </c>
    </row>
    <row r="1115" spans="1:24"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f>
        <v>5.0000000000000001E-3</v>
      </c>
      <c r="P1115" s="6">
        <f>E1115/L1115</f>
        <v>5</v>
      </c>
      <c r="Q1115" t="str">
        <f t="shared" si="103"/>
        <v>games</v>
      </c>
      <c r="R1115" s="7" t="str">
        <f t="shared" si="104"/>
        <v>video games</v>
      </c>
      <c r="S1115" s="13">
        <f>(((I1115/60)/60)/24)+DATE(1970,1,1)</f>
        <v>41865.977083333331</v>
      </c>
      <c r="T1115" s="16">
        <f>(((J1115/60)/60)/24)+DATE(1970,1,1)</f>
        <v>41835.977083333331</v>
      </c>
      <c r="U1115" t="str">
        <f t="shared" si="105"/>
        <v/>
      </c>
      <c r="V1115">
        <f t="shared" si="106"/>
        <v>1</v>
      </c>
      <c r="W1115" t="str">
        <f t="shared" si="107"/>
        <v/>
      </c>
      <c r="X1115">
        <f t="shared" si="108"/>
        <v>1</v>
      </c>
    </row>
    <row r="1116" spans="1:24"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f>
        <v>1.6666666666666668E-3</v>
      </c>
      <c r="P1116" s="6">
        <f>E1116/L1116</f>
        <v>3.3333333333333335</v>
      </c>
      <c r="Q1116" t="str">
        <f t="shared" si="103"/>
        <v>games</v>
      </c>
      <c r="R1116" s="7" t="str">
        <f t="shared" si="104"/>
        <v>video games</v>
      </c>
      <c r="S1116" s="13">
        <f>(((I1116/60)/60)/24)+DATE(1970,1,1)</f>
        <v>41556.345914351856</v>
      </c>
      <c r="T1116" s="16">
        <f>(((J1116/60)/60)/24)+DATE(1970,1,1)</f>
        <v>41526.345914351856</v>
      </c>
      <c r="U1116" t="str">
        <f t="shared" si="105"/>
        <v/>
      </c>
      <c r="V1116">
        <f t="shared" si="106"/>
        <v>3</v>
      </c>
      <c r="W1116" t="str">
        <f t="shared" si="107"/>
        <v/>
      </c>
      <c r="X1116">
        <f t="shared" si="108"/>
        <v>3</v>
      </c>
    </row>
    <row r="1117" spans="1:24"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f>
        <v>1.325E-3</v>
      </c>
      <c r="P1117" s="6">
        <f>E1117/L1117</f>
        <v>13.25</v>
      </c>
      <c r="Q1117" t="str">
        <f t="shared" si="103"/>
        <v>games</v>
      </c>
      <c r="R1117" s="7" t="str">
        <f t="shared" si="104"/>
        <v>video games</v>
      </c>
      <c r="S1117" s="13">
        <f>(((I1117/60)/60)/24)+DATE(1970,1,1)</f>
        <v>42459.653877314813</v>
      </c>
      <c r="T1117" s="16">
        <f>(((J1117/60)/60)/24)+DATE(1970,1,1)</f>
        <v>42429.695543981477</v>
      </c>
      <c r="U1117" t="str">
        <f t="shared" si="105"/>
        <v/>
      </c>
      <c r="V1117">
        <f t="shared" si="106"/>
        <v>4</v>
      </c>
      <c r="W1117" t="str">
        <f t="shared" si="107"/>
        <v/>
      </c>
      <c r="X1117">
        <f t="shared" si="108"/>
        <v>4</v>
      </c>
    </row>
    <row r="1118" spans="1:24"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f>
        <v>3.5704000000000004E-4</v>
      </c>
      <c r="P1118" s="6">
        <f>E1118/L1118</f>
        <v>17.852</v>
      </c>
      <c r="Q1118" t="str">
        <f t="shared" si="103"/>
        <v>games</v>
      </c>
      <c r="R1118" s="7" t="str">
        <f t="shared" si="104"/>
        <v>video games</v>
      </c>
      <c r="S1118" s="13">
        <f>(((I1118/60)/60)/24)+DATE(1970,1,1)</f>
        <v>41069.847314814811</v>
      </c>
      <c r="T1118" s="16">
        <f>(((J1118/60)/60)/24)+DATE(1970,1,1)</f>
        <v>41009.847314814811</v>
      </c>
      <c r="U1118" t="str">
        <f t="shared" si="105"/>
        <v/>
      </c>
      <c r="V1118">
        <f t="shared" si="106"/>
        <v>10</v>
      </c>
      <c r="W1118" t="str">
        <f t="shared" si="107"/>
        <v/>
      </c>
      <c r="X1118">
        <f t="shared" si="108"/>
        <v>10</v>
      </c>
    </row>
    <row r="1119" spans="1:24"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f>
        <v>8.3000000000000004E-2</v>
      </c>
      <c r="P1119" s="6">
        <f>E1119/L1119</f>
        <v>10.375</v>
      </c>
      <c r="Q1119" t="str">
        <f t="shared" si="103"/>
        <v>games</v>
      </c>
      <c r="R1119" s="7" t="str">
        <f t="shared" si="104"/>
        <v>video games</v>
      </c>
      <c r="S1119" s="13">
        <f>(((I1119/60)/60)/24)+DATE(1970,1,1)</f>
        <v>42363.598530092597</v>
      </c>
      <c r="T1119" s="16">
        <f>(((J1119/60)/60)/24)+DATE(1970,1,1)</f>
        <v>42333.598530092597</v>
      </c>
      <c r="U1119" t="str">
        <f t="shared" si="105"/>
        <v/>
      </c>
      <c r="V1119">
        <f t="shared" si="106"/>
        <v>8</v>
      </c>
      <c r="W1119" t="str">
        <f t="shared" si="107"/>
        <v/>
      </c>
      <c r="X1119">
        <f t="shared" si="108"/>
        <v>8</v>
      </c>
    </row>
    <row r="1120" spans="1:24"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f>
        <v>2.4222222222222221E-2</v>
      </c>
      <c r="P1120" s="6">
        <f>E1120/L1120</f>
        <v>36.333333333333336</v>
      </c>
      <c r="Q1120" t="str">
        <f t="shared" si="103"/>
        <v>games</v>
      </c>
      <c r="R1120" s="7" t="str">
        <f t="shared" si="104"/>
        <v>video games</v>
      </c>
      <c r="S1120" s="13">
        <f>(((I1120/60)/60)/24)+DATE(1970,1,1)</f>
        <v>41734.124756944446</v>
      </c>
      <c r="T1120" s="16">
        <f>(((J1120/60)/60)/24)+DATE(1970,1,1)</f>
        <v>41704.16642361111</v>
      </c>
      <c r="U1120" t="str">
        <f t="shared" si="105"/>
        <v/>
      </c>
      <c r="V1120">
        <f t="shared" si="106"/>
        <v>3</v>
      </c>
      <c r="W1120" t="str">
        <f t="shared" si="107"/>
        <v/>
      </c>
      <c r="X1120">
        <f t="shared" si="108"/>
        <v>3</v>
      </c>
    </row>
    <row r="1121" spans="1:24"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f>
        <v>2.3809523809523812E-3</v>
      </c>
      <c r="P1121" s="6">
        <f>E1121/L1121</f>
        <v>5</v>
      </c>
      <c r="Q1121" t="str">
        <f t="shared" si="103"/>
        <v>games</v>
      </c>
      <c r="R1121" s="7" t="str">
        <f t="shared" si="104"/>
        <v>video games</v>
      </c>
      <c r="S1121" s="13">
        <f>(((I1121/60)/60)/24)+DATE(1970,1,1)</f>
        <v>41735.792407407411</v>
      </c>
      <c r="T1121" s="16">
        <f>(((J1121/60)/60)/24)+DATE(1970,1,1)</f>
        <v>41722.792407407411</v>
      </c>
      <c r="U1121" t="str">
        <f t="shared" si="105"/>
        <v/>
      </c>
      <c r="V1121">
        <f t="shared" si="106"/>
        <v>1</v>
      </c>
      <c r="W1121" t="str">
        <f t="shared" si="107"/>
        <v/>
      </c>
      <c r="X1121">
        <f t="shared" si="108"/>
        <v>1</v>
      </c>
    </row>
    <row r="1122" spans="1:24"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f>
        <v>0</v>
      </c>
      <c r="P1122" s="6" t="e">
        <f>E1122/L1122</f>
        <v>#DIV/0!</v>
      </c>
      <c r="Q1122" t="str">
        <f t="shared" si="103"/>
        <v>games</v>
      </c>
      <c r="R1122" s="7" t="str">
        <f t="shared" si="104"/>
        <v>video games</v>
      </c>
      <c r="S1122" s="13">
        <f>(((I1122/60)/60)/24)+DATE(1970,1,1)</f>
        <v>40844.872685185182</v>
      </c>
      <c r="T1122" s="16">
        <f>(((J1122/60)/60)/24)+DATE(1970,1,1)</f>
        <v>40799.872685185182</v>
      </c>
      <c r="U1122" t="str">
        <f t="shared" si="105"/>
        <v/>
      </c>
      <c r="V1122">
        <f t="shared" si="106"/>
        <v>0</v>
      </c>
      <c r="W1122" t="str">
        <f t="shared" si="107"/>
        <v/>
      </c>
      <c r="X1122">
        <f t="shared" si="108"/>
        <v>0</v>
      </c>
    </row>
    <row r="1123" spans="1:24"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6">
        <f>E1123/L1123</f>
        <v>5.8</v>
      </c>
      <c r="Q1123" t="str">
        <f t="shared" si="103"/>
        <v>games</v>
      </c>
      <c r="R1123" s="7" t="str">
        <f t="shared" si="104"/>
        <v>video games</v>
      </c>
      <c r="S1123" s="13">
        <f>(((I1123/60)/60)/24)+DATE(1970,1,1)</f>
        <v>42442.892546296294</v>
      </c>
      <c r="T1123" s="16">
        <f>(((J1123/60)/60)/24)+DATE(1970,1,1)</f>
        <v>42412.934212962966</v>
      </c>
      <c r="U1123" t="str">
        <f t="shared" si="105"/>
        <v/>
      </c>
      <c r="V1123">
        <f t="shared" si="106"/>
        <v>5</v>
      </c>
      <c r="W1123" t="str">
        <f t="shared" si="107"/>
        <v/>
      </c>
      <c r="X1123">
        <f t="shared" si="108"/>
        <v>5</v>
      </c>
    </row>
    <row r="1124" spans="1:24"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f>
        <v>0</v>
      </c>
      <c r="P1124" s="6" t="e">
        <f>E1124/L1124</f>
        <v>#DIV/0!</v>
      </c>
      <c r="Q1124" t="str">
        <f t="shared" si="103"/>
        <v>games</v>
      </c>
      <c r="R1124" s="7" t="str">
        <f t="shared" si="104"/>
        <v>video games</v>
      </c>
      <c r="S1124" s="13">
        <f>(((I1124/60)/60)/24)+DATE(1970,1,1)</f>
        <v>41424.703993055555</v>
      </c>
      <c r="T1124" s="16">
        <f>(((J1124/60)/60)/24)+DATE(1970,1,1)</f>
        <v>41410.703993055555</v>
      </c>
      <c r="U1124" t="str">
        <f t="shared" si="105"/>
        <v/>
      </c>
      <c r="V1124">
        <f t="shared" si="106"/>
        <v>0</v>
      </c>
      <c r="W1124" t="str">
        <f t="shared" si="107"/>
        <v/>
      </c>
      <c r="X1124">
        <f t="shared" si="108"/>
        <v>0</v>
      </c>
    </row>
    <row r="1125" spans="1:24"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f>
        <v>2.2000000000000001E-3</v>
      </c>
      <c r="P1125" s="6">
        <f>E1125/L1125</f>
        <v>3.6666666666666665</v>
      </c>
      <c r="Q1125" t="str">
        <f t="shared" si="103"/>
        <v>games</v>
      </c>
      <c r="R1125" s="7" t="str">
        <f t="shared" si="104"/>
        <v>video games</v>
      </c>
      <c r="S1125" s="13">
        <f>(((I1125/60)/60)/24)+DATE(1970,1,1)</f>
        <v>41748.5237037037</v>
      </c>
      <c r="T1125" s="16">
        <f>(((J1125/60)/60)/24)+DATE(1970,1,1)</f>
        <v>41718.5237037037</v>
      </c>
      <c r="U1125" t="str">
        <f t="shared" si="105"/>
        <v/>
      </c>
      <c r="V1125">
        <f t="shared" si="106"/>
        <v>3</v>
      </c>
      <c r="W1125" t="str">
        <f t="shared" si="107"/>
        <v/>
      </c>
      <c r="X1125">
        <f t="shared" si="108"/>
        <v>3</v>
      </c>
    </row>
    <row r="1126" spans="1:24"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f>
        <v>4.7222222222222223E-3</v>
      </c>
      <c r="P1126" s="6">
        <f>E1126/L1126</f>
        <v>60.714285714285715</v>
      </c>
      <c r="Q1126" t="str">
        <f t="shared" si="103"/>
        <v>games</v>
      </c>
      <c r="R1126" s="7" t="str">
        <f t="shared" si="104"/>
        <v>mobile games</v>
      </c>
      <c r="S1126" s="13">
        <f>(((I1126/60)/60)/24)+DATE(1970,1,1)</f>
        <v>42124.667256944449</v>
      </c>
      <c r="T1126" s="16">
        <f>(((J1126/60)/60)/24)+DATE(1970,1,1)</f>
        <v>42094.667256944449</v>
      </c>
      <c r="U1126" t="str">
        <f t="shared" si="105"/>
        <v/>
      </c>
      <c r="V1126">
        <f t="shared" si="106"/>
        <v>7</v>
      </c>
      <c r="W1126" t="str">
        <f t="shared" si="107"/>
        <v/>
      </c>
      <c r="X1126">
        <f t="shared" si="108"/>
        <v>7</v>
      </c>
    </row>
    <row r="1127" spans="1:24"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f>
        <v>0</v>
      </c>
      <c r="P1127" s="6" t="e">
        <f>E1127/L1127</f>
        <v>#DIV/0!</v>
      </c>
      <c r="Q1127" t="str">
        <f t="shared" si="103"/>
        <v>games</v>
      </c>
      <c r="R1127" s="7" t="str">
        <f t="shared" si="104"/>
        <v>mobile games</v>
      </c>
      <c r="S1127" s="13">
        <f>(((I1127/60)/60)/24)+DATE(1970,1,1)</f>
        <v>42272.624189814815</v>
      </c>
      <c r="T1127" s="16">
        <f>(((J1127/60)/60)/24)+DATE(1970,1,1)</f>
        <v>42212.624189814815</v>
      </c>
      <c r="U1127" t="str">
        <f t="shared" si="105"/>
        <v/>
      </c>
      <c r="V1127">
        <f t="shared" si="106"/>
        <v>0</v>
      </c>
      <c r="W1127" t="str">
        <f t="shared" si="107"/>
        <v/>
      </c>
      <c r="X1127">
        <f t="shared" si="108"/>
        <v>0</v>
      </c>
    </row>
    <row r="1128" spans="1:24"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f>
        <v>5.0000000000000001E-3</v>
      </c>
      <c r="P1128" s="6">
        <f>E1128/L1128</f>
        <v>5</v>
      </c>
      <c r="Q1128" t="str">
        <f t="shared" si="103"/>
        <v>games</v>
      </c>
      <c r="R1128" s="7" t="str">
        <f t="shared" si="104"/>
        <v>mobile games</v>
      </c>
      <c r="S1128" s="13">
        <f>(((I1128/60)/60)/24)+DATE(1970,1,1)</f>
        <v>42565.327476851846</v>
      </c>
      <c r="T1128" s="16">
        <f>(((J1128/60)/60)/24)+DATE(1970,1,1)</f>
        <v>42535.327476851846</v>
      </c>
      <c r="U1128" t="str">
        <f t="shared" si="105"/>
        <v/>
      </c>
      <c r="V1128">
        <f t="shared" si="106"/>
        <v>2</v>
      </c>
      <c r="W1128" t="str">
        <f t="shared" si="107"/>
        <v/>
      </c>
      <c r="X1128">
        <f t="shared" si="108"/>
        <v>2</v>
      </c>
    </row>
    <row r="1129" spans="1:24"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f>
        <v>1.6714285714285713E-2</v>
      </c>
      <c r="P1129" s="6">
        <f>E1129/L1129</f>
        <v>25.434782608695652</v>
      </c>
      <c r="Q1129" t="str">
        <f t="shared" si="103"/>
        <v>games</v>
      </c>
      <c r="R1129" s="7" t="str">
        <f t="shared" si="104"/>
        <v>mobile games</v>
      </c>
      <c r="S1129" s="13">
        <f>(((I1129/60)/60)/24)+DATE(1970,1,1)</f>
        <v>41957.895833333328</v>
      </c>
      <c r="T1129" s="16">
        <f>(((J1129/60)/60)/24)+DATE(1970,1,1)</f>
        <v>41926.854166666664</v>
      </c>
      <c r="U1129" t="str">
        <f t="shared" si="105"/>
        <v/>
      </c>
      <c r="V1129">
        <f t="shared" si="106"/>
        <v>23</v>
      </c>
      <c r="W1129" t="str">
        <f t="shared" si="107"/>
        <v/>
      </c>
      <c r="X1129">
        <f t="shared" si="108"/>
        <v>23</v>
      </c>
    </row>
    <row r="1130" spans="1:24"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f>
        <v>1E-3</v>
      </c>
      <c r="P1130" s="6">
        <f>E1130/L1130</f>
        <v>1</v>
      </c>
      <c r="Q1130" t="str">
        <f t="shared" si="103"/>
        <v>games</v>
      </c>
      <c r="R1130" s="7" t="str">
        <f t="shared" si="104"/>
        <v>mobile games</v>
      </c>
      <c r="S1130" s="13">
        <f>(((I1130/60)/60)/24)+DATE(1970,1,1)</f>
        <v>41858.649502314816</v>
      </c>
      <c r="T1130" s="16">
        <f>(((J1130/60)/60)/24)+DATE(1970,1,1)</f>
        <v>41828.649502314816</v>
      </c>
      <c r="U1130" t="str">
        <f t="shared" si="105"/>
        <v/>
      </c>
      <c r="V1130">
        <f t="shared" si="106"/>
        <v>1</v>
      </c>
      <c r="W1130" t="str">
        <f t="shared" si="107"/>
        <v/>
      </c>
      <c r="X1130">
        <f t="shared" si="108"/>
        <v>1</v>
      </c>
    </row>
    <row r="1131" spans="1:24"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f>
        <v>1.0499999999999999E-3</v>
      </c>
      <c r="P1131" s="6">
        <f>E1131/L1131</f>
        <v>10.5</v>
      </c>
      <c r="Q1131" t="str">
        <f t="shared" si="103"/>
        <v>games</v>
      </c>
      <c r="R1131" s="7" t="str">
        <f t="shared" si="104"/>
        <v>mobile games</v>
      </c>
      <c r="S1131" s="13">
        <f>(((I1131/60)/60)/24)+DATE(1970,1,1)</f>
        <v>42526.264965277776</v>
      </c>
      <c r="T1131" s="16">
        <f>(((J1131/60)/60)/24)+DATE(1970,1,1)</f>
        <v>42496.264965277776</v>
      </c>
      <c r="U1131" t="str">
        <f t="shared" si="105"/>
        <v/>
      </c>
      <c r="V1131">
        <f t="shared" si="106"/>
        <v>2</v>
      </c>
      <c r="W1131" t="str">
        <f t="shared" si="107"/>
        <v/>
      </c>
      <c r="X1131">
        <f t="shared" si="108"/>
        <v>2</v>
      </c>
    </row>
    <row r="1132" spans="1:24"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f>
        <v>2.2000000000000001E-3</v>
      </c>
      <c r="P1132" s="6">
        <f>E1132/L1132</f>
        <v>3.6666666666666665</v>
      </c>
      <c r="Q1132" t="str">
        <f t="shared" si="103"/>
        <v>games</v>
      </c>
      <c r="R1132" s="7" t="str">
        <f t="shared" si="104"/>
        <v>mobile games</v>
      </c>
      <c r="S1132" s="13">
        <f>(((I1132/60)/60)/24)+DATE(1970,1,1)</f>
        <v>41969.038194444445</v>
      </c>
      <c r="T1132" s="16">
        <f>(((J1132/60)/60)/24)+DATE(1970,1,1)</f>
        <v>41908.996527777781</v>
      </c>
      <c r="U1132" t="str">
        <f t="shared" si="105"/>
        <v/>
      </c>
      <c r="V1132">
        <f t="shared" si="106"/>
        <v>3</v>
      </c>
      <c r="W1132" t="str">
        <f t="shared" si="107"/>
        <v/>
      </c>
      <c r="X1132">
        <f t="shared" si="108"/>
        <v>3</v>
      </c>
    </row>
    <row r="1133" spans="1:24"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f>
        <v>0</v>
      </c>
      <c r="P1133" s="6" t="e">
        <f>E1133/L1133</f>
        <v>#DIV/0!</v>
      </c>
      <c r="Q1133" t="str">
        <f t="shared" si="103"/>
        <v>games</v>
      </c>
      <c r="R1133" s="7" t="str">
        <f t="shared" si="104"/>
        <v>mobile games</v>
      </c>
      <c r="S1133" s="13">
        <f>(((I1133/60)/60)/24)+DATE(1970,1,1)</f>
        <v>42362.908194444448</v>
      </c>
      <c r="T1133" s="16">
        <f>(((J1133/60)/60)/24)+DATE(1970,1,1)</f>
        <v>42332.908194444448</v>
      </c>
      <c r="U1133" t="str">
        <f t="shared" si="105"/>
        <v/>
      </c>
      <c r="V1133">
        <f t="shared" si="106"/>
        <v>0</v>
      </c>
      <c r="W1133" t="str">
        <f t="shared" si="107"/>
        <v/>
      </c>
      <c r="X1133">
        <f t="shared" si="108"/>
        <v>0</v>
      </c>
    </row>
    <row r="1134" spans="1:24"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f>
        <v>0.14380000000000001</v>
      </c>
      <c r="P1134" s="6">
        <f>E1134/L1134</f>
        <v>110.61538461538461</v>
      </c>
      <c r="Q1134" t="str">
        <f t="shared" si="103"/>
        <v>games</v>
      </c>
      <c r="R1134" s="7" t="str">
        <f t="shared" si="104"/>
        <v>mobile games</v>
      </c>
      <c r="S1134" s="13">
        <f>(((I1134/60)/60)/24)+DATE(1970,1,1)</f>
        <v>42736.115405092598</v>
      </c>
      <c r="T1134" s="16">
        <f>(((J1134/60)/60)/24)+DATE(1970,1,1)</f>
        <v>42706.115405092598</v>
      </c>
      <c r="U1134" t="str">
        <f t="shared" si="105"/>
        <v/>
      </c>
      <c r="V1134">
        <f t="shared" si="106"/>
        <v>13</v>
      </c>
      <c r="W1134" t="str">
        <f t="shared" si="107"/>
        <v/>
      </c>
      <c r="X1134">
        <f t="shared" si="108"/>
        <v>13</v>
      </c>
    </row>
    <row r="1135" spans="1:24"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f>
        <v>6.6666666666666671E-3</v>
      </c>
      <c r="P1135" s="6">
        <f>E1135/L1135</f>
        <v>20</v>
      </c>
      <c r="Q1135" t="str">
        <f t="shared" si="103"/>
        <v>games</v>
      </c>
      <c r="R1135" s="7" t="str">
        <f t="shared" si="104"/>
        <v>mobile games</v>
      </c>
      <c r="S1135" s="13">
        <f>(((I1135/60)/60)/24)+DATE(1970,1,1)</f>
        <v>41851.407187500001</v>
      </c>
      <c r="T1135" s="16">
        <f>(((J1135/60)/60)/24)+DATE(1970,1,1)</f>
        <v>41821.407187500001</v>
      </c>
      <c r="U1135" t="str">
        <f t="shared" si="105"/>
        <v/>
      </c>
      <c r="V1135">
        <f t="shared" si="106"/>
        <v>1</v>
      </c>
      <c r="W1135" t="str">
        <f t="shared" si="107"/>
        <v/>
      </c>
      <c r="X1135">
        <f t="shared" si="108"/>
        <v>1</v>
      </c>
    </row>
    <row r="1136" spans="1:24"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f>
        <v>4.0000000000000003E-5</v>
      </c>
      <c r="P1136" s="6">
        <f>E1136/L1136</f>
        <v>1</v>
      </c>
      <c r="Q1136" t="str">
        <f t="shared" si="103"/>
        <v>games</v>
      </c>
      <c r="R1136" s="7" t="str">
        <f t="shared" si="104"/>
        <v>mobile games</v>
      </c>
      <c r="S1136" s="13">
        <f>(((I1136/60)/60)/24)+DATE(1970,1,1)</f>
        <v>41972.189583333333</v>
      </c>
      <c r="T1136" s="16">
        <f>(((J1136/60)/60)/24)+DATE(1970,1,1)</f>
        <v>41958.285046296296</v>
      </c>
      <c r="U1136" t="str">
        <f t="shared" si="105"/>
        <v/>
      </c>
      <c r="V1136">
        <f t="shared" si="106"/>
        <v>1</v>
      </c>
      <c r="W1136" t="str">
        <f t="shared" si="107"/>
        <v/>
      </c>
      <c r="X1136">
        <f t="shared" si="108"/>
        <v>1</v>
      </c>
    </row>
    <row r="1137" spans="1:24"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f>
        <v>0.05</v>
      </c>
      <c r="P1137" s="6">
        <f>E1137/L1137</f>
        <v>50</v>
      </c>
      <c r="Q1137" t="str">
        <f t="shared" si="103"/>
        <v>games</v>
      </c>
      <c r="R1137" s="7" t="str">
        <f t="shared" si="104"/>
        <v>mobile games</v>
      </c>
      <c r="S1137" s="13">
        <f>(((I1137/60)/60)/24)+DATE(1970,1,1)</f>
        <v>42588.989513888882</v>
      </c>
      <c r="T1137" s="16">
        <f>(((J1137/60)/60)/24)+DATE(1970,1,1)</f>
        <v>42558.989513888882</v>
      </c>
      <c r="U1137" t="str">
        <f t="shared" si="105"/>
        <v/>
      </c>
      <c r="V1137">
        <f t="shared" si="106"/>
        <v>1</v>
      </c>
      <c r="W1137" t="str">
        <f t="shared" si="107"/>
        <v/>
      </c>
      <c r="X1137">
        <f t="shared" si="108"/>
        <v>1</v>
      </c>
    </row>
    <row r="1138" spans="1:24"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f>
        <v>6.4439140811455853E-2</v>
      </c>
      <c r="P1138" s="6">
        <f>E1138/L1138</f>
        <v>45</v>
      </c>
      <c r="Q1138" t="str">
        <f t="shared" si="103"/>
        <v>games</v>
      </c>
      <c r="R1138" s="7" t="str">
        <f t="shared" si="104"/>
        <v>mobile games</v>
      </c>
      <c r="S1138" s="13">
        <f>(((I1138/60)/60)/24)+DATE(1970,1,1)</f>
        <v>42357.671631944439</v>
      </c>
      <c r="T1138" s="16">
        <f>(((J1138/60)/60)/24)+DATE(1970,1,1)</f>
        <v>42327.671631944439</v>
      </c>
      <c r="U1138" t="str">
        <f t="shared" si="105"/>
        <v/>
      </c>
      <c r="V1138">
        <f t="shared" si="106"/>
        <v>6</v>
      </c>
      <c r="W1138" t="str">
        <f t="shared" si="107"/>
        <v/>
      </c>
      <c r="X1138">
        <f t="shared" si="108"/>
        <v>6</v>
      </c>
    </row>
    <row r="1139" spans="1:24"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f>
        <v>0.39500000000000002</v>
      </c>
      <c r="P1139" s="6">
        <f>E1139/L1139</f>
        <v>253.2051282051282</v>
      </c>
      <c r="Q1139" t="str">
        <f t="shared" si="103"/>
        <v>games</v>
      </c>
      <c r="R1139" s="7" t="str">
        <f t="shared" si="104"/>
        <v>mobile games</v>
      </c>
      <c r="S1139" s="13">
        <f>(((I1139/60)/60)/24)+DATE(1970,1,1)</f>
        <v>42483.819687499999</v>
      </c>
      <c r="T1139" s="16">
        <f>(((J1139/60)/60)/24)+DATE(1970,1,1)</f>
        <v>42453.819687499999</v>
      </c>
      <c r="U1139" t="str">
        <f t="shared" si="105"/>
        <v/>
      </c>
      <c r="V1139">
        <f t="shared" si="106"/>
        <v>39</v>
      </c>
      <c r="W1139" t="str">
        <f t="shared" si="107"/>
        <v/>
      </c>
      <c r="X1139">
        <f t="shared" si="108"/>
        <v>39</v>
      </c>
    </row>
    <row r="1140" spans="1:24"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f>
        <v>3.5714285714285713E-3</v>
      </c>
      <c r="P1140" s="6">
        <f>E1140/L1140</f>
        <v>31.25</v>
      </c>
      <c r="Q1140" t="str">
        <f t="shared" si="103"/>
        <v>games</v>
      </c>
      <c r="R1140" s="7" t="str">
        <f t="shared" si="104"/>
        <v>mobile games</v>
      </c>
      <c r="S1140" s="13">
        <f>(((I1140/60)/60)/24)+DATE(1970,1,1)</f>
        <v>42756.9066087963</v>
      </c>
      <c r="T1140" s="16">
        <f>(((J1140/60)/60)/24)+DATE(1970,1,1)</f>
        <v>42736.9066087963</v>
      </c>
      <c r="U1140" t="str">
        <f t="shared" si="105"/>
        <v/>
      </c>
      <c r="V1140">
        <f t="shared" si="106"/>
        <v>4</v>
      </c>
      <c r="W1140" t="str">
        <f t="shared" si="107"/>
        <v/>
      </c>
      <c r="X1140">
        <f t="shared" si="108"/>
        <v>4</v>
      </c>
    </row>
    <row r="1141" spans="1:24"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f>
        <v>6.2500000000000001E-4</v>
      </c>
      <c r="P1141" s="6">
        <f>E1141/L1141</f>
        <v>5</v>
      </c>
      <c r="Q1141" t="str">
        <f t="shared" si="103"/>
        <v>games</v>
      </c>
      <c r="R1141" s="7" t="str">
        <f t="shared" si="104"/>
        <v>mobile games</v>
      </c>
      <c r="S1141" s="13">
        <f>(((I1141/60)/60)/24)+DATE(1970,1,1)</f>
        <v>42005.347523148142</v>
      </c>
      <c r="T1141" s="16">
        <f>(((J1141/60)/60)/24)+DATE(1970,1,1)</f>
        <v>41975.347523148142</v>
      </c>
      <c r="U1141" t="str">
        <f t="shared" si="105"/>
        <v/>
      </c>
      <c r="V1141">
        <f t="shared" si="106"/>
        <v>1</v>
      </c>
      <c r="W1141" t="str">
        <f t="shared" si="107"/>
        <v/>
      </c>
      <c r="X1141">
        <f t="shared" si="108"/>
        <v>1</v>
      </c>
    </row>
    <row r="1142" spans="1:24"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f>
        <v>0</v>
      </c>
      <c r="P1142" s="6" t="e">
        <f>E1142/L1142</f>
        <v>#DIV/0!</v>
      </c>
      <c r="Q1142" t="str">
        <f t="shared" si="103"/>
        <v>games</v>
      </c>
      <c r="R1142" s="7" t="str">
        <f t="shared" si="104"/>
        <v>mobile games</v>
      </c>
      <c r="S1142" s="13">
        <f>(((I1142/60)/60)/24)+DATE(1970,1,1)</f>
        <v>42222.462048611109</v>
      </c>
      <c r="T1142" s="16">
        <f>(((J1142/60)/60)/24)+DATE(1970,1,1)</f>
        <v>42192.462048611109</v>
      </c>
      <c r="U1142" t="str">
        <f t="shared" si="105"/>
        <v/>
      </c>
      <c r="V1142">
        <f t="shared" si="106"/>
        <v>0</v>
      </c>
      <c r="W1142" t="str">
        <f t="shared" si="107"/>
        <v/>
      </c>
      <c r="X1142">
        <f t="shared" si="108"/>
        <v>0</v>
      </c>
    </row>
    <row r="1143" spans="1:24"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f>
        <v>0</v>
      </c>
      <c r="P1143" s="6" t="e">
        <f>E1143/L1143</f>
        <v>#DIV/0!</v>
      </c>
      <c r="Q1143" t="str">
        <f t="shared" si="103"/>
        <v>games</v>
      </c>
      <c r="R1143" s="7" t="str">
        <f t="shared" si="104"/>
        <v>mobile games</v>
      </c>
      <c r="S1143" s="13">
        <f>(((I1143/60)/60)/24)+DATE(1970,1,1)</f>
        <v>42194.699652777781</v>
      </c>
      <c r="T1143" s="16">
        <f>(((J1143/60)/60)/24)+DATE(1970,1,1)</f>
        <v>42164.699652777781</v>
      </c>
      <c r="U1143" t="str">
        <f t="shared" si="105"/>
        <v/>
      </c>
      <c r="V1143">
        <f t="shared" si="106"/>
        <v>0</v>
      </c>
      <c r="W1143" t="str">
        <f t="shared" si="107"/>
        <v/>
      </c>
      <c r="X1143">
        <f t="shared" si="108"/>
        <v>0</v>
      </c>
    </row>
    <row r="1144" spans="1:24"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f>
        <v>0</v>
      </c>
      <c r="P1144" s="6" t="e">
        <f>E1144/L1144</f>
        <v>#DIV/0!</v>
      </c>
      <c r="Q1144" t="str">
        <f t="shared" si="103"/>
        <v>games</v>
      </c>
      <c r="R1144" s="7" t="str">
        <f t="shared" si="104"/>
        <v>mobile games</v>
      </c>
      <c r="S1144" s="13">
        <f>(((I1144/60)/60)/24)+DATE(1970,1,1)</f>
        <v>42052.006099537044</v>
      </c>
      <c r="T1144" s="16">
        <f>(((J1144/60)/60)/24)+DATE(1970,1,1)</f>
        <v>42022.006099537044</v>
      </c>
      <c r="U1144" t="str">
        <f t="shared" si="105"/>
        <v/>
      </c>
      <c r="V1144">
        <f t="shared" si="106"/>
        <v>0</v>
      </c>
      <c r="W1144" t="str">
        <f t="shared" si="107"/>
        <v/>
      </c>
      <c r="X1144">
        <f t="shared" si="108"/>
        <v>0</v>
      </c>
    </row>
    <row r="1145" spans="1:24"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f>
        <v>4.1333333333333335E-3</v>
      </c>
      <c r="P1145" s="6">
        <f>E1145/L1145</f>
        <v>23.25</v>
      </c>
      <c r="Q1145" t="str">
        <f t="shared" si="103"/>
        <v>games</v>
      </c>
      <c r="R1145" s="7" t="str">
        <f t="shared" si="104"/>
        <v>mobile games</v>
      </c>
      <c r="S1145" s="13">
        <f>(((I1145/60)/60)/24)+DATE(1970,1,1)</f>
        <v>42355.19358796296</v>
      </c>
      <c r="T1145" s="16">
        <f>(((J1145/60)/60)/24)+DATE(1970,1,1)</f>
        <v>42325.19358796296</v>
      </c>
      <c r="U1145" t="str">
        <f t="shared" si="105"/>
        <v/>
      </c>
      <c r="V1145">
        <f t="shared" si="106"/>
        <v>8</v>
      </c>
      <c r="W1145" t="str">
        <f t="shared" si="107"/>
        <v/>
      </c>
      <c r="X1145">
        <f t="shared" si="108"/>
        <v>8</v>
      </c>
    </row>
    <row r="1146" spans="1:24"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f>
        <v>0</v>
      </c>
      <c r="P1146" s="6" t="e">
        <f>E1146/L1146</f>
        <v>#DIV/0!</v>
      </c>
      <c r="Q1146" t="str">
        <f t="shared" si="103"/>
        <v>food</v>
      </c>
      <c r="R1146" s="7" t="str">
        <f t="shared" si="104"/>
        <v>food trucks</v>
      </c>
      <c r="S1146" s="13">
        <f>(((I1146/60)/60)/24)+DATE(1970,1,1)</f>
        <v>42123.181944444441</v>
      </c>
      <c r="T1146" s="16">
        <f>(((J1146/60)/60)/24)+DATE(1970,1,1)</f>
        <v>42093.181944444441</v>
      </c>
      <c r="U1146" t="str">
        <f t="shared" si="105"/>
        <v/>
      </c>
      <c r="V1146">
        <f t="shared" si="106"/>
        <v>0</v>
      </c>
      <c r="W1146" t="str">
        <f t="shared" si="107"/>
        <v/>
      </c>
      <c r="X1146">
        <f t="shared" si="108"/>
        <v>0</v>
      </c>
    </row>
    <row r="1147" spans="1:24"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f>
        <v>1.25E-3</v>
      </c>
      <c r="P1147" s="6">
        <f>E1147/L1147</f>
        <v>100</v>
      </c>
      <c r="Q1147" t="str">
        <f t="shared" si="103"/>
        <v>food</v>
      </c>
      <c r="R1147" s="7" t="str">
        <f t="shared" si="104"/>
        <v>food trucks</v>
      </c>
      <c r="S1147" s="13">
        <f>(((I1147/60)/60)/24)+DATE(1970,1,1)</f>
        <v>41914.747592592597</v>
      </c>
      <c r="T1147" s="16">
        <f>(((J1147/60)/60)/24)+DATE(1970,1,1)</f>
        <v>41854.747592592597</v>
      </c>
      <c r="U1147" t="str">
        <f t="shared" si="105"/>
        <v/>
      </c>
      <c r="V1147">
        <f t="shared" si="106"/>
        <v>1</v>
      </c>
      <c r="W1147" t="str">
        <f t="shared" si="107"/>
        <v/>
      </c>
      <c r="X1147">
        <f t="shared" si="108"/>
        <v>1</v>
      </c>
    </row>
    <row r="1148" spans="1:24"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f>
        <v>8.8333333333333333E-2</v>
      </c>
      <c r="P1148" s="6">
        <f>E1148/L1148</f>
        <v>44.166666666666664</v>
      </c>
      <c r="Q1148" t="str">
        <f t="shared" si="103"/>
        <v>food</v>
      </c>
      <c r="R1148" s="7" t="str">
        <f t="shared" si="104"/>
        <v>food trucks</v>
      </c>
      <c r="S1148" s="13">
        <f>(((I1148/60)/60)/24)+DATE(1970,1,1)</f>
        <v>41761.9533912037</v>
      </c>
      <c r="T1148" s="16">
        <f>(((J1148/60)/60)/24)+DATE(1970,1,1)</f>
        <v>41723.9533912037</v>
      </c>
      <c r="U1148" t="str">
        <f t="shared" si="105"/>
        <v/>
      </c>
      <c r="V1148">
        <f t="shared" si="106"/>
        <v>12</v>
      </c>
      <c r="W1148" t="str">
        <f t="shared" si="107"/>
        <v/>
      </c>
      <c r="X1148">
        <f t="shared" si="108"/>
        <v>12</v>
      </c>
    </row>
    <row r="1149" spans="1:24"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f>
        <v>0</v>
      </c>
      <c r="P1149" s="6" t="e">
        <f>E1149/L1149</f>
        <v>#DIV/0!</v>
      </c>
      <c r="Q1149" t="str">
        <f t="shared" si="103"/>
        <v>food</v>
      </c>
      <c r="R1149" s="7" t="str">
        <f t="shared" si="104"/>
        <v>food trucks</v>
      </c>
      <c r="S1149" s="13">
        <f>(((I1149/60)/60)/24)+DATE(1970,1,1)</f>
        <v>41931.972025462965</v>
      </c>
      <c r="T1149" s="16">
        <f>(((J1149/60)/60)/24)+DATE(1970,1,1)</f>
        <v>41871.972025462965</v>
      </c>
      <c r="U1149" t="str">
        <f t="shared" si="105"/>
        <v/>
      </c>
      <c r="V1149">
        <f t="shared" si="106"/>
        <v>0</v>
      </c>
      <c r="W1149" t="str">
        <f t="shared" si="107"/>
        <v/>
      </c>
      <c r="X1149">
        <f t="shared" si="108"/>
        <v>0</v>
      </c>
    </row>
    <row r="1150" spans="1:24"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f>
        <v>4.8666666666666667E-3</v>
      </c>
      <c r="P1150" s="6">
        <f>E1150/L1150</f>
        <v>24.333333333333332</v>
      </c>
      <c r="Q1150" t="str">
        <f t="shared" si="103"/>
        <v>food</v>
      </c>
      <c r="R1150" s="7" t="str">
        <f t="shared" si="104"/>
        <v>food trucks</v>
      </c>
      <c r="S1150" s="13">
        <f>(((I1150/60)/60)/24)+DATE(1970,1,1)</f>
        <v>42705.212743055556</v>
      </c>
      <c r="T1150" s="16">
        <f>(((J1150/60)/60)/24)+DATE(1970,1,1)</f>
        <v>42675.171076388884</v>
      </c>
      <c r="U1150" t="str">
        <f t="shared" si="105"/>
        <v/>
      </c>
      <c r="V1150">
        <f t="shared" si="106"/>
        <v>3</v>
      </c>
      <c r="W1150" t="str">
        <f t="shared" si="107"/>
        <v/>
      </c>
      <c r="X1150">
        <f t="shared" si="108"/>
        <v>3</v>
      </c>
    </row>
    <row r="1151" spans="1:24"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f>
        <v>1.5E-3</v>
      </c>
      <c r="P1151" s="6">
        <f>E1151/L1151</f>
        <v>37.5</v>
      </c>
      <c r="Q1151" t="str">
        <f t="shared" si="103"/>
        <v>food</v>
      </c>
      <c r="R1151" s="7" t="str">
        <f t="shared" si="104"/>
        <v>food trucks</v>
      </c>
      <c r="S1151" s="13">
        <f>(((I1151/60)/60)/24)+DATE(1970,1,1)</f>
        <v>42537.71025462963</v>
      </c>
      <c r="T1151" s="16">
        <f>(((J1151/60)/60)/24)+DATE(1970,1,1)</f>
        <v>42507.71025462963</v>
      </c>
      <c r="U1151" t="str">
        <f t="shared" si="105"/>
        <v/>
      </c>
      <c r="V1151">
        <f t="shared" si="106"/>
        <v>2</v>
      </c>
      <c r="W1151" t="str">
        <f t="shared" si="107"/>
        <v/>
      </c>
      <c r="X1151">
        <f t="shared" si="108"/>
        <v>2</v>
      </c>
    </row>
    <row r="1152" spans="1:24"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f>
        <v>0.1008</v>
      </c>
      <c r="P1152" s="6">
        <f>E1152/L1152</f>
        <v>42</v>
      </c>
      <c r="Q1152" t="str">
        <f t="shared" si="103"/>
        <v>food</v>
      </c>
      <c r="R1152" s="7" t="str">
        <f t="shared" si="104"/>
        <v>food trucks</v>
      </c>
      <c r="S1152" s="13">
        <f>(((I1152/60)/60)/24)+DATE(1970,1,1)</f>
        <v>42377.954571759255</v>
      </c>
      <c r="T1152" s="16">
        <f>(((J1152/60)/60)/24)+DATE(1970,1,1)</f>
        <v>42317.954571759255</v>
      </c>
      <c r="U1152" t="str">
        <f t="shared" si="105"/>
        <v/>
      </c>
      <c r="V1152">
        <f t="shared" si="106"/>
        <v>6</v>
      </c>
      <c r="W1152" t="str">
        <f t="shared" si="107"/>
        <v/>
      </c>
      <c r="X1152">
        <f t="shared" si="108"/>
        <v>6</v>
      </c>
    </row>
    <row r="1153" spans="1:24"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f>
        <v>0</v>
      </c>
      <c r="P1153" s="6" t="e">
        <f>E1153/L1153</f>
        <v>#DIV/0!</v>
      </c>
      <c r="Q1153" t="str">
        <f t="shared" si="103"/>
        <v>food</v>
      </c>
      <c r="R1153" s="7" t="str">
        <f t="shared" si="104"/>
        <v>food trucks</v>
      </c>
      <c r="S1153" s="13">
        <f>(((I1153/60)/60)/24)+DATE(1970,1,1)</f>
        <v>42254.102581018517</v>
      </c>
      <c r="T1153" s="16">
        <f>(((J1153/60)/60)/24)+DATE(1970,1,1)</f>
        <v>42224.102581018517</v>
      </c>
      <c r="U1153" t="str">
        <f t="shared" si="105"/>
        <v/>
      </c>
      <c r="V1153">
        <f t="shared" si="106"/>
        <v>0</v>
      </c>
      <c r="W1153" t="str">
        <f t="shared" si="107"/>
        <v/>
      </c>
      <c r="X1153">
        <f t="shared" si="108"/>
        <v>0</v>
      </c>
    </row>
    <row r="1154" spans="1:24"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f>
        <v>5.6937500000000002E-2</v>
      </c>
      <c r="P1154" s="6">
        <f>E1154/L1154</f>
        <v>60.733333333333334</v>
      </c>
      <c r="Q1154" t="str">
        <f t="shared" si="103"/>
        <v>food</v>
      </c>
      <c r="R1154" s="7" t="str">
        <f t="shared" si="104"/>
        <v>food trucks</v>
      </c>
      <c r="S1154" s="13">
        <f>(((I1154/60)/60)/24)+DATE(1970,1,1)</f>
        <v>42139.709629629629</v>
      </c>
      <c r="T1154" s="16">
        <f>(((J1154/60)/60)/24)+DATE(1970,1,1)</f>
        <v>42109.709629629629</v>
      </c>
      <c r="U1154" t="str">
        <f t="shared" si="105"/>
        <v/>
      </c>
      <c r="V1154">
        <f t="shared" si="106"/>
        <v>15</v>
      </c>
      <c r="W1154" t="str">
        <f t="shared" si="107"/>
        <v/>
      </c>
      <c r="X1154">
        <f t="shared" si="108"/>
        <v>15</v>
      </c>
    </row>
    <row r="1155" spans="1:24"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f>
        <v>6.2500000000000003E-3</v>
      </c>
      <c r="P1155" s="6">
        <f>E1155/L1155</f>
        <v>50</v>
      </c>
      <c r="Q1155" t="str">
        <f t="shared" ref="Q1155:Q1218" si="109">LEFT(N1155,SEARCH("/",N1155)-1)</f>
        <v>food</v>
      </c>
      <c r="R1155" s="7" t="str">
        <f t="shared" ref="R1155:R1218" si="110">RIGHT(N1155,LEN(N1155)-SEARCH("/",N1155))</f>
        <v>food trucks</v>
      </c>
      <c r="S1155" s="13">
        <f>(((I1155/60)/60)/24)+DATE(1970,1,1)</f>
        <v>42173.714178240742</v>
      </c>
      <c r="T1155" s="16">
        <f>(((J1155/60)/60)/24)+DATE(1970,1,1)</f>
        <v>42143.714178240742</v>
      </c>
      <c r="U1155" t="str">
        <f t="shared" ref="U1155:U1218" si="111">IF(F1155="Successful",L1155,"")</f>
        <v/>
      </c>
      <c r="V1155">
        <f t="shared" ref="V1155:V1218" si="112">IF($F1155="Failed",$L1155,"")</f>
        <v>1</v>
      </c>
      <c r="W1155" t="str">
        <f t="shared" ref="W1155:W1218" si="113">IF($F1155="Canceled",$L1155,"")</f>
        <v/>
      </c>
      <c r="X1155">
        <f t="shared" ref="X1155:X1218" si="114">IF(V1155="",W1155,V1155)</f>
        <v>1</v>
      </c>
    </row>
    <row r="1156" spans="1:24"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f>
        <v>6.5000000000000002E-2</v>
      </c>
      <c r="P1156" s="6">
        <f>E1156/L1156</f>
        <v>108.33333333333333</v>
      </c>
      <c r="Q1156" t="str">
        <f t="shared" si="109"/>
        <v>food</v>
      </c>
      <c r="R1156" s="7" t="str">
        <f t="shared" si="110"/>
        <v>food trucks</v>
      </c>
      <c r="S1156" s="13">
        <f>(((I1156/60)/60)/24)+DATE(1970,1,1)</f>
        <v>42253.108865740738</v>
      </c>
      <c r="T1156" s="16">
        <f>(((J1156/60)/60)/24)+DATE(1970,1,1)</f>
        <v>42223.108865740738</v>
      </c>
      <c r="U1156" t="str">
        <f t="shared" si="111"/>
        <v/>
      </c>
      <c r="V1156">
        <f t="shared" si="112"/>
        <v>3</v>
      </c>
      <c r="W1156" t="str">
        <f t="shared" si="113"/>
        <v/>
      </c>
      <c r="X1156">
        <f t="shared" si="114"/>
        <v>3</v>
      </c>
    </row>
    <row r="1157" spans="1:24"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f>
        <v>7.5199999999999998E-3</v>
      </c>
      <c r="P1157" s="6">
        <f>E1157/L1157</f>
        <v>23.5</v>
      </c>
      <c r="Q1157" t="str">
        <f t="shared" si="109"/>
        <v>food</v>
      </c>
      <c r="R1157" s="7" t="str">
        <f t="shared" si="110"/>
        <v>food trucks</v>
      </c>
      <c r="S1157" s="13">
        <f>(((I1157/60)/60)/24)+DATE(1970,1,1)</f>
        <v>41865.763981481483</v>
      </c>
      <c r="T1157" s="16">
        <f>(((J1157/60)/60)/24)+DATE(1970,1,1)</f>
        <v>41835.763981481483</v>
      </c>
      <c r="U1157" t="str">
        <f t="shared" si="111"/>
        <v/>
      </c>
      <c r="V1157">
        <f t="shared" si="112"/>
        <v>8</v>
      </c>
      <c r="W1157" t="str">
        <f t="shared" si="113"/>
        <v/>
      </c>
      <c r="X1157">
        <f t="shared" si="114"/>
        <v>8</v>
      </c>
    </row>
    <row r="1158" spans="1:24"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f>
        <v>0</v>
      </c>
      <c r="P1158" s="6" t="e">
        <f>E1158/L1158</f>
        <v>#DIV/0!</v>
      </c>
      <c r="Q1158" t="str">
        <f t="shared" si="109"/>
        <v>food</v>
      </c>
      <c r="R1158" s="7" t="str">
        <f t="shared" si="110"/>
        <v>food trucks</v>
      </c>
      <c r="S1158" s="13">
        <f>(((I1158/60)/60)/24)+DATE(1970,1,1)</f>
        <v>42059.07131944444</v>
      </c>
      <c r="T1158" s="16">
        <f>(((J1158/60)/60)/24)+DATE(1970,1,1)</f>
        <v>42029.07131944444</v>
      </c>
      <c r="U1158" t="str">
        <f t="shared" si="111"/>
        <v/>
      </c>
      <c r="V1158">
        <f t="shared" si="112"/>
        <v>0</v>
      </c>
      <c r="W1158" t="str">
        <f t="shared" si="113"/>
        <v/>
      </c>
      <c r="X1158">
        <f t="shared" si="114"/>
        <v>0</v>
      </c>
    </row>
    <row r="1159" spans="1:24"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f>
        <v>1.5100000000000001E-2</v>
      </c>
      <c r="P1159" s="6">
        <f>E1159/L1159</f>
        <v>50.333333333333336</v>
      </c>
      <c r="Q1159" t="str">
        <f t="shared" si="109"/>
        <v>food</v>
      </c>
      <c r="R1159" s="7" t="str">
        <f t="shared" si="110"/>
        <v>food trucks</v>
      </c>
      <c r="S1159" s="13">
        <f>(((I1159/60)/60)/24)+DATE(1970,1,1)</f>
        <v>41978.669907407413</v>
      </c>
      <c r="T1159" s="16">
        <f>(((J1159/60)/60)/24)+DATE(1970,1,1)</f>
        <v>41918.628240740742</v>
      </c>
      <c r="U1159" t="str">
        <f t="shared" si="111"/>
        <v/>
      </c>
      <c r="V1159">
        <f t="shared" si="112"/>
        <v>3</v>
      </c>
      <c r="W1159" t="str">
        <f t="shared" si="113"/>
        <v/>
      </c>
      <c r="X1159">
        <f t="shared" si="114"/>
        <v>3</v>
      </c>
    </row>
    <row r="1160" spans="1:24"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f>
        <v>4.6666666666666671E-3</v>
      </c>
      <c r="P1160" s="6">
        <f>E1160/L1160</f>
        <v>11.666666666666666</v>
      </c>
      <c r="Q1160" t="str">
        <f t="shared" si="109"/>
        <v>food</v>
      </c>
      <c r="R1160" s="7" t="str">
        <f t="shared" si="110"/>
        <v>food trucks</v>
      </c>
      <c r="S1160" s="13">
        <f>(((I1160/60)/60)/24)+DATE(1970,1,1)</f>
        <v>41982.09175925926</v>
      </c>
      <c r="T1160" s="16">
        <f>(((J1160/60)/60)/24)+DATE(1970,1,1)</f>
        <v>41952.09175925926</v>
      </c>
      <c r="U1160" t="str">
        <f t="shared" si="111"/>
        <v/>
      </c>
      <c r="V1160">
        <f t="shared" si="112"/>
        <v>3</v>
      </c>
      <c r="W1160" t="str">
        <f t="shared" si="113"/>
        <v/>
      </c>
      <c r="X1160">
        <f t="shared" si="114"/>
        <v>3</v>
      </c>
    </row>
    <row r="1161" spans="1:24"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f>
        <v>0</v>
      </c>
      <c r="P1161" s="6" t="e">
        <f>E1161/L1161</f>
        <v>#DIV/0!</v>
      </c>
      <c r="Q1161" t="str">
        <f t="shared" si="109"/>
        <v>food</v>
      </c>
      <c r="R1161" s="7" t="str">
        <f t="shared" si="110"/>
        <v>food trucks</v>
      </c>
      <c r="S1161" s="13">
        <f>(((I1161/60)/60)/24)+DATE(1970,1,1)</f>
        <v>42185.65625</v>
      </c>
      <c r="T1161" s="16">
        <f>(((J1161/60)/60)/24)+DATE(1970,1,1)</f>
        <v>42154.726446759261</v>
      </c>
      <c r="U1161" t="str">
        <f t="shared" si="111"/>
        <v/>
      </c>
      <c r="V1161">
        <f t="shared" si="112"/>
        <v>0</v>
      </c>
      <c r="W1161" t="str">
        <f t="shared" si="113"/>
        <v/>
      </c>
      <c r="X1161">
        <f t="shared" si="114"/>
        <v>0</v>
      </c>
    </row>
    <row r="1162" spans="1:24"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f>
        <v>3.85E-2</v>
      </c>
      <c r="P1162" s="6">
        <f>E1162/L1162</f>
        <v>60.789473684210527</v>
      </c>
      <c r="Q1162" t="str">
        <f t="shared" si="109"/>
        <v>food</v>
      </c>
      <c r="R1162" s="7" t="str">
        <f t="shared" si="110"/>
        <v>food trucks</v>
      </c>
      <c r="S1162" s="13">
        <f>(((I1162/60)/60)/24)+DATE(1970,1,1)</f>
        <v>42091.113263888896</v>
      </c>
      <c r="T1162" s="16">
        <f>(((J1162/60)/60)/24)+DATE(1970,1,1)</f>
        <v>42061.154930555553</v>
      </c>
      <c r="U1162" t="str">
        <f t="shared" si="111"/>
        <v/>
      </c>
      <c r="V1162">
        <f t="shared" si="112"/>
        <v>19</v>
      </c>
      <c r="W1162" t="str">
        <f t="shared" si="113"/>
        <v/>
      </c>
      <c r="X1162">
        <f t="shared" si="114"/>
        <v>19</v>
      </c>
    </row>
    <row r="1163" spans="1:24"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f>
        <v>0</v>
      </c>
      <c r="P1163" s="6" t="e">
        <f>E1163/L1163</f>
        <v>#DIV/0!</v>
      </c>
      <c r="Q1163" t="str">
        <f t="shared" si="109"/>
        <v>food</v>
      </c>
      <c r="R1163" s="7" t="str">
        <f t="shared" si="110"/>
        <v>food trucks</v>
      </c>
      <c r="S1163" s="13">
        <f>(((I1163/60)/60)/24)+DATE(1970,1,1)</f>
        <v>42143.629502314812</v>
      </c>
      <c r="T1163" s="16">
        <f>(((J1163/60)/60)/24)+DATE(1970,1,1)</f>
        <v>42122.629502314812</v>
      </c>
      <c r="U1163" t="str">
        <f t="shared" si="111"/>
        <v/>
      </c>
      <c r="V1163">
        <f t="shared" si="112"/>
        <v>0</v>
      </c>
      <c r="W1163" t="str">
        <f t="shared" si="113"/>
        <v/>
      </c>
      <c r="X1163">
        <f t="shared" si="114"/>
        <v>0</v>
      </c>
    </row>
    <row r="1164" spans="1:24"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f>
        <v>5.8333333333333338E-4</v>
      </c>
      <c r="P1164" s="6">
        <f>E1164/L1164</f>
        <v>17.5</v>
      </c>
      <c r="Q1164" t="str">
        <f t="shared" si="109"/>
        <v>food</v>
      </c>
      <c r="R1164" s="7" t="str">
        <f t="shared" si="110"/>
        <v>food trucks</v>
      </c>
      <c r="S1164" s="13">
        <f>(((I1164/60)/60)/24)+DATE(1970,1,1)</f>
        <v>41907.683611111112</v>
      </c>
      <c r="T1164" s="16">
        <f>(((J1164/60)/60)/24)+DATE(1970,1,1)</f>
        <v>41876.683611111112</v>
      </c>
      <c r="U1164" t="str">
        <f t="shared" si="111"/>
        <v/>
      </c>
      <c r="V1164">
        <f t="shared" si="112"/>
        <v>2</v>
      </c>
      <c r="W1164" t="str">
        <f t="shared" si="113"/>
        <v/>
      </c>
      <c r="X1164">
        <f t="shared" si="114"/>
        <v>2</v>
      </c>
    </row>
    <row r="1165" spans="1:24"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f>
        <v>0</v>
      </c>
      <c r="P1165" s="6" t="e">
        <f>E1165/L1165</f>
        <v>#DIV/0!</v>
      </c>
      <c r="Q1165" t="str">
        <f t="shared" si="109"/>
        <v>food</v>
      </c>
      <c r="R1165" s="7" t="str">
        <f t="shared" si="110"/>
        <v>food trucks</v>
      </c>
      <c r="S1165" s="13">
        <f>(((I1165/60)/60)/24)+DATE(1970,1,1)</f>
        <v>41860.723611111112</v>
      </c>
      <c r="T1165" s="16">
        <f>(((J1165/60)/60)/24)+DATE(1970,1,1)</f>
        <v>41830.723611111112</v>
      </c>
      <c r="U1165" t="str">
        <f t="shared" si="111"/>
        <v/>
      </c>
      <c r="V1165">
        <f t="shared" si="112"/>
        <v>0</v>
      </c>
      <c r="W1165" t="str">
        <f t="shared" si="113"/>
        <v/>
      </c>
      <c r="X1165">
        <f t="shared" si="114"/>
        <v>0</v>
      </c>
    </row>
    <row r="1166" spans="1:24"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f>
        <v>0</v>
      </c>
      <c r="P1166" s="6" t="e">
        <f>E1166/L1166</f>
        <v>#DIV/0!</v>
      </c>
      <c r="Q1166" t="str">
        <f t="shared" si="109"/>
        <v>food</v>
      </c>
      <c r="R1166" s="7" t="str">
        <f t="shared" si="110"/>
        <v>food trucks</v>
      </c>
      <c r="S1166" s="13">
        <f>(((I1166/60)/60)/24)+DATE(1970,1,1)</f>
        <v>42539.724328703705</v>
      </c>
      <c r="T1166" s="16">
        <f>(((J1166/60)/60)/24)+DATE(1970,1,1)</f>
        <v>42509.724328703705</v>
      </c>
      <c r="U1166" t="str">
        <f t="shared" si="111"/>
        <v/>
      </c>
      <c r="V1166">
        <f t="shared" si="112"/>
        <v>0</v>
      </c>
      <c r="W1166" t="str">
        <f t="shared" si="113"/>
        <v/>
      </c>
      <c r="X1166">
        <f t="shared" si="114"/>
        <v>0</v>
      </c>
    </row>
    <row r="1167" spans="1:24"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f>
        <v>0.20705000000000001</v>
      </c>
      <c r="P1167" s="6">
        <f>E1167/L1167</f>
        <v>82.82</v>
      </c>
      <c r="Q1167" t="str">
        <f t="shared" si="109"/>
        <v>food</v>
      </c>
      <c r="R1167" s="7" t="str">
        <f t="shared" si="110"/>
        <v>food trucks</v>
      </c>
      <c r="S1167" s="13">
        <f>(((I1167/60)/60)/24)+DATE(1970,1,1)</f>
        <v>41826.214467592588</v>
      </c>
      <c r="T1167" s="16">
        <f>(((J1167/60)/60)/24)+DATE(1970,1,1)</f>
        <v>41792.214467592588</v>
      </c>
      <c r="U1167" t="str">
        <f t="shared" si="111"/>
        <v/>
      </c>
      <c r="V1167">
        <f t="shared" si="112"/>
        <v>25</v>
      </c>
      <c r="W1167" t="str">
        <f t="shared" si="113"/>
        <v/>
      </c>
      <c r="X1167">
        <f t="shared" si="114"/>
        <v>25</v>
      </c>
    </row>
    <row r="1168" spans="1:24"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f>
        <v>0.19139999999999999</v>
      </c>
      <c r="P1168" s="6">
        <f>E1168/L1168</f>
        <v>358.875</v>
      </c>
      <c r="Q1168" t="str">
        <f t="shared" si="109"/>
        <v>food</v>
      </c>
      <c r="R1168" s="7" t="str">
        <f t="shared" si="110"/>
        <v>food trucks</v>
      </c>
      <c r="S1168" s="13">
        <f>(((I1168/60)/60)/24)+DATE(1970,1,1)</f>
        <v>42181.166666666672</v>
      </c>
      <c r="T1168" s="16">
        <f>(((J1168/60)/60)/24)+DATE(1970,1,1)</f>
        <v>42150.485439814816</v>
      </c>
      <c r="U1168" t="str">
        <f t="shared" si="111"/>
        <v/>
      </c>
      <c r="V1168">
        <f t="shared" si="112"/>
        <v>8</v>
      </c>
      <c r="W1168" t="str">
        <f t="shared" si="113"/>
        <v/>
      </c>
      <c r="X1168">
        <f t="shared" si="114"/>
        <v>8</v>
      </c>
    </row>
    <row r="1169" spans="1:24"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f>
        <v>1.6316666666666667E-2</v>
      </c>
      <c r="P1169" s="6">
        <f>E1169/L1169</f>
        <v>61.1875</v>
      </c>
      <c r="Q1169" t="str">
        <f t="shared" si="109"/>
        <v>food</v>
      </c>
      <c r="R1169" s="7" t="str">
        <f t="shared" si="110"/>
        <v>food trucks</v>
      </c>
      <c r="S1169" s="13">
        <f>(((I1169/60)/60)/24)+DATE(1970,1,1)</f>
        <v>41894.734895833331</v>
      </c>
      <c r="T1169" s="16">
        <f>(((J1169/60)/60)/24)+DATE(1970,1,1)</f>
        <v>41863.734895833331</v>
      </c>
      <c r="U1169" t="str">
        <f t="shared" si="111"/>
        <v/>
      </c>
      <c r="V1169">
        <f t="shared" si="112"/>
        <v>16</v>
      </c>
      <c r="W1169" t="str">
        <f t="shared" si="113"/>
        <v/>
      </c>
      <c r="X1169">
        <f t="shared" si="114"/>
        <v>16</v>
      </c>
    </row>
    <row r="1170" spans="1:24"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f>
        <v>5.6666666666666664E-2</v>
      </c>
      <c r="P1170" s="6">
        <f>E1170/L1170</f>
        <v>340</v>
      </c>
      <c r="Q1170" t="str">
        <f t="shared" si="109"/>
        <v>food</v>
      </c>
      <c r="R1170" s="7" t="str">
        <f t="shared" si="110"/>
        <v>food trucks</v>
      </c>
      <c r="S1170" s="13">
        <f>(((I1170/60)/60)/24)+DATE(1970,1,1)</f>
        <v>42635.053993055553</v>
      </c>
      <c r="T1170" s="16">
        <f>(((J1170/60)/60)/24)+DATE(1970,1,1)</f>
        <v>42605.053993055553</v>
      </c>
      <c r="U1170" t="str">
        <f t="shared" si="111"/>
        <v/>
      </c>
      <c r="V1170">
        <f t="shared" si="112"/>
        <v>3</v>
      </c>
      <c r="W1170" t="str">
        <f t="shared" si="113"/>
        <v/>
      </c>
      <c r="X1170">
        <f t="shared" si="114"/>
        <v>3</v>
      </c>
    </row>
    <row r="1171" spans="1:24"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f>
        <v>1.6999999999999999E-3</v>
      </c>
      <c r="P1171" s="6">
        <f>E1171/L1171</f>
        <v>5.666666666666667</v>
      </c>
      <c r="Q1171" t="str">
        <f t="shared" si="109"/>
        <v>food</v>
      </c>
      <c r="R1171" s="7" t="str">
        <f t="shared" si="110"/>
        <v>food trucks</v>
      </c>
      <c r="S1171" s="13">
        <f>(((I1171/60)/60)/24)+DATE(1970,1,1)</f>
        <v>42057.353738425925</v>
      </c>
      <c r="T1171" s="16">
        <f>(((J1171/60)/60)/24)+DATE(1970,1,1)</f>
        <v>42027.353738425925</v>
      </c>
      <c r="U1171" t="str">
        <f t="shared" si="111"/>
        <v/>
      </c>
      <c r="V1171">
        <f t="shared" si="112"/>
        <v>3</v>
      </c>
      <c r="W1171" t="str">
        <f t="shared" si="113"/>
        <v/>
      </c>
      <c r="X1171">
        <f t="shared" si="114"/>
        <v>3</v>
      </c>
    </row>
    <row r="1172" spans="1:24"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f>
        <v>4.0000000000000001E-3</v>
      </c>
      <c r="P1172" s="6">
        <f>E1172/L1172</f>
        <v>50</v>
      </c>
      <c r="Q1172" t="str">
        <f t="shared" si="109"/>
        <v>food</v>
      </c>
      <c r="R1172" s="7" t="str">
        <f t="shared" si="110"/>
        <v>food trucks</v>
      </c>
      <c r="S1172" s="13">
        <f>(((I1172/60)/60)/24)+DATE(1970,1,1)</f>
        <v>42154.893182870372</v>
      </c>
      <c r="T1172" s="16">
        <f>(((J1172/60)/60)/24)+DATE(1970,1,1)</f>
        <v>42124.893182870372</v>
      </c>
      <c r="U1172" t="str">
        <f t="shared" si="111"/>
        <v/>
      </c>
      <c r="V1172">
        <f t="shared" si="112"/>
        <v>2</v>
      </c>
      <c r="W1172" t="str">
        <f t="shared" si="113"/>
        <v/>
      </c>
      <c r="X1172">
        <f t="shared" si="114"/>
        <v>2</v>
      </c>
    </row>
    <row r="1173" spans="1:24"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f>
        <v>1E-3</v>
      </c>
      <c r="P1173" s="6">
        <f>E1173/L1173</f>
        <v>25</v>
      </c>
      <c r="Q1173" t="str">
        <f t="shared" si="109"/>
        <v>food</v>
      </c>
      <c r="R1173" s="7" t="str">
        <f t="shared" si="110"/>
        <v>food trucks</v>
      </c>
      <c r="S1173" s="13">
        <f>(((I1173/60)/60)/24)+DATE(1970,1,1)</f>
        <v>41956.846377314811</v>
      </c>
      <c r="T1173" s="16">
        <f>(((J1173/60)/60)/24)+DATE(1970,1,1)</f>
        <v>41938.804710648146</v>
      </c>
      <c r="U1173" t="str">
        <f t="shared" si="111"/>
        <v/>
      </c>
      <c r="V1173">
        <f t="shared" si="112"/>
        <v>1</v>
      </c>
      <c r="W1173" t="str">
        <f t="shared" si="113"/>
        <v/>
      </c>
      <c r="X1173">
        <f t="shared" si="114"/>
        <v>1</v>
      </c>
    </row>
    <row r="1174" spans="1:24"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f>
        <v>0</v>
      </c>
      <c r="P1174" s="6" t="e">
        <f>E1174/L1174</f>
        <v>#DIV/0!</v>
      </c>
      <c r="Q1174" t="str">
        <f t="shared" si="109"/>
        <v>food</v>
      </c>
      <c r="R1174" s="7" t="str">
        <f t="shared" si="110"/>
        <v>food trucks</v>
      </c>
      <c r="S1174" s="13">
        <f>(((I1174/60)/60)/24)+DATE(1970,1,1)</f>
        <v>41871.682314814818</v>
      </c>
      <c r="T1174" s="16">
        <f>(((J1174/60)/60)/24)+DATE(1970,1,1)</f>
        <v>41841.682314814818</v>
      </c>
      <c r="U1174" t="str">
        <f t="shared" si="111"/>
        <v/>
      </c>
      <c r="V1174">
        <f t="shared" si="112"/>
        <v>0</v>
      </c>
      <c r="W1174" t="str">
        <f t="shared" si="113"/>
        <v/>
      </c>
      <c r="X1174">
        <f t="shared" si="114"/>
        <v>0</v>
      </c>
    </row>
    <row r="1175" spans="1:24"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f>
        <v>2.4000000000000001E-4</v>
      </c>
      <c r="P1175" s="6">
        <f>E1175/L1175</f>
        <v>30</v>
      </c>
      <c r="Q1175" t="str">
        <f t="shared" si="109"/>
        <v>food</v>
      </c>
      <c r="R1175" s="7" t="str">
        <f t="shared" si="110"/>
        <v>food trucks</v>
      </c>
      <c r="S1175" s="13">
        <f>(((I1175/60)/60)/24)+DATE(1970,1,1)</f>
        <v>42219.185844907406</v>
      </c>
      <c r="T1175" s="16">
        <f>(((J1175/60)/60)/24)+DATE(1970,1,1)</f>
        <v>42184.185844907406</v>
      </c>
      <c r="U1175" t="str">
        <f t="shared" si="111"/>
        <v/>
      </c>
      <c r="V1175">
        <f t="shared" si="112"/>
        <v>1</v>
      </c>
      <c r="W1175" t="str">
        <f t="shared" si="113"/>
        <v/>
      </c>
      <c r="X1175">
        <f t="shared" si="114"/>
        <v>1</v>
      </c>
    </row>
    <row r="1176" spans="1:24"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f>
        <v>5.906666666666667E-2</v>
      </c>
      <c r="P1176" s="6">
        <f>E1176/L1176</f>
        <v>46.631578947368418</v>
      </c>
      <c r="Q1176" t="str">
        <f t="shared" si="109"/>
        <v>food</v>
      </c>
      <c r="R1176" s="7" t="str">
        <f t="shared" si="110"/>
        <v>food trucks</v>
      </c>
      <c r="S1176" s="13">
        <f>(((I1176/60)/60)/24)+DATE(1970,1,1)</f>
        <v>42498.84174768519</v>
      </c>
      <c r="T1176" s="16">
        <f>(((J1176/60)/60)/24)+DATE(1970,1,1)</f>
        <v>42468.84174768519</v>
      </c>
      <c r="U1176" t="str">
        <f t="shared" si="111"/>
        <v/>
      </c>
      <c r="V1176">
        <f t="shared" si="112"/>
        <v>19</v>
      </c>
      <c r="W1176" t="str">
        <f t="shared" si="113"/>
        <v/>
      </c>
      <c r="X1176">
        <f t="shared" si="114"/>
        <v>19</v>
      </c>
    </row>
    <row r="1177" spans="1:24"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f>
        <v>2.9250000000000002E-2</v>
      </c>
      <c r="P1177" s="6">
        <f>E1177/L1177</f>
        <v>65</v>
      </c>
      <c r="Q1177" t="str">
        <f t="shared" si="109"/>
        <v>food</v>
      </c>
      <c r="R1177" s="7" t="str">
        <f t="shared" si="110"/>
        <v>food trucks</v>
      </c>
      <c r="S1177" s="13">
        <f>(((I1177/60)/60)/24)+DATE(1970,1,1)</f>
        <v>42200.728460648148</v>
      </c>
      <c r="T1177" s="16">
        <f>(((J1177/60)/60)/24)+DATE(1970,1,1)</f>
        <v>42170.728460648148</v>
      </c>
      <c r="U1177" t="str">
        <f t="shared" si="111"/>
        <v/>
      </c>
      <c r="V1177">
        <f t="shared" si="112"/>
        <v>9</v>
      </c>
      <c r="W1177" t="str">
        <f t="shared" si="113"/>
        <v/>
      </c>
      <c r="X1177">
        <f t="shared" si="114"/>
        <v>9</v>
      </c>
    </row>
    <row r="1178" spans="1:24"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f>
        <v>5.7142857142857142E-5</v>
      </c>
      <c r="P1178" s="6">
        <f>E1178/L1178</f>
        <v>10</v>
      </c>
      <c r="Q1178" t="str">
        <f t="shared" si="109"/>
        <v>food</v>
      </c>
      <c r="R1178" s="7" t="str">
        <f t="shared" si="110"/>
        <v>food trucks</v>
      </c>
      <c r="S1178" s="13">
        <f>(((I1178/60)/60)/24)+DATE(1970,1,1)</f>
        <v>42800.541666666672</v>
      </c>
      <c r="T1178" s="16">
        <f>(((J1178/60)/60)/24)+DATE(1970,1,1)</f>
        <v>42746.019652777773</v>
      </c>
      <c r="U1178" t="str">
        <f t="shared" si="111"/>
        <v/>
      </c>
      <c r="V1178">
        <f t="shared" si="112"/>
        <v>1</v>
      </c>
      <c r="W1178" t="str">
        <f t="shared" si="113"/>
        <v/>
      </c>
      <c r="X1178">
        <f t="shared" si="114"/>
        <v>1</v>
      </c>
    </row>
    <row r="1179" spans="1:24"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f>
        <v>0</v>
      </c>
      <c r="P1179" s="6" t="e">
        <f>E1179/L1179</f>
        <v>#DIV/0!</v>
      </c>
      <c r="Q1179" t="str">
        <f t="shared" si="109"/>
        <v>food</v>
      </c>
      <c r="R1179" s="7" t="str">
        <f t="shared" si="110"/>
        <v>food trucks</v>
      </c>
      <c r="S1179" s="13">
        <f>(((I1179/60)/60)/24)+DATE(1970,1,1)</f>
        <v>41927.660833333335</v>
      </c>
      <c r="T1179" s="16">
        <f>(((J1179/60)/60)/24)+DATE(1970,1,1)</f>
        <v>41897.660833333335</v>
      </c>
      <c r="U1179" t="str">
        <f t="shared" si="111"/>
        <v/>
      </c>
      <c r="V1179">
        <f t="shared" si="112"/>
        <v>0</v>
      </c>
      <c r="W1179" t="str">
        <f t="shared" si="113"/>
        <v/>
      </c>
      <c r="X1179">
        <f t="shared" si="114"/>
        <v>0</v>
      </c>
    </row>
    <row r="1180" spans="1:24"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f>
        <v>6.666666666666667E-5</v>
      </c>
      <c r="P1180" s="6">
        <f>E1180/L1180</f>
        <v>5</v>
      </c>
      <c r="Q1180" t="str">
        <f t="shared" si="109"/>
        <v>food</v>
      </c>
      <c r="R1180" s="7" t="str">
        <f t="shared" si="110"/>
        <v>food trucks</v>
      </c>
      <c r="S1180" s="13">
        <f>(((I1180/60)/60)/24)+DATE(1970,1,1)</f>
        <v>41867.905694444446</v>
      </c>
      <c r="T1180" s="16">
        <f>(((J1180/60)/60)/24)+DATE(1970,1,1)</f>
        <v>41837.905694444446</v>
      </c>
      <c r="U1180" t="str">
        <f t="shared" si="111"/>
        <v/>
      </c>
      <c r="V1180">
        <f t="shared" si="112"/>
        <v>1</v>
      </c>
      <c r="W1180" t="str">
        <f t="shared" si="113"/>
        <v/>
      </c>
      <c r="X1180">
        <f t="shared" si="114"/>
        <v>1</v>
      </c>
    </row>
    <row r="1181" spans="1:24"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f>
        <v>5.3333333333333337E-2</v>
      </c>
      <c r="P1181" s="6">
        <f>E1181/L1181</f>
        <v>640</v>
      </c>
      <c r="Q1181" t="str">
        <f t="shared" si="109"/>
        <v>food</v>
      </c>
      <c r="R1181" s="7" t="str">
        <f t="shared" si="110"/>
        <v>food trucks</v>
      </c>
      <c r="S1181" s="13">
        <f>(((I1181/60)/60)/24)+DATE(1970,1,1)</f>
        <v>42305.720219907409</v>
      </c>
      <c r="T1181" s="16">
        <f>(((J1181/60)/60)/24)+DATE(1970,1,1)</f>
        <v>42275.720219907409</v>
      </c>
      <c r="U1181" t="str">
        <f t="shared" si="111"/>
        <v/>
      </c>
      <c r="V1181">
        <f t="shared" si="112"/>
        <v>5</v>
      </c>
      <c r="W1181" t="str">
        <f t="shared" si="113"/>
        <v/>
      </c>
      <c r="X1181">
        <f t="shared" si="114"/>
        <v>5</v>
      </c>
    </row>
    <row r="1182" spans="1:24"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f>
        <v>0.11749999999999999</v>
      </c>
      <c r="P1182" s="6">
        <f>E1182/L1182</f>
        <v>69.117647058823536</v>
      </c>
      <c r="Q1182" t="str">
        <f t="shared" si="109"/>
        <v>food</v>
      </c>
      <c r="R1182" s="7" t="str">
        <f t="shared" si="110"/>
        <v>food trucks</v>
      </c>
      <c r="S1182" s="13">
        <f>(((I1182/60)/60)/24)+DATE(1970,1,1)</f>
        <v>41818.806875000002</v>
      </c>
      <c r="T1182" s="16">
        <f>(((J1182/60)/60)/24)+DATE(1970,1,1)</f>
        <v>41781.806875000002</v>
      </c>
      <c r="U1182" t="str">
        <f t="shared" si="111"/>
        <v/>
      </c>
      <c r="V1182">
        <f t="shared" si="112"/>
        <v>85</v>
      </c>
      <c r="W1182" t="str">
        <f t="shared" si="113"/>
        <v/>
      </c>
      <c r="X1182">
        <f t="shared" si="114"/>
        <v>85</v>
      </c>
    </row>
    <row r="1183" spans="1:24"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f>
        <v>8.0000000000000007E-5</v>
      </c>
      <c r="P1183" s="6">
        <f>E1183/L1183</f>
        <v>1.3333333333333333</v>
      </c>
      <c r="Q1183" t="str">
        <f t="shared" si="109"/>
        <v>food</v>
      </c>
      <c r="R1183" s="7" t="str">
        <f t="shared" si="110"/>
        <v>food trucks</v>
      </c>
      <c r="S1183" s="13">
        <f>(((I1183/60)/60)/24)+DATE(1970,1,1)</f>
        <v>42064.339363425926</v>
      </c>
      <c r="T1183" s="16">
        <f>(((J1183/60)/60)/24)+DATE(1970,1,1)</f>
        <v>42034.339363425926</v>
      </c>
      <c r="U1183" t="str">
        <f t="shared" si="111"/>
        <v/>
      </c>
      <c r="V1183">
        <f t="shared" si="112"/>
        <v>3</v>
      </c>
      <c r="W1183" t="str">
        <f t="shared" si="113"/>
        <v/>
      </c>
      <c r="X1183">
        <f t="shared" si="114"/>
        <v>3</v>
      </c>
    </row>
    <row r="1184" spans="1:24"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f>
        <v>4.2000000000000003E-2</v>
      </c>
      <c r="P1184" s="6">
        <f>E1184/L1184</f>
        <v>10.5</v>
      </c>
      <c r="Q1184" t="str">
        <f t="shared" si="109"/>
        <v>food</v>
      </c>
      <c r="R1184" s="7" t="str">
        <f t="shared" si="110"/>
        <v>food trucks</v>
      </c>
      <c r="S1184" s="13">
        <f>(((I1184/60)/60)/24)+DATE(1970,1,1)</f>
        <v>42747.695833333331</v>
      </c>
      <c r="T1184" s="16">
        <f>(((J1184/60)/60)/24)+DATE(1970,1,1)</f>
        <v>42728.827407407407</v>
      </c>
      <c r="U1184" t="str">
        <f t="shared" si="111"/>
        <v/>
      </c>
      <c r="V1184">
        <f t="shared" si="112"/>
        <v>4</v>
      </c>
      <c r="W1184" t="str">
        <f t="shared" si="113"/>
        <v/>
      </c>
      <c r="X1184">
        <f t="shared" si="114"/>
        <v>4</v>
      </c>
    </row>
    <row r="1185" spans="1:24"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f>
        <v>0.04</v>
      </c>
      <c r="P1185" s="6">
        <f>E1185/L1185</f>
        <v>33.333333333333336</v>
      </c>
      <c r="Q1185" t="str">
        <f t="shared" si="109"/>
        <v>food</v>
      </c>
      <c r="R1185" s="7" t="str">
        <f t="shared" si="110"/>
        <v>food trucks</v>
      </c>
      <c r="S1185" s="13">
        <f>(((I1185/60)/60)/24)+DATE(1970,1,1)</f>
        <v>42676.165972222225</v>
      </c>
      <c r="T1185" s="16">
        <f>(((J1185/60)/60)/24)+DATE(1970,1,1)</f>
        <v>42656.86137731481</v>
      </c>
      <c r="U1185" t="str">
        <f t="shared" si="111"/>
        <v/>
      </c>
      <c r="V1185">
        <f t="shared" si="112"/>
        <v>3</v>
      </c>
      <c r="W1185" t="str">
        <f t="shared" si="113"/>
        <v/>
      </c>
      <c r="X1185">
        <f t="shared" si="114"/>
        <v>3</v>
      </c>
    </row>
    <row r="1186" spans="1:24"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f>
        <v>1.0493636363636363</v>
      </c>
      <c r="P1186" s="6">
        <f>E1186/L1186</f>
        <v>61.562666666666665</v>
      </c>
      <c r="Q1186" t="str">
        <f t="shared" si="109"/>
        <v>photography</v>
      </c>
      <c r="R1186" s="7" t="str">
        <f t="shared" si="110"/>
        <v>photobooks</v>
      </c>
      <c r="S1186" s="13">
        <f>(((I1186/60)/60)/24)+DATE(1970,1,1)</f>
        <v>42772.599664351852</v>
      </c>
      <c r="T1186" s="16">
        <f>(((J1186/60)/60)/24)+DATE(1970,1,1)</f>
        <v>42741.599664351852</v>
      </c>
      <c r="U1186">
        <f t="shared" si="111"/>
        <v>375</v>
      </c>
      <c r="V1186" t="str">
        <f t="shared" si="112"/>
        <v/>
      </c>
      <c r="W1186" t="str">
        <f t="shared" si="113"/>
        <v/>
      </c>
      <c r="X1186" t="str">
        <f t="shared" si="114"/>
        <v/>
      </c>
    </row>
    <row r="1187" spans="1:24"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f>
        <v>1.0544</v>
      </c>
      <c r="P1187" s="6">
        <f>E1187/L1187</f>
        <v>118.73873873873873</v>
      </c>
      <c r="Q1187" t="str">
        <f t="shared" si="109"/>
        <v>photography</v>
      </c>
      <c r="R1187" s="7" t="str">
        <f t="shared" si="110"/>
        <v>photobooks</v>
      </c>
      <c r="S1187" s="13">
        <f>(((I1187/60)/60)/24)+DATE(1970,1,1)</f>
        <v>42163.166666666672</v>
      </c>
      <c r="T1187" s="16">
        <f>(((J1187/60)/60)/24)+DATE(1970,1,1)</f>
        <v>42130.865150462967</v>
      </c>
      <c r="U1187">
        <f t="shared" si="111"/>
        <v>111</v>
      </c>
      <c r="V1187" t="str">
        <f t="shared" si="112"/>
        <v/>
      </c>
      <c r="W1187" t="str">
        <f t="shared" si="113"/>
        <v/>
      </c>
      <c r="X1187" t="str">
        <f t="shared" si="114"/>
        <v/>
      </c>
    </row>
    <row r="1188" spans="1:24"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f>
        <v>1.0673333333333332</v>
      </c>
      <c r="P1188" s="6">
        <f>E1188/L1188</f>
        <v>65.081300813008127</v>
      </c>
      <c r="Q1188" t="str">
        <f t="shared" si="109"/>
        <v>photography</v>
      </c>
      <c r="R1188" s="7" t="str">
        <f t="shared" si="110"/>
        <v>photobooks</v>
      </c>
      <c r="S1188" s="13">
        <f>(((I1188/60)/60)/24)+DATE(1970,1,1)</f>
        <v>42156.945833333331</v>
      </c>
      <c r="T1188" s="16">
        <f>(((J1188/60)/60)/24)+DATE(1970,1,1)</f>
        <v>42123.86336805555</v>
      </c>
      <c r="U1188">
        <f t="shared" si="111"/>
        <v>123</v>
      </c>
      <c r="V1188" t="str">
        <f t="shared" si="112"/>
        <v/>
      </c>
      <c r="W1188" t="str">
        <f t="shared" si="113"/>
        <v/>
      </c>
      <c r="X1188" t="str">
        <f t="shared" si="114"/>
        <v/>
      </c>
    </row>
    <row r="1189" spans="1:24"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f>
        <v>1.0412571428571429</v>
      </c>
      <c r="P1189" s="6">
        <f>E1189/L1189</f>
        <v>130.15714285714284</v>
      </c>
      <c r="Q1189" t="str">
        <f t="shared" si="109"/>
        <v>photography</v>
      </c>
      <c r="R1189" s="7" t="str">
        <f t="shared" si="110"/>
        <v>photobooks</v>
      </c>
      <c r="S1189" s="13">
        <f>(((I1189/60)/60)/24)+DATE(1970,1,1)</f>
        <v>42141.75</v>
      </c>
      <c r="T1189" s="16">
        <f>(((J1189/60)/60)/24)+DATE(1970,1,1)</f>
        <v>42109.894942129627</v>
      </c>
      <c r="U1189">
        <f t="shared" si="111"/>
        <v>70</v>
      </c>
      <c r="V1189" t="str">
        <f t="shared" si="112"/>
        <v/>
      </c>
      <c r="W1189" t="str">
        <f t="shared" si="113"/>
        <v/>
      </c>
      <c r="X1189" t="str">
        <f t="shared" si="114"/>
        <v/>
      </c>
    </row>
    <row r="1190" spans="1:24"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f>
        <v>1.6054999999999999</v>
      </c>
      <c r="P1190" s="6">
        <f>E1190/L1190</f>
        <v>37.776470588235291</v>
      </c>
      <c r="Q1190" t="str">
        <f t="shared" si="109"/>
        <v>photography</v>
      </c>
      <c r="R1190" s="7" t="str">
        <f t="shared" si="110"/>
        <v>photobooks</v>
      </c>
      <c r="S1190" s="13">
        <f>(((I1190/60)/60)/24)+DATE(1970,1,1)</f>
        <v>42732.700694444444</v>
      </c>
      <c r="T1190" s="16">
        <f>(((J1190/60)/60)/24)+DATE(1970,1,1)</f>
        <v>42711.700694444444</v>
      </c>
      <c r="U1190">
        <f t="shared" si="111"/>
        <v>85</v>
      </c>
      <c r="V1190" t="str">
        <f t="shared" si="112"/>
        <v/>
      </c>
      <c r="W1190" t="str">
        <f t="shared" si="113"/>
        <v/>
      </c>
      <c r="X1190" t="str">
        <f t="shared" si="114"/>
        <v/>
      </c>
    </row>
    <row r="1191" spans="1:24"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f>
        <v>1.0777777777777777</v>
      </c>
      <c r="P1191" s="6">
        <f>E1191/L1191</f>
        <v>112.79069767441861</v>
      </c>
      <c r="Q1191" t="str">
        <f t="shared" si="109"/>
        <v>photography</v>
      </c>
      <c r="R1191" s="7" t="str">
        <f t="shared" si="110"/>
        <v>photobooks</v>
      </c>
      <c r="S1191" s="13">
        <f>(((I1191/60)/60)/24)+DATE(1970,1,1)</f>
        <v>42550.979108796295</v>
      </c>
      <c r="T1191" s="16">
        <f>(((J1191/60)/60)/24)+DATE(1970,1,1)</f>
        <v>42529.979108796295</v>
      </c>
      <c r="U1191">
        <f t="shared" si="111"/>
        <v>86</v>
      </c>
      <c r="V1191" t="str">
        <f t="shared" si="112"/>
        <v/>
      </c>
      <c r="W1191" t="str">
        <f t="shared" si="113"/>
        <v/>
      </c>
      <c r="X1191" t="str">
        <f t="shared" si="114"/>
        <v/>
      </c>
    </row>
    <row r="1192" spans="1:24"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f>
        <v>1.35</v>
      </c>
      <c r="P1192" s="6">
        <f>E1192/L1192</f>
        <v>51.92307692307692</v>
      </c>
      <c r="Q1192" t="str">
        <f t="shared" si="109"/>
        <v>photography</v>
      </c>
      <c r="R1192" s="7" t="str">
        <f t="shared" si="110"/>
        <v>photobooks</v>
      </c>
      <c r="S1192" s="13">
        <f>(((I1192/60)/60)/24)+DATE(1970,1,1)</f>
        <v>41882.665798611109</v>
      </c>
      <c r="T1192" s="16">
        <f>(((J1192/60)/60)/24)+DATE(1970,1,1)</f>
        <v>41852.665798611109</v>
      </c>
      <c r="U1192">
        <f t="shared" si="111"/>
        <v>13</v>
      </c>
      <c r="V1192" t="str">
        <f t="shared" si="112"/>
        <v/>
      </c>
      <c r="W1192" t="str">
        <f t="shared" si="113"/>
        <v/>
      </c>
      <c r="X1192" t="str">
        <f t="shared" si="114"/>
        <v/>
      </c>
    </row>
    <row r="1193" spans="1:24"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f>
        <v>1.0907407407407408</v>
      </c>
      <c r="P1193" s="6">
        <f>E1193/L1193</f>
        <v>89.242424242424249</v>
      </c>
      <c r="Q1193" t="str">
        <f t="shared" si="109"/>
        <v>photography</v>
      </c>
      <c r="R1193" s="7" t="str">
        <f t="shared" si="110"/>
        <v>photobooks</v>
      </c>
      <c r="S1193" s="13">
        <f>(((I1193/60)/60)/24)+DATE(1970,1,1)</f>
        <v>42449.562037037031</v>
      </c>
      <c r="T1193" s="16">
        <f>(((J1193/60)/60)/24)+DATE(1970,1,1)</f>
        <v>42419.603703703702</v>
      </c>
      <c r="U1193">
        <f t="shared" si="111"/>
        <v>33</v>
      </c>
      <c r="V1193" t="str">
        <f t="shared" si="112"/>
        <v/>
      </c>
      <c r="W1193" t="str">
        <f t="shared" si="113"/>
        <v/>
      </c>
      <c r="X1193" t="str">
        <f t="shared" si="114"/>
        <v/>
      </c>
    </row>
    <row r="1194" spans="1:24"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f>
        <v>2.9</v>
      </c>
      <c r="P1194" s="6">
        <f>E1194/L1194</f>
        <v>19.333333333333332</v>
      </c>
      <c r="Q1194" t="str">
        <f t="shared" si="109"/>
        <v>photography</v>
      </c>
      <c r="R1194" s="7" t="str">
        <f t="shared" si="110"/>
        <v>photobooks</v>
      </c>
      <c r="S1194" s="13">
        <f>(((I1194/60)/60)/24)+DATE(1970,1,1)</f>
        <v>42777.506689814814</v>
      </c>
      <c r="T1194" s="16">
        <f>(((J1194/60)/60)/24)+DATE(1970,1,1)</f>
        <v>42747.506689814814</v>
      </c>
      <c r="U1194">
        <f t="shared" si="111"/>
        <v>15</v>
      </c>
      <c r="V1194" t="str">
        <f t="shared" si="112"/>
        <v/>
      </c>
      <c r="W1194" t="str">
        <f t="shared" si="113"/>
        <v/>
      </c>
      <c r="X1194" t="str">
        <f t="shared" si="114"/>
        <v/>
      </c>
    </row>
    <row r="1195" spans="1:24"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f>
        <v>1.0395714285714286</v>
      </c>
      <c r="P1195" s="6">
        <f>E1195/L1195</f>
        <v>79.967032967032964</v>
      </c>
      <c r="Q1195" t="str">
        <f t="shared" si="109"/>
        <v>photography</v>
      </c>
      <c r="R1195" s="7" t="str">
        <f t="shared" si="110"/>
        <v>photobooks</v>
      </c>
      <c r="S1195" s="13">
        <f>(((I1195/60)/60)/24)+DATE(1970,1,1)</f>
        <v>42469.734409722223</v>
      </c>
      <c r="T1195" s="16">
        <f>(((J1195/60)/60)/24)+DATE(1970,1,1)</f>
        <v>42409.776076388895</v>
      </c>
      <c r="U1195">
        <f t="shared" si="111"/>
        <v>273</v>
      </c>
      <c r="V1195" t="str">
        <f t="shared" si="112"/>
        <v/>
      </c>
      <c r="W1195" t="str">
        <f t="shared" si="113"/>
        <v/>
      </c>
      <c r="X1195" t="str">
        <f t="shared" si="114"/>
        <v/>
      </c>
    </row>
    <row r="1196" spans="1:24"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6">
        <f>E1196/L1196</f>
        <v>56.414565826330531</v>
      </c>
      <c r="Q1196" t="str">
        <f t="shared" si="109"/>
        <v>photography</v>
      </c>
      <c r="R1196" s="7" t="str">
        <f t="shared" si="110"/>
        <v>photobooks</v>
      </c>
      <c r="S1196" s="13">
        <f>(((I1196/60)/60)/24)+DATE(1970,1,1)</f>
        <v>42102.488182870366</v>
      </c>
      <c r="T1196" s="16">
        <f>(((J1196/60)/60)/24)+DATE(1970,1,1)</f>
        <v>42072.488182870366</v>
      </c>
      <c r="U1196">
        <f t="shared" si="111"/>
        <v>714</v>
      </c>
      <c r="V1196" t="str">
        <f t="shared" si="112"/>
        <v/>
      </c>
      <c r="W1196" t="str">
        <f t="shared" si="113"/>
        <v/>
      </c>
      <c r="X1196" t="str">
        <f t="shared" si="114"/>
        <v/>
      </c>
    </row>
    <row r="1197" spans="1:24"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f>
        <v>1.35</v>
      </c>
      <c r="P1197" s="6">
        <f>E1197/L1197</f>
        <v>79.411764705882348</v>
      </c>
      <c r="Q1197" t="str">
        <f t="shared" si="109"/>
        <v>photography</v>
      </c>
      <c r="R1197" s="7" t="str">
        <f t="shared" si="110"/>
        <v>photobooks</v>
      </c>
      <c r="S1197" s="13">
        <f>(((I1197/60)/60)/24)+DATE(1970,1,1)</f>
        <v>42358.375</v>
      </c>
      <c r="T1197" s="16">
        <f>(((J1197/60)/60)/24)+DATE(1970,1,1)</f>
        <v>42298.34783564815</v>
      </c>
      <c r="U1197">
        <f t="shared" si="111"/>
        <v>170</v>
      </c>
      <c r="V1197" t="str">
        <f t="shared" si="112"/>
        <v/>
      </c>
      <c r="W1197" t="str">
        <f t="shared" si="113"/>
        <v/>
      </c>
      <c r="X1197" t="str">
        <f t="shared" si="114"/>
        <v/>
      </c>
    </row>
    <row r="1198" spans="1:24"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f>
        <v>2.6991034482758622</v>
      </c>
      <c r="P1198" s="6">
        <f>E1198/L1198</f>
        <v>76.439453125</v>
      </c>
      <c r="Q1198" t="str">
        <f t="shared" si="109"/>
        <v>photography</v>
      </c>
      <c r="R1198" s="7" t="str">
        <f t="shared" si="110"/>
        <v>photobooks</v>
      </c>
      <c r="S1198" s="13">
        <f>(((I1198/60)/60)/24)+DATE(1970,1,1)</f>
        <v>42356.818738425922</v>
      </c>
      <c r="T1198" s="16">
        <f>(((J1198/60)/60)/24)+DATE(1970,1,1)</f>
        <v>42326.818738425922</v>
      </c>
      <c r="U1198">
        <f t="shared" si="111"/>
        <v>512</v>
      </c>
      <c r="V1198" t="str">
        <f t="shared" si="112"/>
        <v/>
      </c>
      <c r="W1198" t="str">
        <f t="shared" si="113"/>
        <v/>
      </c>
      <c r="X1198" t="str">
        <f t="shared" si="114"/>
        <v/>
      </c>
    </row>
    <row r="1199" spans="1:24"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f>
        <v>2.5329333333333333</v>
      </c>
      <c r="P1199" s="6">
        <f>E1199/L1199</f>
        <v>121</v>
      </c>
      <c r="Q1199" t="str">
        <f t="shared" si="109"/>
        <v>photography</v>
      </c>
      <c r="R1199" s="7" t="str">
        <f t="shared" si="110"/>
        <v>photobooks</v>
      </c>
      <c r="S1199" s="13">
        <f>(((I1199/60)/60)/24)+DATE(1970,1,1)</f>
        <v>42534.249305555553</v>
      </c>
      <c r="T1199" s="16">
        <f>(((J1199/60)/60)/24)+DATE(1970,1,1)</f>
        <v>42503.66474537037</v>
      </c>
      <c r="U1199">
        <f t="shared" si="111"/>
        <v>314</v>
      </c>
      <c r="V1199" t="str">
        <f t="shared" si="112"/>
        <v/>
      </c>
      <c r="W1199" t="str">
        <f t="shared" si="113"/>
        <v/>
      </c>
      <c r="X1199" t="str">
        <f t="shared" si="114"/>
        <v/>
      </c>
    </row>
    <row r="1200" spans="1:24"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f>
        <v>2.6059999999999999</v>
      </c>
      <c r="P1200" s="6">
        <f>E1200/L1200</f>
        <v>54.616766467065865</v>
      </c>
      <c r="Q1200" t="str">
        <f t="shared" si="109"/>
        <v>photography</v>
      </c>
      <c r="R1200" s="7" t="str">
        <f t="shared" si="110"/>
        <v>photobooks</v>
      </c>
      <c r="S1200" s="13">
        <f>(((I1200/60)/60)/24)+DATE(1970,1,1)</f>
        <v>42369.125</v>
      </c>
      <c r="T1200" s="16">
        <f>(((J1200/60)/60)/24)+DATE(1970,1,1)</f>
        <v>42333.619050925925</v>
      </c>
      <c r="U1200">
        <f t="shared" si="111"/>
        <v>167</v>
      </c>
      <c r="V1200" t="str">
        <f t="shared" si="112"/>
        <v/>
      </c>
      <c r="W1200" t="str">
        <f t="shared" si="113"/>
        <v/>
      </c>
      <c r="X1200" t="str">
        <f t="shared" si="114"/>
        <v/>
      </c>
    </row>
    <row r="1201" spans="1:24"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f>
        <v>1.0131677953348381</v>
      </c>
      <c r="P1201" s="6">
        <f>E1201/L1201</f>
        <v>299.22222222222223</v>
      </c>
      <c r="Q1201" t="str">
        <f t="shared" si="109"/>
        <v>photography</v>
      </c>
      <c r="R1201" s="7" t="str">
        <f t="shared" si="110"/>
        <v>photobooks</v>
      </c>
      <c r="S1201" s="13">
        <f>(((I1201/60)/60)/24)+DATE(1970,1,1)</f>
        <v>42193.770833333328</v>
      </c>
      <c r="T1201" s="16">
        <f>(((J1201/60)/60)/24)+DATE(1970,1,1)</f>
        <v>42161.770833333328</v>
      </c>
      <c r="U1201">
        <f t="shared" si="111"/>
        <v>9</v>
      </c>
      <c r="V1201" t="str">
        <f t="shared" si="112"/>
        <v/>
      </c>
      <c r="W1201" t="str">
        <f t="shared" si="113"/>
        <v/>
      </c>
      <c r="X1201" t="str">
        <f t="shared" si="114"/>
        <v/>
      </c>
    </row>
    <row r="1202" spans="1:24"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f>
        <v>1.2560416666666667</v>
      </c>
      <c r="P1202" s="6">
        <f>E1202/L1202</f>
        <v>58.533980582524272</v>
      </c>
      <c r="Q1202" t="str">
        <f t="shared" si="109"/>
        <v>photography</v>
      </c>
      <c r="R1202" s="7" t="str">
        <f t="shared" si="110"/>
        <v>photobooks</v>
      </c>
      <c r="S1202" s="13">
        <f>(((I1202/60)/60)/24)+DATE(1970,1,1)</f>
        <v>42110.477500000001</v>
      </c>
      <c r="T1202" s="16">
        <f>(((J1202/60)/60)/24)+DATE(1970,1,1)</f>
        <v>42089.477500000001</v>
      </c>
      <c r="U1202">
        <f t="shared" si="111"/>
        <v>103</v>
      </c>
      <c r="V1202" t="str">
        <f t="shared" si="112"/>
        <v/>
      </c>
      <c r="W1202" t="str">
        <f t="shared" si="113"/>
        <v/>
      </c>
      <c r="X1202" t="str">
        <f t="shared" si="114"/>
        <v/>
      </c>
    </row>
    <row r="1203" spans="1:24"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f>
        <v>1.0243783333333334</v>
      </c>
      <c r="P1203" s="6">
        <f>E1203/L1203</f>
        <v>55.371801801801809</v>
      </c>
      <c r="Q1203" t="str">
        <f t="shared" si="109"/>
        <v>photography</v>
      </c>
      <c r="R1203" s="7" t="str">
        <f t="shared" si="110"/>
        <v>photobooks</v>
      </c>
      <c r="S1203" s="13">
        <f>(((I1203/60)/60)/24)+DATE(1970,1,1)</f>
        <v>42566.60701388889</v>
      </c>
      <c r="T1203" s="16">
        <f>(((J1203/60)/60)/24)+DATE(1970,1,1)</f>
        <v>42536.60701388889</v>
      </c>
      <c r="U1203">
        <f t="shared" si="111"/>
        <v>111</v>
      </c>
      <c r="V1203" t="str">
        <f t="shared" si="112"/>
        <v/>
      </c>
      <c r="W1203" t="str">
        <f t="shared" si="113"/>
        <v/>
      </c>
      <c r="X1203" t="str">
        <f t="shared" si="114"/>
        <v/>
      </c>
    </row>
    <row r="1204" spans="1:24"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f>
        <v>1.99244</v>
      </c>
      <c r="P1204" s="6">
        <f>E1204/L1204</f>
        <v>183.80442804428046</v>
      </c>
      <c r="Q1204" t="str">
        <f t="shared" si="109"/>
        <v>photography</v>
      </c>
      <c r="R1204" s="7" t="str">
        <f t="shared" si="110"/>
        <v>photobooks</v>
      </c>
      <c r="S1204" s="13">
        <f>(((I1204/60)/60)/24)+DATE(1970,1,1)</f>
        <v>42182.288819444439</v>
      </c>
      <c r="T1204" s="16">
        <f>(((J1204/60)/60)/24)+DATE(1970,1,1)</f>
        <v>42152.288819444439</v>
      </c>
      <c r="U1204">
        <f t="shared" si="111"/>
        <v>271</v>
      </c>
      <c r="V1204" t="str">
        <f t="shared" si="112"/>
        <v/>
      </c>
      <c r="W1204" t="str">
        <f t="shared" si="113"/>
        <v/>
      </c>
      <c r="X1204" t="str">
        <f t="shared" si="114"/>
        <v/>
      </c>
    </row>
    <row r="1205" spans="1:24"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f>
        <v>1.0245398773006136</v>
      </c>
      <c r="P1205" s="6">
        <f>E1205/L1205</f>
        <v>165.34653465346534</v>
      </c>
      <c r="Q1205" t="str">
        <f t="shared" si="109"/>
        <v>photography</v>
      </c>
      <c r="R1205" s="7" t="str">
        <f t="shared" si="110"/>
        <v>photobooks</v>
      </c>
      <c r="S1205" s="13">
        <f>(((I1205/60)/60)/24)+DATE(1970,1,1)</f>
        <v>42155.614895833336</v>
      </c>
      <c r="T1205" s="16">
        <f>(((J1205/60)/60)/24)+DATE(1970,1,1)</f>
        <v>42125.614895833336</v>
      </c>
      <c r="U1205">
        <f t="shared" si="111"/>
        <v>101</v>
      </c>
      <c r="V1205" t="str">
        <f t="shared" si="112"/>
        <v/>
      </c>
      <c r="W1205" t="str">
        <f t="shared" si="113"/>
        <v/>
      </c>
      <c r="X1205" t="str">
        <f t="shared" si="114"/>
        <v/>
      </c>
    </row>
    <row r="1206" spans="1:24"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f>
        <v>1.0294615384615384</v>
      </c>
      <c r="P1206" s="6">
        <f>E1206/L1206</f>
        <v>234.78947368421052</v>
      </c>
      <c r="Q1206" t="str">
        <f t="shared" si="109"/>
        <v>photography</v>
      </c>
      <c r="R1206" s="7" t="str">
        <f t="shared" si="110"/>
        <v>photobooks</v>
      </c>
      <c r="S1206" s="13">
        <f>(((I1206/60)/60)/24)+DATE(1970,1,1)</f>
        <v>42342.208333333328</v>
      </c>
      <c r="T1206" s="16">
        <f>(((J1206/60)/60)/24)+DATE(1970,1,1)</f>
        <v>42297.748067129629</v>
      </c>
      <c r="U1206">
        <f t="shared" si="111"/>
        <v>57</v>
      </c>
      <c r="V1206" t="str">
        <f t="shared" si="112"/>
        <v/>
      </c>
      <c r="W1206" t="str">
        <f t="shared" si="113"/>
        <v/>
      </c>
      <c r="X1206" t="str">
        <f t="shared" si="114"/>
        <v/>
      </c>
    </row>
    <row r="1207" spans="1:24"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f>
        <v>1.0086153846153847</v>
      </c>
      <c r="P1207" s="6">
        <f>E1207/L1207</f>
        <v>211.48387096774192</v>
      </c>
      <c r="Q1207" t="str">
        <f t="shared" si="109"/>
        <v>photography</v>
      </c>
      <c r="R1207" s="7" t="str">
        <f t="shared" si="110"/>
        <v>photobooks</v>
      </c>
      <c r="S1207" s="13">
        <f>(((I1207/60)/60)/24)+DATE(1970,1,1)</f>
        <v>42168.506377314814</v>
      </c>
      <c r="T1207" s="16">
        <f>(((J1207/60)/60)/24)+DATE(1970,1,1)</f>
        <v>42138.506377314814</v>
      </c>
      <c r="U1207">
        <f t="shared" si="111"/>
        <v>62</v>
      </c>
      <c r="V1207" t="str">
        <f t="shared" si="112"/>
        <v/>
      </c>
      <c r="W1207" t="str">
        <f t="shared" si="113"/>
        <v/>
      </c>
      <c r="X1207" t="str">
        <f t="shared" si="114"/>
        <v/>
      </c>
    </row>
    <row r="1208" spans="1:24"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f>
        <v>1.1499999999999999</v>
      </c>
      <c r="P1208" s="6">
        <f>E1208/L1208</f>
        <v>32.34375</v>
      </c>
      <c r="Q1208" t="str">
        <f t="shared" si="109"/>
        <v>photography</v>
      </c>
      <c r="R1208" s="7" t="str">
        <f t="shared" si="110"/>
        <v>photobooks</v>
      </c>
      <c r="S1208" s="13">
        <f>(((I1208/60)/60)/24)+DATE(1970,1,1)</f>
        <v>42805.561805555553</v>
      </c>
      <c r="T1208" s="16">
        <f>(((J1208/60)/60)/24)+DATE(1970,1,1)</f>
        <v>42772.776076388895</v>
      </c>
      <c r="U1208">
        <f t="shared" si="111"/>
        <v>32</v>
      </c>
      <c r="V1208" t="str">
        <f t="shared" si="112"/>
        <v/>
      </c>
      <c r="W1208" t="str">
        <f t="shared" si="113"/>
        <v/>
      </c>
      <c r="X1208" t="str">
        <f t="shared" si="114"/>
        <v/>
      </c>
    </row>
    <row r="1209" spans="1:24"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f>
        <v>1.0416766467065868</v>
      </c>
      <c r="P1209" s="6">
        <f>E1209/L1209</f>
        <v>123.37588652482269</v>
      </c>
      <c r="Q1209" t="str">
        <f t="shared" si="109"/>
        <v>photography</v>
      </c>
      <c r="R1209" s="7" t="str">
        <f t="shared" si="110"/>
        <v>photobooks</v>
      </c>
      <c r="S1209" s="13">
        <f>(((I1209/60)/60)/24)+DATE(1970,1,1)</f>
        <v>42460.416666666672</v>
      </c>
      <c r="T1209" s="16">
        <f>(((J1209/60)/60)/24)+DATE(1970,1,1)</f>
        <v>42430.430243055554</v>
      </c>
      <c r="U1209">
        <f t="shared" si="111"/>
        <v>141</v>
      </c>
      <c r="V1209" t="str">
        <f t="shared" si="112"/>
        <v/>
      </c>
      <c r="W1209" t="str">
        <f t="shared" si="113"/>
        <v/>
      </c>
      <c r="X1209" t="str">
        <f t="shared" si="114"/>
        <v/>
      </c>
    </row>
    <row r="1210" spans="1:24"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f>
        <v>1.5529999999999999</v>
      </c>
      <c r="P1210" s="6">
        <f>E1210/L1210</f>
        <v>207.06666666666666</v>
      </c>
      <c r="Q1210" t="str">
        <f t="shared" si="109"/>
        <v>photography</v>
      </c>
      <c r="R1210" s="7" t="str">
        <f t="shared" si="110"/>
        <v>photobooks</v>
      </c>
      <c r="S1210" s="13">
        <f>(((I1210/60)/60)/24)+DATE(1970,1,1)</f>
        <v>42453.667407407411</v>
      </c>
      <c r="T1210" s="16">
        <f>(((J1210/60)/60)/24)+DATE(1970,1,1)</f>
        <v>42423.709074074075</v>
      </c>
      <c r="U1210">
        <f t="shared" si="111"/>
        <v>75</v>
      </c>
      <c r="V1210" t="str">
        <f t="shared" si="112"/>
        <v/>
      </c>
      <c r="W1210" t="str">
        <f t="shared" si="113"/>
        <v/>
      </c>
      <c r="X1210" t="str">
        <f t="shared" si="114"/>
        <v/>
      </c>
    </row>
    <row r="1211" spans="1:24"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f>
        <v>1.06</v>
      </c>
      <c r="P1211" s="6">
        <f>E1211/L1211</f>
        <v>138.2608695652174</v>
      </c>
      <c r="Q1211" t="str">
        <f t="shared" si="109"/>
        <v>photography</v>
      </c>
      <c r="R1211" s="7" t="str">
        <f t="shared" si="110"/>
        <v>photobooks</v>
      </c>
      <c r="S1211" s="13">
        <f>(((I1211/60)/60)/24)+DATE(1970,1,1)</f>
        <v>42791.846122685187</v>
      </c>
      <c r="T1211" s="16">
        <f>(((J1211/60)/60)/24)+DATE(1970,1,1)</f>
        <v>42761.846122685187</v>
      </c>
      <c r="U1211">
        <f t="shared" si="111"/>
        <v>46</v>
      </c>
      <c r="V1211" t="str">
        <f t="shared" si="112"/>
        <v/>
      </c>
      <c r="W1211" t="str">
        <f t="shared" si="113"/>
        <v/>
      </c>
      <c r="X1211" t="str">
        <f t="shared" si="114"/>
        <v/>
      </c>
    </row>
    <row r="1212" spans="1:24"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f>
        <v>2.5431499999999998</v>
      </c>
      <c r="P1212" s="6">
        <f>E1212/L1212</f>
        <v>493.81553398058253</v>
      </c>
      <c r="Q1212" t="str">
        <f t="shared" si="109"/>
        <v>photography</v>
      </c>
      <c r="R1212" s="7" t="str">
        <f t="shared" si="110"/>
        <v>photobooks</v>
      </c>
      <c r="S1212" s="13">
        <f>(((I1212/60)/60)/24)+DATE(1970,1,1)</f>
        <v>42155.875</v>
      </c>
      <c r="T1212" s="16">
        <f>(((J1212/60)/60)/24)+DATE(1970,1,1)</f>
        <v>42132.941805555558</v>
      </c>
      <c r="U1212">
        <f t="shared" si="111"/>
        <v>103</v>
      </c>
      <c r="V1212" t="str">
        <f t="shared" si="112"/>
        <v/>
      </c>
      <c r="W1212" t="str">
        <f t="shared" si="113"/>
        <v/>
      </c>
      <c r="X1212" t="str">
        <f t="shared" si="114"/>
        <v/>
      </c>
    </row>
    <row r="1213" spans="1:24"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f>
        <v>1.0109999999999999</v>
      </c>
      <c r="P1213" s="6">
        <f>E1213/L1213</f>
        <v>168.5</v>
      </c>
      <c r="Q1213" t="str">
        <f t="shared" si="109"/>
        <v>photography</v>
      </c>
      <c r="R1213" s="7" t="str">
        <f t="shared" si="110"/>
        <v>photobooks</v>
      </c>
      <c r="S1213" s="13">
        <f>(((I1213/60)/60)/24)+DATE(1970,1,1)</f>
        <v>42530.866446759261</v>
      </c>
      <c r="T1213" s="16">
        <f>(((J1213/60)/60)/24)+DATE(1970,1,1)</f>
        <v>42515.866446759261</v>
      </c>
      <c r="U1213">
        <f t="shared" si="111"/>
        <v>6</v>
      </c>
      <c r="V1213" t="str">
        <f t="shared" si="112"/>
        <v/>
      </c>
      <c r="W1213" t="str">
        <f t="shared" si="113"/>
        <v/>
      </c>
      <c r="X1213" t="str">
        <f t="shared" si="114"/>
        <v/>
      </c>
    </row>
    <row r="1214" spans="1:24"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f>
        <v>1.2904</v>
      </c>
      <c r="P1214" s="6">
        <f>E1214/L1214</f>
        <v>38.867469879518069</v>
      </c>
      <c r="Q1214" t="str">
        <f t="shared" si="109"/>
        <v>photography</v>
      </c>
      <c r="R1214" s="7" t="str">
        <f t="shared" si="110"/>
        <v>photobooks</v>
      </c>
      <c r="S1214" s="13">
        <f>(((I1214/60)/60)/24)+DATE(1970,1,1)</f>
        <v>42335.041666666672</v>
      </c>
      <c r="T1214" s="16">
        <f>(((J1214/60)/60)/24)+DATE(1970,1,1)</f>
        <v>42318.950173611112</v>
      </c>
      <c r="U1214">
        <f t="shared" si="111"/>
        <v>83</v>
      </c>
      <c r="V1214" t="str">
        <f t="shared" si="112"/>
        <v/>
      </c>
      <c r="W1214" t="str">
        <f t="shared" si="113"/>
        <v/>
      </c>
      <c r="X1214" t="str">
        <f t="shared" si="114"/>
        <v/>
      </c>
    </row>
    <row r="1215" spans="1:24"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f>
        <v>1.0223076923076924</v>
      </c>
      <c r="P1215" s="6">
        <f>E1215/L1215</f>
        <v>61.527777777777779</v>
      </c>
      <c r="Q1215" t="str">
        <f t="shared" si="109"/>
        <v>photography</v>
      </c>
      <c r="R1215" s="7" t="str">
        <f t="shared" si="110"/>
        <v>photobooks</v>
      </c>
      <c r="S1215" s="13">
        <f>(((I1215/60)/60)/24)+DATE(1970,1,1)</f>
        <v>42766.755787037036</v>
      </c>
      <c r="T1215" s="16">
        <f>(((J1215/60)/60)/24)+DATE(1970,1,1)</f>
        <v>42731.755787037036</v>
      </c>
      <c r="U1215">
        <f t="shared" si="111"/>
        <v>108</v>
      </c>
      <c r="V1215" t="str">
        <f t="shared" si="112"/>
        <v/>
      </c>
      <c r="W1215" t="str">
        <f t="shared" si="113"/>
        <v/>
      </c>
      <c r="X1215" t="str">
        <f t="shared" si="114"/>
        <v/>
      </c>
    </row>
    <row r="1216" spans="1:24"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f>
        <v>1.3180000000000001</v>
      </c>
      <c r="P1216" s="6">
        <f>E1216/L1216</f>
        <v>105.44</v>
      </c>
      <c r="Q1216" t="str">
        <f t="shared" si="109"/>
        <v>photography</v>
      </c>
      <c r="R1216" s="7" t="str">
        <f t="shared" si="110"/>
        <v>photobooks</v>
      </c>
      <c r="S1216" s="13">
        <f>(((I1216/60)/60)/24)+DATE(1970,1,1)</f>
        <v>42164.840335648143</v>
      </c>
      <c r="T1216" s="16">
        <f>(((J1216/60)/60)/24)+DATE(1970,1,1)</f>
        <v>42104.840335648143</v>
      </c>
      <c r="U1216">
        <f t="shared" si="111"/>
        <v>25</v>
      </c>
      <c r="V1216" t="str">
        <f t="shared" si="112"/>
        <v/>
      </c>
      <c r="W1216" t="str">
        <f t="shared" si="113"/>
        <v/>
      </c>
      <c r="X1216" t="str">
        <f t="shared" si="114"/>
        <v/>
      </c>
    </row>
    <row r="1217" spans="1:24"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f>
        <v>7.8608020000000005</v>
      </c>
      <c r="P1217" s="6">
        <f>E1217/L1217</f>
        <v>71.592003642987251</v>
      </c>
      <c r="Q1217" t="str">
        <f t="shared" si="109"/>
        <v>photography</v>
      </c>
      <c r="R1217" s="7" t="str">
        <f t="shared" si="110"/>
        <v>photobooks</v>
      </c>
      <c r="S1217" s="13">
        <f>(((I1217/60)/60)/24)+DATE(1970,1,1)</f>
        <v>41789.923101851848</v>
      </c>
      <c r="T1217" s="16">
        <f>(((J1217/60)/60)/24)+DATE(1970,1,1)</f>
        <v>41759.923101851848</v>
      </c>
      <c r="U1217">
        <f t="shared" si="111"/>
        <v>549</v>
      </c>
      <c r="V1217" t="str">
        <f t="shared" si="112"/>
        <v/>
      </c>
      <c r="W1217" t="str">
        <f t="shared" si="113"/>
        <v/>
      </c>
      <c r="X1217" t="str">
        <f t="shared" si="114"/>
        <v/>
      </c>
    </row>
    <row r="1218" spans="1:24"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f>
        <v>1.4570000000000001</v>
      </c>
      <c r="P1218" s="6">
        <f>E1218/L1218</f>
        <v>91.882882882882882</v>
      </c>
      <c r="Q1218" t="str">
        <f t="shared" si="109"/>
        <v>photography</v>
      </c>
      <c r="R1218" s="7" t="str">
        <f t="shared" si="110"/>
        <v>photobooks</v>
      </c>
      <c r="S1218" s="13">
        <f>(((I1218/60)/60)/24)+DATE(1970,1,1)</f>
        <v>42279.960416666669</v>
      </c>
      <c r="T1218" s="16">
        <f>(((J1218/60)/60)/24)+DATE(1970,1,1)</f>
        <v>42247.616400462968</v>
      </c>
      <c r="U1218">
        <f t="shared" si="111"/>
        <v>222</v>
      </c>
      <c r="V1218" t="str">
        <f t="shared" si="112"/>
        <v/>
      </c>
      <c r="W1218" t="str">
        <f t="shared" si="113"/>
        <v/>
      </c>
      <c r="X1218" t="str">
        <f t="shared" si="114"/>
        <v/>
      </c>
    </row>
    <row r="1219" spans="1:24"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f>
        <v>1.026</v>
      </c>
      <c r="P1219" s="6">
        <f>E1219/L1219</f>
        <v>148.57377049180329</v>
      </c>
      <c r="Q1219" t="str">
        <f t="shared" ref="Q1219:Q1282" si="115">LEFT(N1219,SEARCH("/",N1219)-1)</f>
        <v>photography</v>
      </c>
      <c r="R1219" s="7" t="str">
        <f t="shared" ref="R1219:R1282" si="116">RIGHT(N1219,LEN(N1219)-SEARCH("/",N1219))</f>
        <v>photobooks</v>
      </c>
      <c r="S1219" s="13">
        <f>(((I1219/60)/60)/24)+DATE(1970,1,1)</f>
        <v>42565.809490740736</v>
      </c>
      <c r="T1219" s="16">
        <f>(((J1219/60)/60)/24)+DATE(1970,1,1)</f>
        <v>42535.809490740736</v>
      </c>
      <c r="U1219">
        <f t="shared" ref="U1219:U1282" si="117">IF(F1219="Successful",L1219,"")</f>
        <v>183</v>
      </c>
      <c r="V1219" t="str">
        <f t="shared" ref="V1219:V1282" si="118">IF($F1219="Failed",$L1219,"")</f>
        <v/>
      </c>
      <c r="W1219" t="str">
        <f t="shared" ref="W1219:W1282" si="119">IF($F1219="Canceled",$L1219,"")</f>
        <v/>
      </c>
      <c r="X1219" t="str">
        <f t="shared" ref="X1219:X1282" si="120">IF(V1219="",W1219,V1219)</f>
        <v/>
      </c>
    </row>
    <row r="1220" spans="1:24"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f>
        <v>1.7227777777777777</v>
      </c>
      <c r="P1220" s="6">
        <f>E1220/L1220</f>
        <v>174.2134831460674</v>
      </c>
      <c r="Q1220" t="str">
        <f t="shared" si="115"/>
        <v>photography</v>
      </c>
      <c r="R1220" s="7" t="str">
        <f t="shared" si="116"/>
        <v>photobooks</v>
      </c>
      <c r="S1220" s="13">
        <f>(((I1220/60)/60)/24)+DATE(1970,1,1)</f>
        <v>42309.125</v>
      </c>
      <c r="T1220" s="16">
        <f>(((J1220/60)/60)/24)+DATE(1970,1,1)</f>
        <v>42278.662037037036</v>
      </c>
      <c r="U1220">
        <f t="shared" si="117"/>
        <v>89</v>
      </c>
      <c r="V1220" t="str">
        <f t="shared" si="118"/>
        <v/>
      </c>
      <c r="W1220" t="str">
        <f t="shared" si="119"/>
        <v/>
      </c>
      <c r="X1220" t="str">
        <f t="shared" si="120"/>
        <v/>
      </c>
    </row>
    <row r="1221" spans="1:24"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f>
        <v>1.5916819571865444</v>
      </c>
      <c r="P1221" s="6">
        <f>E1221/L1221</f>
        <v>102.86166007905139</v>
      </c>
      <c r="Q1221" t="str">
        <f t="shared" si="115"/>
        <v>photography</v>
      </c>
      <c r="R1221" s="7" t="str">
        <f t="shared" si="116"/>
        <v>photobooks</v>
      </c>
      <c r="S1221" s="13">
        <f>(((I1221/60)/60)/24)+DATE(1970,1,1)</f>
        <v>42663.461956018517</v>
      </c>
      <c r="T1221" s="16">
        <f>(((J1221/60)/60)/24)+DATE(1970,1,1)</f>
        <v>42633.461956018517</v>
      </c>
      <c r="U1221">
        <f t="shared" si="117"/>
        <v>253</v>
      </c>
      <c r="V1221" t="str">
        <f t="shared" si="118"/>
        <v/>
      </c>
      <c r="W1221" t="str">
        <f t="shared" si="119"/>
        <v/>
      </c>
      <c r="X1221" t="str">
        <f t="shared" si="120"/>
        <v/>
      </c>
    </row>
    <row r="1222" spans="1:24"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f>
        <v>1.0376666666666667</v>
      </c>
      <c r="P1222" s="6">
        <f>E1222/L1222</f>
        <v>111.17857142857143</v>
      </c>
      <c r="Q1222" t="str">
        <f t="shared" si="115"/>
        <v>photography</v>
      </c>
      <c r="R1222" s="7" t="str">
        <f t="shared" si="116"/>
        <v>photobooks</v>
      </c>
      <c r="S1222" s="13">
        <f>(((I1222/60)/60)/24)+DATE(1970,1,1)</f>
        <v>42241.628611111111</v>
      </c>
      <c r="T1222" s="16">
        <f>(((J1222/60)/60)/24)+DATE(1970,1,1)</f>
        <v>42211.628611111111</v>
      </c>
      <c r="U1222">
        <f t="shared" si="117"/>
        <v>140</v>
      </c>
      <c r="V1222" t="str">
        <f t="shared" si="118"/>
        <v/>
      </c>
      <c r="W1222" t="str">
        <f t="shared" si="119"/>
        <v/>
      </c>
      <c r="X1222" t="str">
        <f t="shared" si="120"/>
        <v/>
      </c>
    </row>
    <row r="1223" spans="1:24"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f>
        <v>1.1140954545454547</v>
      </c>
      <c r="P1223" s="6">
        <f>E1223/L1223</f>
        <v>23.796213592233013</v>
      </c>
      <c r="Q1223" t="str">
        <f t="shared" si="115"/>
        <v>photography</v>
      </c>
      <c r="R1223" s="7" t="str">
        <f t="shared" si="116"/>
        <v>photobooks</v>
      </c>
      <c r="S1223" s="13">
        <f>(((I1223/60)/60)/24)+DATE(1970,1,1)</f>
        <v>42708</v>
      </c>
      <c r="T1223" s="16">
        <f>(((J1223/60)/60)/24)+DATE(1970,1,1)</f>
        <v>42680.47555555556</v>
      </c>
      <c r="U1223">
        <f t="shared" si="117"/>
        <v>103</v>
      </c>
      <c r="V1223" t="str">
        <f t="shared" si="118"/>
        <v/>
      </c>
      <c r="W1223" t="str">
        <f t="shared" si="119"/>
        <v/>
      </c>
      <c r="X1223" t="str">
        <f t="shared" si="120"/>
        <v/>
      </c>
    </row>
    <row r="1224" spans="1:24"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f>
        <v>2.80375</v>
      </c>
      <c r="P1224" s="6">
        <f>E1224/L1224</f>
        <v>81.268115942028984</v>
      </c>
      <c r="Q1224" t="str">
        <f t="shared" si="115"/>
        <v>photography</v>
      </c>
      <c r="R1224" s="7" t="str">
        <f t="shared" si="116"/>
        <v>photobooks</v>
      </c>
      <c r="S1224" s="13">
        <f>(((I1224/60)/60)/24)+DATE(1970,1,1)</f>
        <v>42461.166666666672</v>
      </c>
      <c r="T1224" s="16">
        <f>(((J1224/60)/60)/24)+DATE(1970,1,1)</f>
        <v>42430.720451388886</v>
      </c>
      <c r="U1224">
        <f t="shared" si="117"/>
        <v>138</v>
      </c>
      <c r="V1224" t="str">
        <f t="shared" si="118"/>
        <v/>
      </c>
      <c r="W1224" t="str">
        <f t="shared" si="119"/>
        <v/>
      </c>
      <c r="X1224" t="str">
        <f t="shared" si="120"/>
        <v/>
      </c>
    </row>
    <row r="1225" spans="1:24"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f>
        <v>1.1210606060606061</v>
      </c>
      <c r="P1225" s="6">
        <f>E1225/L1225</f>
        <v>116.21465968586388</v>
      </c>
      <c r="Q1225" t="str">
        <f t="shared" si="115"/>
        <v>photography</v>
      </c>
      <c r="R1225" s="7" t="str">
        <f t="shared" si="116"/>
        <v>photobooks</v>
      </c>
      <c r="S1225" s="13">
        <f>(((I1225/60)/60)/24)+DATE(1970,1,1)</f>
        <v>42684.218854166669</v>
      </c>
      <c r="T1225" s="16">
        <f>(((J1225/60)/60)/24)+DATE(1970,1,1)</f>
        <v>42654.177187499998</v>
      </c>
      <c r="U1225">
        <f t="shared" si="117"/>
        <v>191</v>
      </c>
      <c r="V1225" t="str">
        <f t="shared" si="118"/>
        <v/>
      </c>
      <c r="W1225" t="str">
        <f t="shared" si="119"/>
        <v/>
      </c>
      <c r="X1225" t="str">
        <f t="shared" si="120"/>
        <v/>
      </c>
    </row>
    <row r="1226" spans="1:24"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f>
        <v>7.0666666666666669E-2</v>
      </c>
      <c r="P1226" s="6">
        <f>E1226/L1226</f>
        <v>58.888888888888886</v>
      </c>
      <c r="Q1226" t="str">
        <f t="shared" si="115"/>
        <v>music</v>
      </c>
      <c r="R1226" s="7" t="str">
        <f t="shared" si="116"/>
        <v>world music</v>
      </c>
      <c r="S1226" s="13">
        <f>(((I1226/60)/60)/24)+DATE(1970,1,1)</f>
        <v>41796.549791666665</v>
      </c>
      <c r="T1226" s="16">
        <f>(((J1226/60)/60)/24)+DATE(1970,1,1)</f>
        <v>41736.549791666665</v>
      </c>
      <c r="U1226" t="str">
        <f t="shared" si="117"/>
        <v/>
      </c>
      <c r="V1226" t="str">
        <f t="shared" si="118"/>
        <v/>
      </c>
      <c r="W1226">
        <f t="shared" si="119"/>
        <v>18</v>
      </c>
      <c r="X1226">
        <f t="shared" si="120"/>
        <v>18</v>
      </c>
    </row>
    <row r="1227" spans="1:24"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f>
        <v>4.3999999999999997E-2</v>
      </c>
      <c r="P1227" s="6">
        <f>E1227/L1227</f>
        <v>44</v>
      </c>
      <c r="Q1227" t="str">
        <f t="shared" si="115"/>
        <v>music</v>
      </c>
      <c r="R1227" s="7" t="str">
        <f t="shared" si="116"/>
        <v>world music</v>
      </c>
      <c r="S1227" s="13">
        <f>(((I1227/60)/60)/24)+DATE(1970,1,1)</f>
        <v>41569.905995370369</v>
      </c>
      <c r="T1227" s="16">
        <f>(((J1227/60)/60)/24)+DATE(1970,1,1)</f>
        <v>41509.905995370369</v>
      </c>
      <c r="U1227" t="str">
        <f t="shared" si="117"/>
        <v/>
      </c>
      <c r="V1227" t="str">
        <f t="shared" si="118"/>
        <v/>
      </c>
      <c r="W1227">
        <f t="shared" si="119"/>
        <v>3</v>
      </c>
      <c r="X1227">
        <f t="shared" si="120"/>
        <v>3</v>
      </c>
    </row>
    <row r="1228" spans="1:24"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f>
        <v>3.8739999999999997E-2</v>
      </c>
      <c r="P1228" s="6">
        <f>E1228/L1228</f>
        <v>48.424999999999997</v>
      </c>
      <c r="Q1228" t="str">
        <f t="shared" si="115"/>
        <v>music</v>
      </c>
      <c r="R1228" s="7" t="str">
        <f t="shared" si="116"/>
        <v>world music</v>
      </c>
      <c r="S1228" s="13">
        <f>(((I1228/60)/60)/24)+DATE(1970,1,1)</f>
        <v>41750.041666666664</v>
      </c>
      <c r="T1228" s="16">
        <f>(((J1228/60)/60)/24)+DATE(1970,1,1)</f>
        <v>41715.874780092592</v>
      </c>
      <c r="U1228" t="str">
        <f t="shared" si="117"/>
        <v/>
      </c>
      <c r="V1228" t="str">
        <f t="shared" si="118"/>
        <v/>
      </c>
      <c r="W1228">
        <f t="shared" si="119"/>
        <v>40</v>
      </c>
      <c r="X1228">
        <f t="shared" si="120"/>
        <v>40</v>
      </c>
    </row>
    <row r="1229" spans="1:24"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f>
        <v>0</v>
      </c>
      <c r="P1229" s="6" t="e">
        <f>E1229/L1229</f>
        <v>#DIV/0!</v>
      </c>
      <c r="Q1229" t="str">
        <f t="shared" si="115"/>
        <v>music</v>
      </c>
      <c r="R1229" s="7" t="str">
        <f t="shared" si="116"/>
        <v>world music</v>
      </c>
      <c r="S1229" s="13">
        <f>(((I1229/60)/60)/24)+DATE(1970,1,1)</f>
        <v>41858.291666666664</v>
      </c>
      <c r="T1229" s="16">
        <f>(((J1229/60)/60)/24)+DATE(1970,1,1)</f>
        <v>41827.919166666667</v>
      </c>
      <c r="U1229" t="str">
        <f t="shared" si="117"/>
        <v/>
      </c>
      <c r="V1229" t="str">
        <f t="shared" si="118"/>
        <v/>
      </c>
      <c r="W1229">
        <f t="shared" si="119"/>
        <v>0</v>
      </c>
      <c r="X1229">
        <f t="shared" si="120"/>
        <v>0</v>
      </c>
    </row>
    <row r="1230" spans="1:24"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f>
        <v>0.29299999999999998</v>
      </c>
      <c r="P1230" s="6">
        <f>E1230/L1230</f>
        <v>61.041666666666664</v>
      </c>
      <c r="Q1230" t="str">
        <f t="shared" si="115"/>
        <v>music</v>
      </c>
      <c r="R1230" s="7" t="str">
        <f t="shared" si="116"/>
        <v>world music</v>
      </c>
      <c r="S1230" s="13">
        <f>(((I1230/60)/60)/24)+DATE(1970,1,1)</f>
        <v>40814.729259259257</v>
      </c>
      <c r="T1230" s="16">
        <f>(((J1230/60)/60)/24)+DATE(1970,1,1)</f>
        <v>40754.729259259257</v>
      </c>
      <c r="U1230" t="str">
        <f t="shared" si="117"/>
        <v/>
      </c>
      <c r="V1230" t="str">
        <f t="shared" si="118"/>
        <v/>
      </c>
      <c r="W1230">
        <f t="shared" si="119"/>
        <v>24</v>
      </c>
      <c r="X1230">
        <f t="shared" si="120"/>
        <v>24</v>
      </c>
    </row>
    <row r="1231" spans="1:24"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f>
        <v>9.0909090909090905E-3</v>
      </c>
      <c r="P1231" s="6">
        <f>E1231/L1231</f>
        <v>25</v>
      </c>
      <c r="Q1231" t="str">
        <f t="shared" si="115"/>
        <v>music</v>
      </c>
      <c r="R1231" s="7" t="str">
        <f t="shared" si="116"/>
        <v>world music</v>
      </c>
      <c r="S1231" s="13">
        <f>(((I1231/60)/60)/24)+DATE(1970,1,1)</f>
        <v>41015.666666666664</v>
      </c>
      <c r="T1231" s="16">
        <f>(((J1231/60)/60)/24)+DATE(1970,1,1)</f>
        <v>40985.459803240738</v>
      </c>
      <c r="U1231" t="str">
        <f t="shared" si="117"/>
        <v/>
      </c>
      <c r="V1231" t="str">
        <f t="shared" si="118"/>
        <v/>
      </c>
      <c r="W1231">
        <f t="shared" si="119"/>
        <v>1</v>
      </c>
      <c r="X1231">
        <f t="shared" si="120"/>
        <v>1</v>
      </c>
    </row>
    <row r="1232" spans="1:24"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f>
        <v>0</v>
      </c>
      <c r="P1232" s="6" t="e">
        <f>E1232/L1232</f>
        <v>#DIV/0!</v>
      </c>
      <c r="Q1232" t="str">
        <f t="shared" si="115"/>
        <v>music</v>
      </c>
      <c r="R1232" s="7" t="str">
        <f t="shared" si="116"/>
        <v>world music</v>
      </c>
      <c r="S1232" s="13">
        <f>(((I1232/60)/60)/24)+DATE(1970,1,1)</f>
        <v>40598.972569444442</v>
      </c>
      <c r="T1232" s="16">
        <f>(((J1232/60)/60)/24)+DATE(1970,1,1)</f>
        <v>40568.972569444442</v>
      </c>
      <c r="U1232" t="str">
        <f t="shared" si="117"/>
        <v/>
      </c>
      <c r="V1232" t="str">
        <f t="shared" si="118"/>
        <v/>
      </c>
      <c r="W1232">
        <f t="shared" si="119"/>
        <v>0</v>
      </c>
      <c r="X1232">
        <f t="shared" si="120"/>
        <v>0</v>
      </c>
    </row>
    <row r="1233" spans="1:24"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f>
        <v>0</v>
      </c>
      <c r="P1233" s="6" t="e">
        <f>E1233/L1233</f>
        <v>#DIV/0!</v>
      </c>
      <c r="Q1233" t="str">
        <f t="shared" si="115"/>
        <v>music</v>
      </c>
      <c r="R1233" s="7" t="str">
        <f t="shared" si="116"/>
        <v>world music</v>
      </c>
      <c r="S1233" s="13">
        <f>(((I1233/60)/60)/24)+DATE(1970,1,1)</f>
        <v>42244.041666666672</v>
      </c>
      <c r="T1233" s="16">
        <f>(((J1233/60)/60)/24)+DATE(1970,1,1)</f>
        <v>42193.941759259258</v>
      </c>
      <c r="U1233" t="str">
        <f t="shared" si="117"/>
        <v/>
      </c>
      <c r="V1233" t="str">
        <f t="shared" si="118"/>
        <v/>
      </c>
      <c r="W1233">
        <f t="shared" si="119"/>
        <v>0</v>
      </c>
      <c r="X1233">
        <f t="shared" si="120"/>
        <v>0</v>
      </c>
    </row>
    <row r="1234" spans="1:24"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f>
        <v>8.0000000000000002E-3</v>
      </c>
      <c r="P1234" s="6">
        <f>E1234/L1234</f>
        <v>40</v>
      </c>
      <c r="Q1234" t="str">
        <f t="shared" si="115"/>
        <v>music</v>
      </c>
      <c r="R1234" s="7" t="str">
        <f t="shared" si="116"/>
        <v>world music</v>
      </c>
      <c r="S1234" s="13">
        <f>(((I1234/60)/60)/24)+DATE(1970,1,1)</f>
        <v>41553.848032407412</v>
      </c>
      <c r="T1234" s="16">
        <f>(((J1234/60)/60)/24)+DATE(1970,1,1)</f>
        <v>41506.848032407412</v>
      </c>
      <c r="U1234" t="str">
        <f t="shared" si="117"/>
        <v/>
      </c>
      <c r="V1234" t="str">
        <f t="shared" si="118"/>
        <v/>
      </c>
      <c r="W1234">
        <f t="shared" si="119"/>
        <v>1</v>
      </c>
      <c r="X1234">
        <f t="shared" si="120"/>
        <v>1</v>
      </c>
    </row>
    <row r="1235" spans="1:24"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f>
        <v>0.11600000000000001</v>
      </c>
      <c r="P1235" s="6">
        <f>E1235/L1235</f>
        <v>19.333333333333332</v>
      </c>
      <c r="Q1235" t="str">
        <f t="shared" si="115"/>
        <v>music</v>
      </c>
      <c r="R1235" s="7" t="str">
        <f t="shared" si="116"/>
        <v>world music</v>
      </c>
      <c r="S1235" s="13">
        <f>(((I1235/60)/60)/24)+DATE(1970,1,1)</f>
        <v>40960.948773148149</v>
      </c>
      <c r="T1235" s="16">
        <f>(((J1235/60)/60)/24)+DATE(1970,1,1)</f>
        <v>40939.948773148149</v>
      </c>
      <c r="U1235" t="str">
        <f t="shared" si="117"/>
        <v/>
      </c>
      <c r="V1235" t="str">
        <f t="shared" si="118"/>
        <v/>
      </c>
      <c r="W1235">
        <f t="shared" si="119"/>
        <v>6</v>
      </c>
      <c r="X1235">
        <f t="shared" si="120"/>
        <v>6</v>
      </c>
    </row>
    <row r="1236" spans="1:24"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f>
        <v>0</v>
      </c>
      <c r="P1236" s="6" t="e">
        <f>E1236/L1236</f>
        <v>#DIV/0!</v>
      </c>
      <c r="Q1236" t="str">
        <f t="shared" si="115"/>
        <v>music</v>
      </c>
      <c r="R1236" s="7" t="str">
        <f t="shared" si="116"/>
        <v>world music</v>
      </c>
      <c r="S1236" s="13">
        <f>(((I1236/60)/60)/24)+DATE(1970,1,1)</f>
        <v>42037.788680555561</v>
      </c>
      <c r="T1236" s="16">
        <f>(((J1236/60)/60)/24)+DATE(1970,1,1)</f>
        <v>42007.788680555561</v>
      </c>
      <c r="U1236" t="str">
        <f t="shared" si="117"/>
        <v/>
      </c>
      <c r="V1236" t="str">
        <f t="shared" si="118"/>
        <v/>
      </c>
      <c r="W1236">
        <f t="shared" si="119"/>
        <v>0</v>
      </c>
      <c r="X1236">
        <f t="shared" si="120"/>
        <v>0</v>
      </c>
    </row>
    <row r="1237" spans="1:24"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f>
        <v>2.787363950092912E-2</v>
      </c>
      <c r="P1237" s="6">
        <f>E1237/L1237</f>
        <v>35</v>
      </c>
      <c r="Q1237" t="str">
        <f t="shared" si="115"/>
        <v>music</v>
      </c>
      <c r="R1237" s="7" t="str">
        <f t="shared" si="116"/>
        <v>world music</v>
      </c>
      <c r="S1237" s="13">
        <f>(((I1237/60)/60)/24)+DATE(1970,1,1)</f>
        <v>41623.135405092595</v>
      </c>
      <c r="T1237" s="16">
        <f>(((J1237/60)/60)/24)+DATE(1970,1,1)</f>
        <v>41583.135405092595</v>
      </c>
      <c r="U1237" t="str">
        <f t="shared" si="117"/>
        <v/>
      </c>
      <c r="V1237" t="str">
        <f t="shared" si="118"/>
        <v/>
      </c>
      <c r="W1237">
        <f t="shared" si="119"/>
        <v>6</v>
      </c>
      <c r="X1237">
        <f t="shared" si="120"/>
        <v>6</v>
      </c>
    </row>
    <row r="1238" spans="1:24"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f>
        <v>0</v>
      </c>
      <c r="P1238" s="6" t="e">
        <f>E1238/L1238</f>
        <v>#DIV/0!</v>
      </c>
      <c r="Q1238" t="str">
        <f t="shared" si="115"/>
        <v>music</v>
      </c>
      <c r="R1238" s="7" t="str">
        <f t="shared" si="116"/>
        <v>world music</v>
      </c>
      <c r="S1238" s="13">
        <f>(((I1238/60)/60)/24)+DATE(1970,1,1)</f>
        <v>41118.666666666664</v>
      </c>
      <c r="T1238" s="16">
        <f>(((J1238/60)/60)/24)+DATE(1970,1,1)</f>
        <v>41110.680138888885</v>
      </c>
      <c r="U1238" t="str">
        <f t="shared" si="117"/>
        <v/>
      </c>
      <c r="V1238" t="str">
        <f t="shared" si="118"/>
        <v/>
      </c>
      <c r="W1238">
        <f t="shared" si="119"/>
        <v>0</v>
      </c>
      <c r="X1238">
        <f t="shared" si="120"/>
        <v>0</v>
      </c>
    </row>
    <row r="1239" spans="1:24"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f>
        <v>0</v>
      </c>
      <c r="P1239" s="6" t="e">
        <f>E1239/L1239</f>
        <v>#DIV/0!</v>
      </c>
      <c r="Q1239" t="str">
        <f t="shared" si="115"/>
        <v>music</v>
      </c>
      <c r="R1239" s="7" t="str">
        <f t="shared" si="116"/>
        <v>world music</v>
      </c>
      <c r="S1239" s="13">
        <f>(((I1239/60)/60)/24)+DATE(1970,1,1)</f>
        <v>41145.283159722225</v>
      </c>
      <c r="T1239" s="16">
        <f>(((J1239/60)/60)/24)+DATE(1970,1,1)</f>
        <v>41125.283159722225</v>
      </c>
      <c r="U1239" t="str">
        <f t="shared" si="117"/>
        <v/>
      </c>
      <c r="V1239" t="str">
        <f t="shared" si="118"/>
        <v/>
      </c>
      <c r="W1239">
        <f t="shared" si="119"/>
        <v>0</v>
      </c>
      <c r="X1239">
        <f t="shared" si="120"/>
        <v>0</v>
      </c>
    </row>
    <row r="1240" spans="1:24"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f>
        <v>0.17799999999999999</v>
      </c>
      <c r="P1240" s="6">
        <f>E1240/L1240</f>
        <v>59.333333333333336</v>
      </c>
      <c r="Q1240" t="str">
        <f t="shared" si="115"/>
        <v>music</v>
      </c>
      <c r="R1240" s="7" t="str">
        <f t="shared" si="116"/>
        <v>world music</v>
      </c>
      <c r="S1240" s="13">
        <f>(((I1240/60)/60)/24)+DATE(1970,1,1)</f>
        <v>40761.61037037037</v>
      </c>
      <c r="T1240" s="16">
        <f>(((J1240/60)/60)/24)+DATE(1970,1,1)</f>
        <v>40731.61037037037</v>
      </c>
      <c r="U1240" t="str">
        <f t="shared" si="117"/>
        <v/>
      </c>
      <c r="V1240" t="str">
        <f t="shared" si="118"/>
        <v/>
      </c>
      <c r="W1240">
        <f t="shared" si="119"/>
        <v>3</v>
      </c>
      <c r="X1240">
        <f t="shared" si="120"/>
        <v>3</v>
      </c>
    </row>
    <row r="1241" spans="1:24"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f>
        <v>0</v>
      </c>
      <c r="P1241" s="6" t="e">
        <f>E1241/L1241</f>
        <v>#DIV/0!</v>
      </c>
      <c r="Q1241" t="str">
        <f t="shared" si="115"/>
        <v>music</v>
      </c>
      <c r="R1241" s="7" t="str">
        <f t="shared" si="116"/>
        <v>world music</v>
      </c>
      <c r="S1241" s="13">
        <f>(((I1241/60)/60)/24)+DATE(1970,1,1)</f>
        <v>40913.962581018517</v>
      </c>
      <c r="T1241" s="16">
        <f>(((J1241/60)/60)/24)+DATE(1970,1,1)</f>
        <v>40883.962581018517</v>
      </c>
      <c r="U1241" t="str">
        <f t="shared" si="117"/>
        <v/>
      </c>
      <c r="V1241" t="str">
        <f t="shared" si="118"/>
        <v/>
      </c>
      <c r="W1241">
        <f t="shared" si="119"/>
        <v>0</v>
      </c>
      <c r="X1241">
        <f t="shared" si="120"/>
        <v>0</v>
      </c>
    </row>
    <row r="1242" spans="1:24"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f>
        <v>3.0124999999999999E-2</v>
      </c>
      <c r="P1242" s="6">
        <f>E1242/L1242</f>
        <v>30.125</v>
      </c>
      <c r="Q1242" t="str">
        <f t="shared" si="115"/>
        <v>music</v>
      </c>
      <c r="R1242" s="7" t="str">
        <f t="shared" si="116"/>
        <v>world music</v>
      </c>
      <c r="S1242" s="13">
        <f>(((I1242/60)/60)/24)+DATE(1970,1,1)</f>
        <v>41467.910416666666</v>
      </c>
      <c r="T1242" s="16">
        <f>(((J1242/60)/60)/24)+DATE(1970,1,1)</f>
        <v>41409.040011574078</v>
      </c>
      <c r="U1242" t="str">
        <f t="shared" si="117"/>
        <v/>
      </c>
      <c r="V1242" t="str">
        <f t="shared" si="118"/>
        <v/>
      </c>
      <c r="W1242">
        <f t="shared" si="119"/>
        <v>8</v>
      </c>
      <c r="X1242">
        <f t="shared" si="120"/>
        <v>8</v>
      </c>
    </row>
    <row r="1243" spans="1:24"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f>
        <v>0.50739999999999996</v>
      </c>
      <c r="P1243" s="6">
        <f>E1243/L1243</f>
        <v>74.617647058823536</v>
      </c>
      <c r="Q1243" t="str">
        <f t="shared" si="115"/>
        <v>music</v>
      </c>
      <c r="R1243" s="7" t="str">
        <f t="shared" si="116"/>
        <v>world music</v>
      </c>
      <c r="S1243" s="13">
        <f>(((I1243/60)/60)/24)+DATE(1970,1,1)</f>
        <v>41946.249305555553</v>
      </c>
      <c r="T1243" s="16">
        <f>(((J1243/60)/60)/24)+DATE(1970,1,1)</f>
        <v>41923.837731481479</v>
      </c>
      <c r="U1243" t="str">
        <f t="shared" si="117"/>
        <v/>
      </c>
      <c r="V1243" t="str">
        <f t="shared" si="118"/>
        <v/>
      </c>
      <c r="W1243">
        <f t="shared" si="119"/>
        <v>34</v>
      </c>
      <c r="X1243">
        <f t="shared" si="120"/>
        <v>34</v>
      </c>
    </row>
    <row r="1244" spans="1:24"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f>
        <v>5.4884742041712408E-3</v>
      </c>
      <c r="P1244" s="6">
        <f>E1244/L1244</f>
        <v>5</v>
      </c>
      <c r="Q1244" t="str">
        <f t="shared" si="115"/>
        <v>music</v>
      </c>
      <c r="R1244" s="7" t="str">
        <f t="shared" si="116"/>
        <v>world music</v>
      </c>
      <c r="S1244" s="13">
        <f>(((I1244/60)/60)/24)+DATE(1970,1,1)</f>
        <v>40797.554166666669</v>
      </c>
      <c r="T1244" s="16">
        <f>(((J1244/60)/60)/24)+DATE(1970,1,1)</f>
        <v>40782.165532407409</v>
      </c>
      <c r="U1244" t="str">
        <f t="shared" si="117"/>
        <v/>
      </c>
      <c r="V1244" t="str">
        <f t="shared" si="118"/>
        <v/>
      </c>
      <c r="W1244">
        <f t="shared" si="119"/>
        <v>1</v>
      </c>
      <c r="X1244">
        <f t="shared" si="120"/>
        <v>1</v>
      </c>
    </row>
    <row r="1245" spans="1:24"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f>
        <v>0.14091666666666666</v>
      </c>
      <c r="P1245" s="6">
        <f>E1245/L1245</f>
        <v>44.5</v>
      </c>
      <c r="Q1245" t="str">
        <f t="shared" si="115"/>
        <v>music</v>
      </c>
      <c r="R1245" s="7" t="str">
        <f t="shared" si="116"/>
        <v>world music</v>
      </c>
      <c r="S1245" s="13">
        <f>(((I1245/60)/60)/24)+DATE(1970,1,1)</f>
        <v>40732.875</v>
      </c>
      <c r="T1245" s="16">
        <f>(((J1245/60)/60)/24)+DATE(1970,1,1)</f>
        <v>40671.879293981481</v>
      </c>
      <c r="U1245" t="str">
        <f t="shared" si="117"/>
        <v/>
      </c>
      <c r="V1245" t="str">
        <f t="shared" si="118"/>
        <v/>
      </c>
      <c r="W1245">
        <f t="shared" si="119"/>
        <v>38</v>
      </c>
      <c r="X1245">
        <f t="shared" si="120"/>
        <v>38</v>
      </c>
    </row>
    <row r="1246" spans="1:24"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f>
        <v>1.038</v>
      </c>
      <c r="P1246" s="6">
        <f>E1246/L1246</f>
        <v>46.133333333333333</v>
      </c>
      <c r="Q1246" t="str">
        <f t="shared" si="115"/>
        <v>music</v>
      </c>
      <c r="R1246" s="7" t="str">
        <f t="shared" si="116"/>
        <v>rock</v>
      </c>
      <c r="S1246" s="13">
        <f>(((I1246/60)/60)/24)+DATE(1970,1,1)</f>
        <v>41386.875</v>
      </c>
      <c r="T1246" s="16">
        <f>(((J1246/60)/60)/24)+DATE(1970,1,1)</f>
        <v>41355.825497685182</v>
      </c>
      <c r="U1246">
        <f t="shared" si="117"/>
        <v>45</v>
      </c>
      <c r="V1246" t="str">
        <f t="shared" si="118"/>
        <v/>
      </c>
      <c r="W1246" t="str">
        <f t="shared" si="119"/>
        <v/>
      </c>
      <c r="X1246" t="str">
        <f t="shared" si="120"/>
        <v/>
      </c>
    </row>
    <row r="1247" spans="1:24"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f>
        <v>1.2024999999999999</v>
      </c>
      <c r="P1247" s="6">
        <f>E1247/L1247</f>
        <v>141.47058823529412</v>
      </c>
      <c r="Q1247" t="str">
        <f t="shared" si="115"/>
        <v>music</v>
      </c>
      <c r="R1247" s="7" t="str">
        <f t="shared" si="116"/>
        <v>rock</v>
      </c>
      <c r="S1247" s="13">
        <f>(((I1247/60)/60)/24)+DATE(1970,1,1)</f>
        <v>41804.599930555552</v>
      </c>
      <c r="T1247" s="16">
        <f>(((J1247/60)/60)/24)+DATE(1970,1,1)</f>
        <v>41774.599930555552</v>
      </c>
      <c r="U1247">
        <f t="shared" si="117"/>
        <v>17</v>
      </c>
      <c r="V1247" t="str">
        <f t="shared" si="118"/>
        <v/>
      </c>
      <c r="W1247" t="str">
        <f t="shared" si="119"/>
        <v/>
      </c>
      <c r="X1247" t="str">
        <f t="shared" si="120"/>
        <v/>
      </c>
    </row>
    <row r="1248" spans="1:24"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f>
        <v>1.17</v>
      </c>
      <c r="P1248" s="6">
        <f>E1248/L1248</f>
        <v>75.483870967741936</v>
      </c>
      <c r="Q1248" t="str">
        <f t="shared" si="115"/>
        <v>music</v>
      </c>
      <c r="R1248" s="7" t="str">
        <f t="shared" si="116"/>
        <v>rock</v>
      </c>
      <c r="S1248" s="13">
        <f>(((I1248/60)/60)/24)+DATE(1970,1,1)</f>
        <v>40883.085057870368</v>
      </c>
      <c r="T1248" s="16">
        <f>(((J1248/60)/60)/24)+DATE(1970,1,1)</f>
        <v>40838.043391203704</v>
      </c>
      <c r="U1248">
        <f t="shared" si="117"/>
        <v>31</v>
      </c>
      <c r="V1248" t="str">
        <f t="shared" si="118"/>
        <v/>
      </c>
      <c r="W1248" t="str">
        <f t="shared" si="119"/>
        <v/>
      </c>
      <c r="X1248" t="str">
        <f t="shared" si="120"/>
        <v/>
      </c>
    </row>
    <row r="1249" spans="1:24"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f>
        <v>1.2214285714285715</v>
      </c>
      <c r="P1249" s="6">
        <f>E1249/L1249</f>
        <v>85.5</v>
      </c>
      <c r="Q1249" t="str">
        <f t="shared" si="115"/>
        <v>music</v>
      </c>
      <c r="R1249" s="7" t="str">
        <f t="shared" si="116"/>
        <v>rock</v>
      </c>
      <c r="S1249" s="13">
        <f>(((I1249/60)/60)/24)+DATE(1970,1,1)</f>
        <v>41400.292303240742</v>
      </c>
      <c r="T1249" s="16">
        <f>(((J1249/60)/60)/24)+DATE(1970,1,1)</f>
        <v>41370.292303240742</v>
      </c>
      <c r="U1249">
        <f t="shared" si="117"/>
        <v>50</v>
      </c>
      <c r="V1249" t="str">
        <f t="shared" si="118"/>
        <v/>
      </c>
      <c r="W1249" t="str">
        <f t="shared" si="119"/>
        <v/>
      </c>
      <c r="X1249" t="str">
        <f t="shared" si="120"/>
        <v/>
      </c>
    </row>
    <row r="1250" spans="1:24"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f>
        <v>1.5164</v>
      </c>
      <c r="P1250" s="6">
        <f>E1250/L1250</f>
        <v>64.254237288135599</v>
      </c>
      <c r="Q1250" t="str">
        <f t="shared" si="115"/>
        <v>music</v>
      </c>
      <c r="R1250" s="7" t="str">
        <f t="shared" si="116"/>
        <v>rock</v>
      </c>
      <c r="S1250" s="13">
        <f>(((I1250/60)/60)/24)+DATE(1970,1,1)</f>
        <v>41803.290972222225</v>
      </c>
      <c r="T1250" s="16">
        <f>(((J1250/60)/60)/24)+DATE(1970,1,1)</f>
        <v>41767.656863425924</v>
      </c>
      <c r="U1250">
        <f t="shared" si="117"/>
        <v>59</v>
      </c>
      <c r="V1250" t="str">
        <f t="shared" si="118"/>
        <v/>
      </c>
      <c r="W1250" t="str">
        <f t="shared" si="119"/>
        <v/>
      </c>
      <c r="X1250" t="str">
        <f t="shared" si="120"/>
        <v/>
      </c>
    </row>
    <row r="1251" spans="1:24"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f>
        <v>1.0444</v>
      </c>
      <c r="P1251" s="6">
        <f>E1251/L1251</f>
        <v>64.46913580246914</v>
      </c>
      <c r="Q1251" t="str">
        <f t="shared" si="115"/>
        <v>music</v>
      </c>
      <c r="R1251" s="7" t="str">
        <f t="shared" si="116"/>
        <v>rock</v>
      </c>
      <c r="S1251" s="13">
        <f>(((I1251/60)/60)/24)+DATE(1970,1,1)</f>
        <v>41097.74086805556</v>
      </c>
      <c r="T1251" s="16">
        <f>(((J1251/60)/60)/24)+DATE(1970,1,1)</f>
        <v>41067.74086805556</v>
      </c>
      <c r="U1251">
        <f t="shared" si="117"/>
        <v>81</v>
      </c>
      <c r="V1251" t="str">
        <f t="shared" si="118"/>
        <v/>
      </c>
      <c r="W1251" t="str">
        <f t="shared" si="119"/>
        <v/>
      </c>
      <c r="X1251" t="str">
        <f t="shared" si="120"/>
        <v/>
      </c>
    </row>
    <row r="1252" spans="1:24"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f>
        <v>2.0015333333333332</v>
      </c>
      <c r="P1252" s="6">
        <f>E1252/L1252</f>
        <v>118.2007874015748</v>
      </c>
      <c r="Q1252" t="str">
        <f t="shared" si="115"/>
        <v>music</v>
      </c>
      <c r="R1252" s="7" t="str">
        <f t="shared" si="116"/>
        <v>rock</v>
      </c>
      <c r="S1252" s="13">
        <f>(((I1252/60)/60)/24)+DATE(1970,1,1)</f>
        <v>41888.64271990741</v>
      </c>
      <c r="T1252" s="16">
        <f>(((J1252/60)/60)/24)+DATE(1970,1,1)</f>
        <v>41843.64271990741</v>
      </c>
      <c r="U1252">
        <f t="shared" si="117"/>
        <v>508</v>
      </c>
      <c r="V1252" t="str">
        <f t="shared" si="118"/>
        <v/>
      </c>
      <c r="W1252" t="str">
        <f t="shared" si="119"/>
        <v/>
      </c>
      <c r="X1252" t="str">
        <f t="shared" si="120"/>
        <v/>
      </c>
    </row>
    <row r="1253" spans="1:24"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f>
        <v>1.018</v>
      </c>
      <c r="P1253" s="6">
        <f>E1253/L1253</f>
        <v>82.540540540540547</v>
      </c>
      <c r="Q1253" t="str">
        <f t="shared" si="115"/>
        <v>music</v>
      </c>
      <c r="R1253" s="7" t="str">
        <f t="shared" si="116"/>
        <v>rock</v>
      </c>
      <c r="S1253" s="13">
        <f>(((I1253/60)/60)/24)+DATE(1970,1,1)</f>
        <v>40811.814432870371</v>
      </c>
      <c r="T1253" s="16">
        <f>(((J1253/60)/60)/24)+DATE(1970,1,1)</f>
        <v>40751.814432870371</v>
      </c>
      <c r="U1253">
        <f t="shared" si="117"/>
        <v>74</v>
      </c>
      <c r="V1253" t="str">
        <f t="shared" si="118"/>
        <v/>
      </c>
      <c r="W1253" t="str">
        <f t="shared" si="119"/>
        <v/>
      </c>
      <c r="X1253" t="str">
        <f t="shared" si="120"/>
        <v/>
      </c>
    </row>
    <row r="1254" spans="1:24"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f>
        <v>1.3765714285714286</v>
      </c>
      <c r="P1254" s="6">
        <f>E1254/L1254</f>
        <v>34.170212765957444</v>
      </c>
      <c r="Q1254" t="str">
        <f t="shared" si="115"/>
        <v>music</v>
      </c>
      <c r="R1254" s="7" t="str">
        <f t="shared" si="116"/>
        <v>rock</v>
      </c>
      <c r="S1254" s="13">
        <f>(((I1254/60)/60)/24)+DATE(1970,1,1)</f>
        <v>41571.988067129627</v>
      </c>
      <c r="T1254" s="16">
        <f>(((J1254/60)/60)/24)+DATE(1970,1,1)</f>
        <v>41543.988067129627</v>
      </c>
      <c r="U1254">
        <f t="shared" si="117"/>
        <v>141</v>
      </c>
      <c r="V1254" t="str">
        <f t="shared" si="118"/>
        <v/>
      </c>
      <c r="W1254" t="str">
        <f t="shared" si="119"/>
        <v/>
      </c>
      <c r="X1254" t="str">
        <f t="shared" si="120"/>
        <v/>
      </c>
    </row>
    <row r="1255" spans="1:24"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f>
        <v>3038.3319999999999</v>
      </c>
      <c r="P1255" s="6">
        <f>E1255/L1255</f>
        <v>42.73322081575246</v>
      </c>
      <c r="Q1255" t="str">
        <f t="shared" si="115"/>
        <v>music</v>
      </c>
      <c r="R1255" s="7" t="str">
        <f t="shared" si="116"/>
        <v>rock</v>
      </c>
      <c r="S1255" s="13">
        <f>(((I1255/60)/60)/24)+DATE(1970,1,1)</f>
        <v>41885.783645833333</v>
      </c>
      <c r="T1255" s="16">
        <f>(((J1255/60)/60)/24)+DATE(1970,1,1)</f>
        <v>41855.783645833333</v>
      </c>
      <c r="U1255">
        <f t="shared" si="117"/>
        <v>711</v>
      </c>
      <c r="V1255" t="str">
        <f t="shared" si="118"/>
        <v/>
      </c>
      <c r="W1255" t="str">
        <f t="shared" si="119"/>
        <v/>
      </c>
      <c r="X1255" t="str">
        <f t="shared" si="120"/>
        <v/>
      </c>
    </row>
    <row r="1256" spans="1:24"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f>
        <v>1.9885074626865671</v>
      </c>
      <c r="P1256" s="6">
        <f>E1256/L1256</f>
        <v>94.489361702127653</v>
      </c>
      <c r="Q1256" t="str">
        <f t="shared" si="115"/>
        <v>music</v>
      </c>
      <c r="R1256" s="7" t="str">
        <f t="shared" si="116"/>
        <v>rock</v>
      </c>
      <c r="S1256" s="13">
        <f>(((I1256/60)/60)/24)+DATE(1970,1,1)</f>
        <v>40544.207638888889</v>
      </c>
      <c r="T1256" s="16">
        <f>(((J1256/60)/60)/24)+DATE(1970,1,1)</f>
        <v>40487.621365740742</v>
      </c>
      <c r="U1256">
        <f t="shared" si="117"/>
        <v>141</v>
      </c>
      <c r="V1256" t="str">
        <f t="shared" si="118"/>
        <v/>
      </c>
      <c r="W1256" t="str">
        <f t="shared" si="119"/>
        <v/>
      </c>
      <c r="X1256" t="str">
        <f t="shared" si="120"/>
        <v/>
      </c>
    </row>
    <row r="1257" spans="1:24"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f>
        <v>2.0236666666666667</v>
      </c>
      <c r="P1257" s="6">
        <f>E1257/L1257</f>
        <v>55.697247706422019</v>
      </c>
      <c r="Q1257" t="str">
        <f t="shared" si="115"/>
        <v>music</v>
      </c>
      <c r="R1257" s="7" t="str">
        <f t="shared" si="116"/>
        <v>rock</v>
      </c>
      <c r="S1257" s="13">
        <f>(((I1257/60)/60)/24)+DATE(1970,1,1)</f>
        <v>41609.887175925927</v>
      </c>
      <c r="T1257" s="16">
        <f>(((J1257/60)/60)/24)+DATE(1970,1,1)</f>
        <v>41579.845509259263</v>
      </c>
      <c r="U1257">
        <f t="shared" si="117"/>
        <v>109</v>
      </c>
      <c r="V1257" t="str">
        <f t="shared" si="118"/>
        <v/>
      </c>
      <c r="W1257" t="str">
        <f t="shared" si="119"/>
        <v/>
      </c>
      <c r="X1257" t="str">
        <f t="shared" si="120"/>
        <v/>
      </c>
    </row>
    <row r="1258" spans="1:24"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f>
        <v>1.1796376666666666</v>
      </c>
      <c r="P1258" s="6">
        <f>E1258/L1258</f>
        <v>98.030831024930734</v>
      </c>
      <c r="Q1258" t="str">
        <f t="shared" si="115"/>
        <v>music</v>
      </c>
      <c r="R1258" s="7" t="str">
        <f t="shared" si="116"/>
        <v>rock</v>
      </c>
      <c r="S1258" s="13">
        <f>(((I1258/60)/60)/24)+DATE(1970,1,1)</f>
        <v>40951.919340277782</v>
      </c>
      <c r="T1258" s="16">
        <f>(((J1258/60)/60)/24)+DATE(1970,1,1)</f>
        <v>40921.919340277782</v>
      </c>
      <c r="U1258">
        <f t="shared" si="117"/>
        <v>361</v>
      </c>
      <c r="V1258" t="str">
        <f t="shared" si="118"/>
        <v/>
      </c>
      <c r="W1258" t="str">
        <f t="shared" si="119"/>
        <v/>
      </c>
      <c r="X1258" t="str">
        <f t="shared" si="120"/>
        <v/>
      </c>
    </row>
    <row r="1259" spans="1:24"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f>
        <v>2.9472727272727273</v>
      </c>
      <c r="P1259" s="6">
        <f>E1259/L1259</f>
        <v>92.102272727272734</v>
      </c>
      <c r="Q1259" t="str">
        <f t="shared" si="115"/>
        <v>music</v>
      </c>
      <c r="R1259" s="7" t="str">
        <f t="shared" si="116"/>
        <v>rock</v>
      </c>
      <c r="S1259" s="13">
        <f>(((I1259/60)/60)/24)+DATE(1970,1,1)</f>
        <v>40636.043865740743</v>
      </c>
      <c r="T1259" s="16">
        <f>(((J1259/60)/60)/24)+DATE(1970,1,1)</f>
        <v>40587.085532407407</v>
      </c>
      <c r="U1259">
        <f t="shared" si="117"/>
        <v>176</v>
      </c>
      <c r="V1259" t="str">
        <f t="shared" si="118"/>
        <v/>
      </c>
      <c r="W1259" t="str">
        <f t="shared" si="119"/>
        <v/>
      </c>
      <c r="X1259" t="str">
        <f t="shared" si="120"/>
        <v/>
      </c>
    </row>
    <row r="1260" spans="1:24"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f>
        <v>2.1314633333333335</v>
      </c>
      <c r="P1260" s="6">
        <f>E1260/L1260</f>
        <v>38.175462686567165</v>
      </c>
      <c r="Q1260" t="str">
        <f t="shared" si="115"/>
        <v>music</v>
      </c>
      <c r="R1260" s="7" t="str">
        <f t="shared" si="116"/>
        <v>rock</v>
      </c>
      <c r="S1260" s="13">
        <f>(((I1260/60)/60)/24)+DATE(1970,1,1)</f>
        <v>41517.611250000002</v>
      </c>
      <c r="T1260" s="16">
        <f>(((J1260/60)/60)/24)+DATE(1970,1,1)</f>
        <v>41487.611250000002</v>
      </c>
      <c r="U1260">
        <f t="shared" si="117"/>
        <v>670</v>
      </c>
      <c r="V1260" t="str">
        <f t="shared" si="118"/>
        <v/>
      </c>
      <c r="W1260" t="str">
        <f t="shared" si="119"/>
        <v/>
      </c>
      <c r="X1260" t="str">
        <f t="shared" si="120"/>
        <v/>
      </c>
    </row>
    <row r="1261" spans="1:24"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f>
        <v>1.0424</v>
      </c>
      <c r="P1261" s="6">
        <f>E1261/L1261</f>
        <v>27.145833333333332</v>
      </c>
      <c r="Q1261" t="str">
        <f t="shared" si="115"/>
        <v>music</v>
      </c>
      <c r="R1261" s="7" t="str">
        <f t="shared" si="116"/>
        <v>rock</v>
      </c>
      <c r="S1261" s="13">
        <f>(((I1261/60)/60)/24)+DATE(1970,1,1)</f>
        <v>41799.165972222225</v>
      </c>
      <c r="T1261" s="16">
        <f>(((J1261/60)/60)/24)+DATE(1970,1,1)</f>
        <v>41766.970648148148</v>
      </c>
      <c r="U1261">
        <f t="shared" si="117"/>
        <v>96</v>
      </c>
      <c r="V1261" t="str">
        <f t="shared" si="118"/>
        <v/>
      </c>
      <c r="W1261" t="str">
        <f t="shared" si="119"/>
        <v/>
      </c>
      <c r="X1261" t="str">
        <f t="shared" si="120"/>
        <v/>
      </c>
    </row>
    <row r="1262" spans="1:24"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f>
        <v>1.1366666666666667</v>
      </c>
      <c r="P1262" s="6">
        <f>E1262/L1262</f>
        <v>50.689189189189186</v>
      </c>
      <c r="Q1262" t="str">
        <f t="shared" si="115"/>
        <v>music</v>
      </c>
      <c r="R1262" s="7" t="str">
        <f t="shared" si="116"/>
        <v>rock</v>
      </c>
      <c r="S1262" s="13">
        <f>(((I1262/60)/60)/24)+DATE(1970,1,1)</f>
        <v>41696.842824074076</v>
      </c>
      <c r="T1262" s="16">
        <f>(((J1262/60)/60)/24)+DATE(1970,1,1)</f>
        <v>41666.842824074076</v>
      </c>
      <c r="U1262">
        <f t="shared" si="117"/>
        <v>74</v>
      </c>
      <c r="V1262" t="str">
        <f t="shared" si="118"/>
        <v/>
      </c>
      <c r="W1262" t="str">
        <f t="shared" si="119"/>
        <v/>
      </c>
      <c r="X1262" t="str">
        <f t="shared" si="120"/>
        <v/>
      </c>
    </row>
    <row r="1263" spans="1:24"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f>
        <v>1.0125</v>
      </c>
      <c r="P1263" s="6">
        <f>E1263/L1263</f>
        <v>38.942307692307693</v>
      </c>
      <c r="Q1263" t="str">
        <f t="shared" si="115"/>
        <v>music</v>
      </c>
      <c r="R1263" s="7" t="str">
        <f t="shared" si="116"/>
        <v>rock</v>
      </c>
      <c r="S1263" s="13">
        <f>(((I1263/60)/60)/24)+DATE(1970,1,1)</f>
        <v>41668.342905092592</v>
      </c>
      <c r="T1263" s="16">
        <f>(((J1263/60)/60)/24)+DATE(1970,1,1)</f>
        <v>41638.342905092592</v>
      </c>
      <c r="U1263">
        <f t="shared" si="117"/>
        <v>52</v>
      </c>
      <c r="V1263" t="str">
        <f t="shared" si="118"/>
        <v/>
      </c>
      <c r="W1263" t="str">
        <f t="shared" si="119"/>
        <v/>
      </c>
      <c r="X1263" t="str">
        <f t="shared" si="120"/>
        <v/>
      </c>
    </row>
    <row r="1264" spans="1:24"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f>
        <v>1.2541538461538462</v>
      </c>
      <c r="P1264" s="6">
        <f>E1264/L1264</f>
        <v>77.638095238095232</v>
      </c>
      <c r="Q1264" t="str">
        <f t="shared" si="115"/>
        <v>music</v>
      </c>
      <c r="R1264" s="7" t="str">
        <f t="shared" si="116"/>
        <v>rock</v>
      </c>
      <c r="S1264" s="13">
        <f>(((I1264/60)/60)/24)+DATE(1970,1,1)</f>
        <v>41686.762638888889</v>
      </c>
      <c r="T1264" s="16">
        <f>(((J1264/60)/60)/24)+DATE(1970,1,1)</f>
        <v>41656.762638888889</v>
      </c>
      <c r="U1264">
        <f t="shared" si="117"/>
        <v>105</v>
      </c>
      <c r="V1264" t="str">
        <f t="shared" si="118"/>
        <v/>
      </c>
      <c r="W1264" t="str">
        <f t="shared" si="119"/>
        <v/>
      </c>
      <c r="X1264" t="str">
        <f t="shared" si="120"/>
        <v/>
      </c>
    </row>
    <row r="1265" spans="1:24"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f>
        <v>1.19</v>
      </c>
      <c r="P1265" s="6">
        <f>E1265/L1265</f>
        <v>43.536585365853661</v>
      </c>
      <c r="Q1265" t="str">
        <f t="shared" si="115"/>
        <v>music</v>
      </c>
      <c r="R1265" s="7" t="str">
        <f t="shared" si="116"/>
        <v>rock</v>
      </c>
      <c r="S1265" s="13">
        <f>(((I1265/60)/60)/24)+DATE(1970,1,1)</f>
        <v>41727.041666666664</v>
      </c>
      <c r="T1265" s="16">
        <f>(((J1265/60)/60)/24)+DATE(1970,1,1)</f>
        <v>41692.084143518521</v>
      </c>
      <c r="U1265">
        <f t="shared" si="117"/>
        <v>41</v>
      </c>
      <c r="V1265" t="str">
        <f t="shared" si="118"/>
        <v/>
      </c>
      <c r="W1265" t="str">
        <f t="shared" si="119"/>
        <v/>
      </c>
      <c r="X1265" t="str">
        <f t="shared" si="120"/>
        <v/>
      </c>
    </row>
    <row r="1266" spans="1:24"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f>
        <v>1.6646153846153846</v>
      </c>
      <c r="P1266" s="6">
        <f>E1266/L1266</f>
        <v>31.823529411764707</v>
      </c>
      <c r="Q1266" t="str">
        <f t="shared" si="115"/>
        <v>music</v>
      </c>
      <c r="R1266" s="7" t="str">
        <f t="shared" si="116"/>
        <v>rock</v>
      </c>
      <c r="S1266" s="13">
        <f>(((I1266/60)/60)/24)+DATE(1970,1,1)</f>
        <v>41576.662997685184</v>
      </c>
      <c r="T1266" s="16">
        <f>(((J1266/60)/60)/24)+DATE(1970,1,1)</f>
        <v>41547.662997685184</v>
      </c>
      <c r="U1266">
        <f t="shared" si="117"/>
        <v>34</v>
      </c>
      <c r="V1266" t="str">
        <f t="shared" si="118"/>
        <v/>
      </c>
      <c r="W1266" t="str">
        <f t="shared" si="119"/>
        <v/>
      </c>
      <c r="X1266" t="str">
        <f t="shared" si="120"/>
        <v/>
      </c>
    </row>
    <row r="1267" spans="1:24"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f>
        <v>1.1914771428571429</v>
      </c>
      <c r="P1267" s="6">
        <f>E1267/L1267</f>
        <v>63.184393939393942</v>
      </c>
      <c r="Q1267" t="str">
        <f t="shared" si="115"/>
        <v>music</v>
      </c>
      <c r="R1267" s="7" t="str">
        <f t="shared" si="116"/>
        <v>rock</v>
      </c>
      <c r="S1267" s="13">
        <f>(((I1267/60)/60)/24)+DATE(1970,1,1)</f>
        <v>40512.655266203699</v>
      </c>
      <c r="T1267" s="16">
        <f>(((J1267/60)/60)/24)+DATE(1970,1,1)</f>
        <v>40465.655266203699</v>
      </c>
      <c r="U1267">
        <f t="shared" si="117"/>
        <v>66</v>
      </c>
      <c r="V1267" t="str">
        <f t="shared" si="118"/>
        <v/>
      </c>
      <c r="W1267" t="str">
        <f t="shared" si="119"/>
        <v/>
      </c>
      <c r="X1267" t="str">
        <f t="shared" si="120"/>
        <v/>
      </c>
    </row>
    <row r="1268" spans="1:24"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f>
        <v>1.0047368421052632</v>
      </c>
      <c r="P1268" s="6">
        <f>E1268/L1268</f>
        <v>190.9</v>
      </c>
      <c r="Q1268" t="str">
        <f t="shared" si="115"/>
        <v>music</v>
      </c>
      <c r="R1268" s="7" t="str">
        <f t="shared" si="116"/>
        <v>rock</v>
      </c>
      <c r="S1268" s="13">
        <f>(((I1268/60)/60)/24)+DATE(1970,1,1)</f>
        <v>41650.87667824074</v>
      </c>
      <c r="T1268" s="16">
        <f>(((J1268/60)/60)/24)+DATE(1970,1,1)</f>
        <v>41620.87667824074</v>
      </c>
      <c r="U1268">
        <f t="shared" si="117"/>
        <v>50</v>
      </c>
      <c r="V1268" t="str">
        <f t="shared" si="118"/>
        <v/>
      </c>
      <c r="W1268" t="str">
        <f t="shared" si="119"/>
        <v/>
      </c>
      <c r="X1268" t="str">
        <f t="shared" si="120"/>
        <v/>
      </c>
    </row>
    <row r="1269" spans="1:24"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f>
        <v>1.018</v>
      </c>
      <c r="P1269" s="6">
        <f>E1269/L1269</f>
        <v>140.85534591194968</v>
      </c>
      <c r="Q1269" t="str">
        <f t="shared" si="115"/>
        <v>music</v>
      </c>
      <c r="R1269" s="7" t="str">
        <f t="shared" si="116"/>
        <v>rock</v>
      </c>
      <c r="S1269" s="13">
        <f>(((I1269/60)/60)/24)+DATE(1970,1,1)</f>
        <v>41479.585162037038</v>
      </c>
      <c r="T1269" s="16">
        <f>(((J1269/60)/60)/24)+DATE(1970,1,1)</f>
        <v>41449.585162037038</v>
      </c>
      <c r="U1269">
        <f t="shared" si="117"/>
        <v>159</v>
      </c>
      <c r="V1269" t="str">
        <f t="shared" si="118"/>
        <v/>
      </c>
      <c r="W1269" t="str">
        <f t="shared" si="119"/>
        <v/>
      </c>
      <c r="X1269" t="str">
        <f t="shared" si="120"/>
        <v/>
      </c>
    </row>
    <row r="1270" spans="1:24"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f>
        <v>1.1666666666666667</v>
      </c>
      <c r="P1270" s="6">
        <f>E1270/L1270</f>
        <v>76.92307692307692</v>
      </c>
      <c r="Q1270" t="str">
        <f t="shared" si="115"/>
        <v>music</v>
      </c>
      <c r="R1270" s="7" t="str">
        <f t="shared" si="116"/>
        <v>rock</v>
      </c>
      <c r="S1270" s="13">
        <f>(((I1270/60)/60)/24)+DATE(1970,1,1)</f>
        <v>41537.845451388886</v>
      </c>
      <c r="T1270" s="16">
        <f>(((J1270/60)/60)/24)+DATE(1970,1,1)</f>
        <v>41507.845451388886</v>
      </c>
      <c r="U1270">
        <f t="shared" si="117"/>
        <v>182</v>
      </c>
      <c r="V1270" t="str">
        <f t="shared" si="118"/>
        <v/>
      </c>
      <c r="W1270" t="str">
        <f t="shared" si="119"/>
        <v/>
      </c>
      <c r="X1270" t="str">
        <f t="shared" si="120"/>
        <v/>
      </c>
    </row>
    <row r="1271" spans="1:24"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f>
        <v>1.0864893617021276</v>
      </c>
      <c r="P1271" s="6">
        <f>E1271/L1271</f>
        <v>99.15533980582525</v>
      </c>
      <c r="Q1271" t="str">
        <f t="shared" si="115"/>
        <v>music</v>
      </c>
      <c r="R1271" s="7" t="str">
        <f t="shared" si="116"/>
        <v>rock</v>
      </c>
      <c r="S1271" s="13">
        <f>(((I1271/60)/60)/24)+DATE(1970,1,1)</f>
        <v>42476</v>
      </c>
      <c r="T1271" s="16">
        <f>(((J1271/60)/60)/24)+DATE(1970,1,1)</f>
        <v>42445.823055555549</v>
      </c>
      <c r="U1271">
        <f t="shared" si="117"/>
        <v>206</v>
      </c>
      <c r="V1271" t="str">
        <f t="shared" si="118"/>
        <v/>
      </c>
      <c r="W1271" t="str">
        <f t="shared" si="119"/>
        <v/>
      </c>
      <c r="X1271" t="str">
        <f t="shared" si="120"/>
        <v/>
      </c>
    </row>
    <row r="1272" spans="1:24"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f>
        <v>1.1472</v>
      </c>
      <c r="P1272" s="6">
        <f>E1272/L1272</f>
        <v>67.881656804733723</v>
      </c>
      <c r="Q1272" t="str">
        <f t="shared" si="115"/>
        <v>music</v>
      </c>
      <c r="R1272" s="7" t="str">
        <f t="shared" si="116"/>
        <v>rock</v>
      </c>
      <c r="S1272" s="13">
        <f>(((I1272/60)/60)/24)+DATE(1970,1,1)</f>
        <v>40993.815300925926</v>
      </c>
      <c r="T1272" s="16">
        <f>(((J1272/60)/60)/24)+DATE(1970,1,1)</f>
        <v>40933.856967592597</v>
      </c>
      <c r="U1272">
        <f t="shared" si="117"/>
        <v>169</v>
      </c>
      <c r="V1272" t="str">
        <f t="shared" si="118"/>
        <v/>
      </c>
      <c r="W1272" t="str">
        <f t="shared" si="119"/>
        <v/>
      </c>
      <c r="X1272" t="str">
        <f t="shared" si="120"/>
        <v/>
      </c>
    </row>
    <row r="1273" spans="1:24"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f>
        <v>1.018</v>
      </c>
      <c r="P1273" s="6">
        <f>E1273/L1273</f>
        <v>246.29032258064515</v>
      </c>
      <c r="Q1273" t="str">
        <f t="shared" si="115"/>
        <v>music</v>
      </c>
      <c r="R1273" s="7" t="str">
        <f t="shared" si="116"/>
        <v>rock</v>
      </c>
      <c r="S1273" s="13">
        <f>(((I1273/60)/60)/24)+DATE(1970,1,1)</f>
        <v>41591.725219907406</v>
      </c>
      <c r="T1273" s="16">
        <f>(((J1273/60)/60)/24)+DATE(1970,1,1)</f>
        <v>41561.683553240742</v>
      </c>
      <c r="U1273">
        <f t="shared" si="117"/>
        <v>31</v>
      </c>
      <c r="V1273" t="str">
        <f t="shared" si="118"/>
        <v/>
      </c>
      <c r="W1273" t="str">
        <f t="shared" si="119"/>
        <v/>
      </c>
      <c r="X1273" t="str">
        <f t="shared" si="120"/>
        <v/>
      </c>
    </row>
    <row r="1274" spans="1:24"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f>
        <v>1.06</v>
      </c>
      <c r="P1274" s="6">
        <f>E1274/L1274</f>
        <v>189.28571428571428</v>
      </c>
      <c r="Q1274" t="str">
        <f t="shared" si="115"/>
        <v>music</v>
      </c>
      <c r="R1274" s="7" t="str">
        <f t="shared" si="116"/>
        <v>rock</v>
      </c>
      <c r="S1274" s="13">
        <f>(((I1274/60)/60)/24)+DATE(1970,1,1)</f>
        <v>40344.166666666664</v>
      </c>
      <c r="T1274" s="16">
        <f>(((J1274/60)/60)/24)+DATE(1970,1,1)</f>
        <v>40274.745127314818</v>
      </c>
      <c r="U1274">
        <f t="shared" si="117"/>
        <v>28</v>
      </c>
      <c r="V1274" t="str">
        <f t="shared" si="118"/>
        <v/>
      </c>
      <c r="W1274" t="str">
        <f t="shared" si="119"/>
        <v/>
      </c>
      <c r="X1274" t="str">
        <f t="shared" si="120"/>
        <v/>
      </c>
    </row>
    <row r="1275" spans="1:24"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f>
        <v>1.0349999999999999</v>
      </c>
      <c r="P1275" s="6">
        <f>E1275/L1275</f>
        <v>76.666666666666671</v>
      </c>
      <c r="Q1275" t="str">
        <f t="shared" si="115"/>
        <v>music</v>
      </c>
      <c r="R1275" s="7" t="str">
        <f t="shared" si="116"/>
        <v>rock</v>
      </c>
      <c r="S1275" s="13">
        <f>(((I1275/60)/60)/24)+DATE(1970,1,1)</f>
        <v>41882.730219907404</v>
      </c>
      <c r="T1275" s="16">
        <f>(((J1275/60)/60)/24)+DATE(1970,1,1)</f>
        <v>41852.730219907404</v>
      </c>
      <c r="U1275">
        <f t="shared" si="117"/>
        <v>54</v>
      </c>
      <c r="V1275" t="str">
        <f t="shared" si="118"/>
        <v/>
      </c>
      <c r="W1275" t="str">
        <f t="shared" si="119"/>
        <v/>
      </c>
      <c r="X1275" t="str">
        <f t="shared" si="120"/>
        <v/>
      </c>
    </row>
    <row r="1276" spans="1:24"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f>
        <v>1.5497535999999998</v>
      </c>
      <c r="P1276" s="6">
        <f>E1276/L1276</f>
        <v>82.963254817987149</v>
      </c>
      <c r="Q1276" t="str">
        <f t="shared" si="115"/>
        <v>music</v>
      </c>
      <c r="R1276" s="7" t="str">
        <f t="shared" si="116"/>
        <v>rock</v>
      </c>
      <c r="S1276" s="13">
        <f>(((I1276/60)/60)/24)+DATE(1970,1,1)</f>
        <v>41151.690104166664</v>
      </c>
      <c r="T1276" s="16">
        <f>(((J1276/60)/60)/24)+DATE(1970,1,1)</f>
        <v>41116.690104166664</v>
      </c>
      <c r="U1276">
        <f t="shared" si="117"/>
        <v>467</v>
      </c>
      <c r="V1276" t="str">
        <f t="shared" si="118"/>
        <v/>
      </c>
      <c r="W1276" t="str">
        <f t="shared" si="119"/>
        <v/>
      </c>
      <c r="X1276" t="str">
        <f t="shared" si="120"/>
        <v/>
      </c>
    </row>
    <row r="1277" spans="1:24"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f>
        <v>1.6214066666666667</v>
      </c>
      <c r="P1277" s="6">
        <f>E1277/L1277</f>
        <v>62.522107969151669</v>
      </c>
      <c r="Q1277" t="str">
        <f t="shared" si="115"/>
        <v>music</v>
      </c>
      <c r="R1277" s="7" t="str">
        <f t="shared" si="116"/>
        <v>rock</v>
      </c>
      <c r="S1277" s="13">
        <f>(((I1277/60)/60)/24)+DATE(1970,1,1)</f>
        <v>41493.867905092593</v>
      </c>
      <c r="T1277" s="16">
        <f>(((J1277/60)/60)/24)+DATE(1970,1,1)</f>
        <v>41458.867905092593</v>
      </c>
      <c r="U1277">
        <f t="shared" si="117"/>
        <v>389</v>
      </c>
      <c r="V1277" t="str">
        <f t="shared" si="118"/>
        <v/>
      </c>
      <c r="W1277" t="str">
        <f t="shared" si="119"/>
        <v/>
      </c>
      <c r="X1277" t="str">
        <f t="shared" si="120"/>
        <v/>
      </c>
    </row>
    <row r="1278" spans="1:24"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f>
        <v>1.0442100000000001</v>
      </c>
      <c r="P1278" s="6">
        <f>E1278/L1278</f>
        <v>46.06808823529412</v>
      </c>
      <c r="Q1278" t="str">
        <f t="shared" si="115"/>
        <v>music</v>
      </c>
      <c r="R1278" s="7" t="str">
        <f t="shared" si="116"/>
        <v>rock</v>
      </c>
      <c r="S1278" s="13">
        <f>(((I1278/60)/60)/24)+DATE(1970,1,1)</f>
        <v>40057.166666666664</v>
      </c>
      <c r="T1278" s="16">
        <f>(((J1278/60)/60)/24)+DATE(1970,1,1)</f>
        <v>40007.704247685186</v>
      </c>
      <c r="U1278">
        <f t="shared" si="117"/>
        <v>68</v>
      </c>
      <c r="V1278" t="str">
        <f t="shared" si="118"/>
        <v/>
      </c>
      <c r="W1278" t="str">
        <f t="shared" si="119"/>
        <v/>
      </c>
      <c r="X1278" t="str">
        <f t="shared" si="120"/>
        <v/>
      </c>
    </row>
    <row r="1279" spans="1:24"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f>
        <v>1.0612433333333333</v>
      </c>
      <c r="P1279" s="6">
        <f>E1279/L1279</f>
        <v>38.543946731234868</v>
      </c>
      <c r="Q1279" t="str">
        <f t="shared" si="115"/>
        <v>music</v>
      </c>
      <c r="R1279" s="7" t="str">
        <f t="shared" si="116"/>
        <v>rock</v>
      </c>
      <c r="S1279" s="13">
        <f>(((I1279/60)/60)/24)+DATE(1970,1,1)</f>
        <v>41156.561886574076</v>
      </c>
      <c r="T1279" s="16">
        <f>(((J1279/60)/60)/24)+DATE(1970,1,1)</f>
        <v>41121.561886574076</v>
      </c>
      <c r="U1279">
        <f t="shared" si="117"/>
        <v>413</v>
      </c>
      <c r="V1279" t="str">
        <f t="shared" si="118"/>
        <v/>
      </c>
      <c r="W1279" t="str">
        <f t="shared" si="119"/>
        <v/>
      </c>
      <c r="X1279" t="str">
        <f t="shared" si="120"/>
        <v/>
      </c>
    </row>
    <row r="1280" spans="1:24"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f>
        <v>1.5493846153846154</v>
      </c>
      <c r="P1280" s="6">
        <f>E1280/L1280</f>
        <v>53.005263157894738</v>
      </c>
      <c r="Q1280" t="str">
        <f t="shared" si="115"/>
        <v>music</v>
      </c>
      <c r="R1280" s="7" t="str">
        <f t="shared" si="116"/>
        <v>rock</v>
      </c>
      <c r="S1280" s="13">
        <f>(((I1280/60)/60)/24)+DATE(1970,1,1)</f>
        <v>41815.083333333336</v>
      </c>
      <c r="T1280" s="16">
        <f>(((J1280/60)/60)/24)+DATE(1970,1,1)</f>
        <v>41786.555162037039</v>
      </c>
      <c r="U1280">
        <f t="shared" si="117"/>
        <v>190</v>
      </c>
      <c r="V1280" t="str">
        <f t="shared" si="118"/>
        <v/>
      </c>
      <c r="W1280" t="str">
        <f t="shared" si="119"/>
        <v/>
      </c>
      <c r="X1280" t="str">
        <f t="shared" si="120"/>
        <v/>
      </c>
    </row>
    <row r="1281" spans="1:24"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f>
        <v>1.1077157238734421</v>
      </c>
      <c r="P1281" s="6">
        <f>E1281/L1281</f>
        <v>73.355396825396824</v>
      </c>
      <c r="Q1281" t="str">
        <f t="shared" si="115"/>
        <v>music</v>
      </c>
      <c r="R1281" s="7" t="str">
        <f t="shared" si="116"/>
        <v>rock</v>
      </c>
      <c r="S1281" s="13">
        <f>(((I1281/60)/60)/24)+DATE(1970,1,1)</f>
        <v>41722.057523148149</v>
      </c>
      <c r="T1281" s="16">
        <f>(((J1281/60)/60)/24)+DATE(1970,1,1)</f>
        <v>41682.099189814813</v>
      </c>
      <c r="U1281">
        <f t="shared" si="117"/>
        <v>189</v>
      </c>
      <c r="V1281" t="str">
        <f t="shared" si="118"/>
        <v/>
      </c>
      <c r="W1281" t="str">
        <f t="shared" si="119"/>
        <v/>
      </c>
      <c r="X1281" t="str">
        <f t="shared" si="120"/>
        <v/>
      </c>
    </row>
    <row r="1282" spans="1:24"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f>
        <v>1.1091186666666666</v>
      </c>
      <c r="P1282" s="6">
        <f>E1282/L1282</f>
        <v>127.97523076923076</v>
      </c>
      <c r="Q1282" t="str">
        <f t="shared" si="115"/>
        <v>music</v>
      </c>
      <c r="R1282" s="7" t="str">
        <f t="shared" si="116"/>
        <v>rock</v>
      </c>
      <c r="S1282" s="13">
        <f>(((I1282/60)/60)/24)+DATE(1970,1,1)</f>
        <v>40603.757569444446</v>
      </c>
      <c r="T1282" s="16">
        <f>(((J1282/60)/60)/24)+DATE(1970,1,1)</f>
        <v>40513.757569444446</v>
      </c>
      <c r="U1282">
        <f t="shared" si="117"/>
        <v>130</v>
      </c>
      <c r="V1282" t="str">
        <f t="shared" si="118"/>
        <v/>
      </c>
      <c r="W1282" t="str">
        <f t="shared" si="119"/>
        <v/>
      </c>
      <c r="X1282" t="str">
        <f t="shared" si="120"/>
        <v/>
      </c>
    </row>
    <row r="1283" spans="1:24"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f>
        <v>1.1071428571428572</v>
      </c>
      <c r="P1283" s="6">
        <f>E1283/L1283</f>
        <v>104.72972972972973</v>
      </c>
      <c r="Q1283" t="str">
        <f t="shared" ref="Q1283:Q1346" si="121">LEFT(N1283,SEARCH("/",N1283)-1)</f>
        <v>music</v>
      </c>
      <c r="R1283" s="7" t="str">
        <f t="shared" ref="R1283:R1346" si="122">RIGHT(N1283,LEN(N1283)-SEARCH("/",N1283))</f>
        <v>rock</v>
      </c>
      <c r="S1283" s="13">
        <f>(((I1283/60)/60)/24)+DATE(1970,1,1)</f>
        <v>41483.743472222224</v>
      </c>
      <c r="T1283" s="16">
        <f>(((J1283/60)/60)/24)+DATE(1970,1,1)</f>
        <v>41463.743472222224</v>
      </c>
      <c r="U1283">
        <f t="shared" ref="U1283:U1346" si="123">IF(F1283="Successful",L1283,"")</f>
        <v>74</v>
      </c>
      <c r="V1283" t="str">
        <f t="shared" ref="V1283:V1346" si="124">IF($F1283="Failed",$L1283,"")</f>
        <v/>
      </c>
      <c r="W1283" t="str">
        <f t="shared" ref="W1283:W1346" si="125">IF($F1283="Canceled",$L1283,"")</f>
        <v/>
      </c>
      <c r="X1283" t="str">
        <f t="shared" ref="X1283:X1346" si="126">IF(V1283="",W1283,V1283)</f>
        <v/>
      </c>
    </row>
    <row r="1284" spans="1:24"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f>
        <v>1.2361333333333333</v>
      </c>
      <c r="P1284" s="6">
        <f>E1284/L1284</f>
        <v>67.671532846715323</v>
      </c>
      <c r="Q1284" t="str">
        <f t="shared" si="121"/>
        <v>music</v>
      </c>
      <c r="R1284" s="7" t="str">
        <f t="shared" si="122"/>
        <v>rock</v>
      </c>
      <c r="S1284" s="13">
        <f>(((I1284/60)/60)/24)+DATE(1970,1,1)</f>
        <v>41617.207638888889</v>
      </c>
      <c r="T1284" s="16">
        <f>(((J1284/60)/60)/24)+DATE(1970,1,1)</f>
        <v>41586.475173611114</v>
      </c>
      <c r="U1284">
        <f t="shared" si="123"/>
        <v>274</v>
      </c>
      <c r="V1284" t="str">
        <f t="shared" si="124"/>
        <v/>
      </c>
      <c r="W1284" t="str">
        <f t="shared" si="125"/>
        <v/>
      </c>
      <c r="X1284" t="str">
        <f t="shared" si="126"/>
        <v/>
      </c>
    </row>
    <row r="1285" spans="1:24"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f>
        <v>2.1105</v>
      </c>
      <c r="P1285" s="6">
        <f>E1285/L1285</f>
        <v>95.931818181818187</v>
      </c>
      <c r="Q1285" t="str">
        <f t="shared" si="121"/>
        <v>music</v>
      </c>
      <c r="R1285" s="7" t="str">
        <f t="shared" si="122"/>
        <v>rock</v>
      </c>
      <c r="S1285" s="13">
        <f>(((I1285/60)/60)/24)+DATE(1970,1,1)</f>
        <v>41344.166666666664</v>
      </c>
      <c r="T1285" s="16">
        <f>(((J1285/60)/60)/24)+DATE(1970,1,1)</f>
        <v>41320.717465277776</v>
      </c>
      <c r="U1285">
        <f t="shared" si="123"/>
        <v>22</v>
      </c>
      <c r="V1285" t="str">
        <f t="shared" si="124"/>
        <v/>
      </c>
      <c r="W1285" t="str">
        <f t="shared" si="125"/>
        <v/>
      </c>
      <c r="X1285" t="str">
        <f t="shared" si="126"/>
        <v/>
      </c>
    </row>
    <row r="1286" spans="1:24"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f>
        <v>1.01</v>
      </c>
      <c r="P1286" s="6">
        <f>E1286/L1286</f>
        <v>65.161290322580641</v>
      </c>
      <c r="Q1286" t="str">
        <f t="shared" si="121"/>
        <v>theater</v>
      </c>
      <c r="R1286" s="7" t="str">
        <f t="shared" si="122"/>
        <v>plays</v>
      </c>
      <c r="S1286" s="13">
        <f>(((I1286/60)/60)/24)+DATE(1970,1,1)</f>
        <v>42735.707638888889</v>
      </c>
      <c r="T1286" s="16">
        <f>(((J1286/60)/60)/24)+DATE(1970,1,1)</f>
        <v>42712.23474537037</v>
      </c>
      <c r="U1286">
        <f t="shared" si="123"/>
        <v>31</v>
      </c>
      <c r="V1286" t="str">
        <f t="shared" si="124"/>
        <v/>
      </c>
      <c r="W1286" t="str">
        <f t="shared" si="125"/>
        <v/>
      </c>
      <c r="X1286" t="str">
        <f t="shared" si="126"/>
        <v/>
      </c>
    </row>
    <row r="1287" spans="1:24"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f>
        <v>1.0165</v>
      </c>
      <c r="P1287" s="6">
        <f>E1287/L1287</f>
        <v>32.269841269841272</v>
      </c>
      <c r="Q1287" t="str">
        <f t="shared" si="121"/>
        <v>theater</v>
      </c>
      <c r="R1287" s="7" t="str">
        <f t="shared" si="122"/>
        <v>plays</v>
      </c>
      <c r="S1287" s="13">
        <f>(((I1287/60)/60)/24)+DATE(1970,1,1)</f>
        <v>42175.583043981482</v>
      </c>
      <c r="T1287" s="16">
        <f>(((J1287/60)/60)/24)+DATE(1970,1,1)</f>
        <v>42160.583043981482</v>
      </c>
      <c r="U1287">
        <f t="shared" si="123"/>
        <v>63</v>
      </c>
      <c r="V1287" t="str">
        <f t="shared" si="124"/>
        <v/>
      </c>
      <c r="W1287" t="str">
        <f t="shared" si="125"/>
        <v/>
      </c>
      <c r="X1287" t="str">
        <f t="shared" si="126"/>
        <v/>
      </c>
    </row>
    <row r="1288" spans="1:24"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f>
        <v>1.0833333333333333</v>
      </c>
      <c r="P1288" s="6">
        <f>E1288/L1288</f>
        <v>81.25</v>
      </c>
      <c r="Q1288" t="str">
        <f t="shared" si="121"/>
        <v>theater</v>
      </c>
      <c r="R1288" s="7" t="str">
        <f t="shared" si="122"/>
        <v>plays</v>
      </c>
      <c r="S1288" s="13">
        <f>(((I1288/60)/60)/24)+DATE(1970,1,1)</f>
        <v>42052.583333333328</v>
      </c>
      <c r="T1288" s="16">
        <f>(((J1288/60)/60)/24)+DATE(1970,1,1)</f>
        <v>42039.384571759263</v>
      </c>
      <c r="U1288">
        <f t="shared" si="123"/>
        <v>20</v>
      </c>
      <c r="V1288" t="str">
        <f t="shared" si="124"/>
        <v/>
      </c>
      <c r="W1288" t="str">
        <f t="shared" si="125"/>
        <v/>
      </c>
      <c r="X1288" t="str">
        <f t="shared" si="126"/>
        <v/>
      </c>
    </row>
    <row r="1289" spans="1:24"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f>
        <v>2.42</v>
      </c>
      <c r="P1289" s="6">
        <f>E1289/L1289</f>
        <v>24.2</v>
      </c>
      <c r="Q1289" t="str">
        <f t="shared" si="121"/>
        <v>theater</v>
      </c>
      <c r="R1289" s="7" t="str">
        <f t="shared" si="122"/>
        <v>plays</v>
      </c>
      <c r="S1289" s="13">
        <f>(((I1289/60)/60)/24)+DATE(1970,1,1)</f>
        <v>42167.621018518519</v>
      </c>
      <c r="T1289" s="16">
        <f>(((J1289/60)/60)/24)+DATE(1970,1,1)</f>
        <v>42107.621018518519</v>
      </c>
      <c r="U1289">
        <f t="shared" si="123"/>
        <v>25</v>
      </c>
      <c r="V1289" t="str">
        <f t="shared" si="124"/>
        <v/>
      </c>
      <c r="W1289" t="str">
        <f t="shared" si="125"/>
        <v/>
      </c>
      <c r="X1289" t="str">
        <f t="shared" si="126"/>
        <v/>
      </c>
    </row>
    <row r="1290" spans="1:24"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f>
        <v>1.0044999999999999</v>
      </c>
      <c r="P1290" s="6">
        <f>E1290/L1290</f>
        <v>65.868852459016395</v>
      </c>
      <c r="Q1290" t="str">
        <f t="shared" si="121"/>
        <v>theater</v>
      </c>
      <c r="R1290" s="7" t="str">
        <f t="shared" si="122"/>
        <v>plays</v>
      </c>
      <c r="S1290" s="13">
        <f>(((I1290/60)/60)/24)+DATE(1970,1,1)</f>
        <v>42592.166666666672</v>
      </c>
      <c r="T1290" s="16">
        <f>(((J1290/60)/60)/24)+DATE(1970,1,1)</f>
        <v>42561.154664351852</v>
      </c>
      <c r="U1290">
        <f t="shared" si="123"/>
        <v>61</v>
      </c>
      <c r="V1290" t="str">
        <f t="shared" si="124"/>
        <v/>
      </c>
      <c r="W1290" t="str">
        <f t="shared" si="125"/>
        <v/>
      </c>
      <c r="X1290" t="str">
        <f t="shared" si="126"/>
        <v/>
      </c>
    </row>
    <row r="1291" spans="1:24"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f>
        <v>1.2506666666666666</v>
      </c>
      <c r="P1291" s="6">
        <f>E1291/L1291</f>
        <v>36.07692307692308</v>
      </c>
      <c r="Q1291" t="str">
        <f t="shared" si="121"/>
        <v>theater</v>
      </c>
      <c r="R1291" s="7" t="str">
        <f t="shared" si="122"/>
        <v>plays</v>
      </c>
      <c r="S1291" s="13">
        <f>(((I1291/60)/60)/24)+DATE(1970,1,1)</f>
        <v>42739.134780092587</v>
      </c>
      <c r="T1291" s="16">
        <f>(((J1291/60)/60)/24)+DATE(1970,1,1)</f>
        <v>42709.134780092587</v>
      </c>
      <c r="U1291">
        <f t="shared" si="123"/>
        <v>52</v>
      </c>
      <c r="V1291" t="str">
        <f t="shared" si="124"/>
        <v/>
      </c>
      <c r="W1291" t="str">
        <f t="shared" si="125"/>
        <v/>
      </c>
      <c r="X1291" t="str">
        <f t="shared" si="126"/>
        <v/>
      </c>
    </row>
    <row r="1292" spans="1:24"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f>
        <v>1.0857142857142856</v>
      </c>
      <c r="P1292" s="6">
        <f>E1292/L1292</f>
        <v>44.186046511627907</v>
      </c>
      <c r="Q1292" t="str">
        <f t="shared" si="121"/>
        <v>theater</v>
      </c>
      <c r="R1292" s="7" t="str">
        <f t="shared" si="122"/>
        <v>plays</v>
      </c>
      <c r="S1292" s="13">
        <f>(((I1292/60)/60)/24)+DATE(1970,1,1)</f>
        <v>42117.290972222225</v>
      </c>
      <c r="T1292" s="16">
        <f>(((J1292/60)/60)/24)+DATE(1970,1,1)</f>
        <v>42086.614942129629</v>
      </c>
      <c r="U1292">
        <f t="shared" si="123"/>
        <v>86</v>
      </c>
      <c r="V1292" t="str">
        <f t="shared" si="124"/>
        <v/>
      </c>
      <c r="W1292" t="str">
        <f t="shared" si="125"/>
        <v/>
      </c>
      <c r="X1292" t="str">
        <f t="shared" si="126"/>
        <v/>
      </c>
    </row>
    <row r="1293" spans="1:24"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f>
        <v>1.4570000000000001</v>
      </c>
      <c r="P1293" s="6">
        <f>E1293/L1293</f>
        <v>104.07142857142857</v>
      </c>
      <c r="Q1293" t="str">
        <f t="shared" si="121"/>
        <v>theater</v>
      </c>
      <c r="R1293" s="7" t="str">
        <f t="shared" si="122"/>
        <v>plays</v>
      </c>
      <c r="S1293" s="13">
        <f>(((I1293/60)/60)/24)+DATE(1970,1,1)</f>
        <v>42101.291666666672</v>
      </c>
      <c r="T1293" s="16">
        <f>(((J1293/60)/60)/24)+DATE(1970,1,1)</f>
        <v>42064.652673611112</v>
      </c>
      <c r="U1293">
        <f t="shared" si="123"/>
        <v>42</v>
      </c>
      <c r="V1293" t="str">
        <f t="shared" si="124"/>
        <v/>
      </c>
      <c r="W1293" t="str">
        <f t="shared" si="125"/>
        <v/>
      </c>
      <c r="X1293" t="str">
        <f t="shared" si="126"/>
        <v/>
      </c>
    </row>
    <row r="1294" spans="1:24"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f>
        <v>1.1000000000000001</v>
      </c>
      <c r="P1294" s="6">
        <f>E1294/L1294</f>
        <v>35.96153846153846</v>
      </c>
      <c r="Q1294" t="str">
        <f t="shared" si="121"/>
        <v>theater</v>
      </c>
      <c r="R1294" s="7" t="str">
        <f t="shared" si="122"/>
        <v>plays</v>
      </c>
      <c r="S1294" s="13">
        <f>(((I1294/60)/60)/24)+DATE(1970,1,1)</f>
        <v>42283.957638888889</v>
      </c>
      <c r="T1294" s="16">
        <f>(((J1294/60)/60)/24)+DATE(1970,1,1)</f>
        <v>42256.764212962968</v>
      </c>
      <c r="U1294">
        <f t="shared" si="123"/>
        <v>52</v>
      </c>
      <c r="V1294" t="str">
        <f t="shared" si="124"/>
        <v/>
      </c>
      <c r="W1294" t="str">
        <f t="shared" si="125"/>
        <v/>
      </c>
      <c r="X1294" t="str">
        <f t="shared" si="126"/>
        <v/>
      </c>
    </row>
    <row r="1295" spans="1:24"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f>
        <v>1.0223333333333333</v>
      </c>
      <c r="P1295" s="6">
        <f>E1295/L1295</f>
        <v>127.79166666666667</v>
      </c>
      <c r="Q1295" t="str">
        <f t="shared" si="121"/>
        <v>theater</v>
      </c>
      <c r="R1295" s="7" t="str">
        <f t="shared" si="122"/>
        <v>plays</v>
      </c>
      <c r="S1295" s="13">
        <f>(((I1295/60)/60)/24)+DATE(1970,1,1)</f>
        <v>42322.742719907401</v>
      </c>
      <c r="T1295" s="16">
        <f>(((J1295/60)/60)/24)+DATE(1970,1,1)</f>
        <v>42292.701053240744</v>
      </c>
      <c r="U1295">
        <f t="shared" si="123"/>
        <v>120</v>
      </c>
      <c r="V1295" t="str">
        <f t="shared" si="124"/>
        <v/>
      </c>
      <c r="W1295" t="str">
        <f t="shared" si="125"/>
        <v/>
      </c>
      <c r="X1295" t="str">
        <f t="shared" si="126"/>
        <v/>
      </c>
    </row>
    <row r="1296" spans="1:24"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f>
        <v>1.22</v>
      </c>
      <c r="P1296" s="6">
        <f>E1296/L1296</f>
        <v>27.727272727272727</v>
      </c>
      <c r="Q1296" t="str">
        <f t="shared" si="121"/>
        <v>theater</v>
      </c>
      <c r="R1296" s="7" t="str">
        <f t="shared" si="122"/>
        <v>plays</v>
      </c>
      <c r="S1296" s="13">
        <f>(((I1296/60)/60)/24)+DATE(1970,1,1)</f>
        <v>42296.458333333328</v>
      </c>
      <c r="T1296" s="16">
        <f>(((J1296/60)/60)/24)+DATE(1970,1,1)</f>
        <v>42278.453668981485</v>
      </c>
      <c r="U1296">
        <f t="shared" si="123"/>
        <v>22</v>
      </c>
      <c r="V1296" t="str">
        <f t="shared" si="124"/>
        <v/>
      </c>
      <c r="W1296" t="str">
        <f t="shared" si="125"/>
        <v/>
      </c>
      <c r="X1296" t="str">
        <f t="shared" si="126"/>
        <v/>
      </c>
    </row>
    <row r="1297" spans="1:24"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f>
        <v>1.0196000000000001</v>
      </c>
      <c r="P1297" s="6">
        <f>E1297/L1297</f>
        <v>39.828125</v>
      </c>
      <c r="Q1297" t="str">
        <f t="shared" si="121"/>
        <v>theater</v>
      </c>
      <c r="R1297" s="7" t="str">
        <f t="shared" si="122"/>
        <v>plays</v>
      </c>
      <c r="S1297" s="13">
        <f>(((I1297/60)/60)/24)+DATE(1970,1,1)</f>
        <v>42214.708333333328</v>
      </c>
      <c r="T1297" s="16">
        <f>(((J1297/60)/60)/24)+DATE(1970,1,1)</f>
        <v>42184.572881944448</v>
      </c>
      <c r="U1297">
        <f t="shared" si="123"/>
        <v>64</v>
      </c>
      <c r="V1297" t="str">
        <f t="shared" si="124"/>
        <v/>
      </c>
      <c r="W1297" t="str">
        <f t="shared" si="125"/>
        <v/>
      </c>
      <c r="X1297" t="str">
        <f t="shared" si="126"/>
        <v/>
      </c>
    </row>
    <row r="1298" spans="1:24"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f>
        <v>1.411764705882353</v>
      </c>
      <c r="P1298" s="6">
        <f>E1298/L1298</f>
        <v>52.173913043478258</v>
      </c>
      <c r="Q1298" t="str">
        <f t="shared" si="121"/>
        <v>theater</v>
      </c>
      <c r="R1298" s="7" t="str">
        <f t="shared" si="122"/>
        <v>plays</v>
      </c>
      <c r="S1298" s="13">
        <f>(((I1298/60)/60)/24)+DATE(1970,1,1)</f>
        <v>42443.008946759262</v>
      </c>
      <c r="T1298" s="16">
        <f>(((J1298/60)/60)/24)+DATE(1970,1,1)</f>
        <v>42423.050613425927</v>
      </c>
      <c r="U1298">
        <f t="shared" si="123"/>
        <v>23</v>
      </c>
      <c r="V1298" t="str">
        <f t="shared" si="124"/>
        <v/>
      </c>
      <c r="W1298" t="str">
        <f t="shared" si="125"/>
        <v/>
      </c>
      <c r="X1298" t="str">
        <f t="shared" si="126"/>
        <v/>
      </c>
    </row>
    <row r="1299" spans="1:24"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f>
        <v>1.0952500000000001</v>
      </c>
      <c r="P1299" s="6">
        <f>E1299/L1299</f>
        <v>92.037815126050418</v>
      </c>
      <c r="Q1299" t="str">
        <f t="shared" si="121"/>
        <v>theater</v>
      </c>
      <c r="R1299" s="7" t="str">
        <f t="shared" si="122"/>
        <v>plays</v>
      </c>
      <c r="S1299" s="13">
        <f>(((I1299/60)/60)/24)+DATE(1970,1,1)</f>
        <v>42491.747199074074</v>
      </c>
      <c r="T1299" s="16">
        <f>(((J1299/60)/60)/24)+DATE(1970,1,1)</f>
        <v>42461.747199074074</v>
      </c>
      <c r="U1299">
        <f t="shared" si="123"/>
        <v>238</v>
      </c>
      <c r="V1299" t="str">
        <f t="shared" si="124"/>
        <v/>
      </c>
      <c r="W1299" t="str">
        <f t="shared" si="125"/>
        <v/>
      </c>
      <c r="X1299" t="str">
        <f t="shared" si="126"/>
        <v/>
      </c>
    </row>
    <row r="1300" spans="1:24"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f>
        <v>1.0465</v>
      </c>
      <c r="P1300" s="6">
        <f>E1300/L1300</f>
        <v>63.424242424242422</v>
      </c>
      <c r="Q1300" t="str">
        <f t="shared" si="121"/>
        <v>theater</v>
      </c>
      <c r="R1300" s="7" t="str">
        <f t="shared" si="122"/>
        <v>plays</v>
      </c>
      <c r="S1300" s="13">
        <f>(((I1300/60)/60)/24)+DATE(1970,1,1)</f>
        <v>42488.680925925932</v>
      </c>
      <c r="T1300" s="16">
        <f>(((J1300/60)/60)/24)+DATE(1970,1,1)</f>
        <v>42458.680925925932</v>
      </c>
      <c r="U1300">
        <f t="shared" si="123"/>
        <v>33</v>
      </c>
      <c r="V1300" t="str">
        <f t="shared" si="124"/>
        <v/>
      </c>
      <c r="W1300" t="str">
        <f t="shared" si="125"/>
        <v/>
      </c>
      <c r="X1300" t="str">
        <f t="shared" si="126"/>
        <v/>
      </c>
    </row>
    <row r="1301" spans="1:24"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f>
        <v>1.24</v>
      </c>
      <c r="P1301" s="6">
        <f>E1301/L1301</f>
        <v>135.625</v>
      </c>
      <c r="Q1301" t="str">
        <f t="shared" si="121"/>
        <v>theater</v>
      </c>
      <c r="R1301" s="7" t="str">
        <f t="shared" si="122"/>
        <v>plays</v>
      </c>
      <c r="S1301" s="13">
        <f>(((I1301/60)/60)/24)+DATE(1970,1,1)</f>
        <v>42199.814340277779</v>
      </c>
      <c r="T1301" s="16">
        <f>(((J1301/60)/60)/24)+DATE(1970,1,1)</f>
        <v>42169.814340277779</v>
      </c>
      <c r="U1301">
        <f t="shared" si="123"/>
        <v>32</v>
      </c>
      <c r="V1301" t="str">
        <f t="shared" si="124"/>
        <v/>
      </c>
      <c r="W1301" t="str">
        <f t="shared" si="125"/>
        <v/>
      </c>
      <c r="X1301" t="str">
        <f t="shared" si="126"/>
        <v/>
      </c>
    </row>
    <row r="1302" spans="1:24"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f>
        <v>1.35</v>
      </c>
      <c r="P1302" s="6">
        <f>E1302/L1302</f>
        <v>168.75</v>
      </c>
      <c r="Q1302" t="str">
        <f t="shared" si="121"/>
        <v>theater</v>
      </c>
      <c r="R1302" s="7" t="str">
        <f t="shared" si="122"/>
        <v>plays</v>
      </c>
      <c r="S1302" s="13">
        <f>(((I1302/60)/60)/24)+DATE(1970,1,1)</f>
        <v>42522.789583333331</v>
      </c>
      <c r="T1302" s="16">
        <f>(((J1302/60)/60)/24)+DATE(1970,1,1)</f>
        <v>42483.675208333334</v>
      </c>
      <c r="U1302">
        <f t="shared" si="123"/>
        <v>24</v>
      </c>
      <c r="V1302" t="str">
        <f t="shared" si="124"/>
        <v/>
      </c>
      <c r="W1302" t="str">
        <f t="shared" si="125"/>
        <v/>
      </c>
      <c r="X1302" t="str">
        <f t="shared" si="126"/>
        <v/>
      </c>
    </row>
    <row r="1303" spans="1:24"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f>
        <v>1.0275000000000001</v>
      </c>
      <c r="P1303" s="6">
        <f>E1303/L1303</f>
        <v>70.862068965517238</v>
      </c>
      <c r="Q1303" t="str">
        <f t="shared" si="121"/>
        <v>theater</v>
      </c>
      <c r="R1303" s="7" t="str">
        <f t="shared" si="122"/>
        <v>plays</v>
      </c>
      <c r="S1303" s="13">
        <f>(((I1303/60)/60)/24)+DATE(1970,1,1)</f>
        <v>42206.125</v>
      </c>
      <c r="T1303" s="16">
        <f>(((J1303/60)/60)/24)+DATE(1970,1,1)</f>
        <v>42195.749745370369</v>
      </c>
      <c r="U1303">
        <f t="shared" si="123"/>
        <v>29</v>
      </c>
      <c r="V1303" t="str">
        <f t="shared" si="124"/>
        <v/>
      </c>
      <c r="W1303" t="str">
        <f t="shared" si="125"/>
        <v/>
      </c>
      <c r="X1303" t="str">
        <f t="shared" si="126"/>
        <v/>
      </c>
    </row>
    <row r="1304" spans="1:24"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f>
        <v>1</v>
      </c>
      <c r="P1304" s="6">
        <f>E1304/L1304</f>
        <v>50</v>
      </c>
      <c r="Q1304" t="str">
        <f t="shared" si="121"/>
        <v>theater</v>
      </c>
      <c r="R1304" s="7" t="str">
        <f t="shared" si="122"/>
        <v>plays</v>
      </c>
      <c r="S1304" s="13">
        <f>(((I1304/60)/60)/24)+DATE(1970,1,1)</f>
        <v>42705.099664351852</v>
      </c>
      <c r="T1304" s="16">
        <f>(((J1304/60)/60)/24)+DATE(1970,1,1)</f>
        <v>42675.057997685188</v>
      </c>
      <c r="U1304">
        <f t="shared" si="123"/>
        <v>50</v>
      </c>
      <c r="V1304" t="str">
        <f t="shared" si="124"/>
        <v/>
      </c>
      <c r="W1304" t="str">
        <f t="shared" si="125"/>
        <v/>
      </c>
      <c r="X1304" t="str">
        <f t="shared" si="126"/>
        <v/>
      </c>
    </row>
    <row r="1305" spans="1:24"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f>
        <v>1.3026085714285716</v>
      </c>
      <c r="P1305" s="6">
        <f>E1305/L1305</f>
        <v>42.214166666666671</v>
      </c>
      <c r="Q1305" t="str">
        <f t="shared" si="121"/>
        <v>theater</v>
      </c>
      <c r="R1305" s="7" t="str">
        <f t="shared" si="122"/>
        <v>plays</v>
      </c>
      <c r="S1305" s="13">
        <f>(((I1305/60)/60)/24)+DATE(1970,1,1)</f>
        <v>42582.458333333328</v>
      </c>
      <c r="T1305" s="16">
        <f>(((J1305/60)/60)/24)+DATE(1970,1,1)</f>
        <v>42566.441203703704</v>
      </c>
      <c r="U1305">
        <f t="shared" si="123"/>
        <v>108</v>
      </c>
      <c r="V1305" t="str">
        <f t="shared" si="124"/>
        <v/>
      </c>
      <c r="W1305" t="str">
        <f t="shared" si="125"/>
        <v/>
      </c>
      <c r="X1305" t="str">
        <f t="shared" si="126"/>
        <v/>
      </c>
    </row>
    <row r="1306" spans="1:24"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f>
        <v>0.39627499999999999</v>
      </c>
      <c r="P1306" s="6">
        <f>E1306/L1306</f>
        <v>152.41346153846155</v>
      </c>
      <c r="Q1306" t="str">
        <f t="shared" si="121"/>
        <v>technology</v>
      </c>
      <c r="R1306" s="7" t="str">
        <f t="shared" si="122"/>
        <v>wearables</v>
      </c>
      <c r="S1306" s="13">
        <f>(((I1306/60)/60)/24)+DATE(1970,1,1)</f>
        <v>42807.152835648143</v>
      </c>
      <c r="T1306" s="16">
        <f>(((J1306/60)/60)/24)+DATE(1970,1,1)</f>
        <v>42747.194502314815</v>
      </c>
      <c r="U1306" t="str">
        <f t="shared" si="123"/>
        <v/>
      </c>
      <c r="V1306" t="str">
        <f t="shared" si="124"/>
        <v/>
      </c>
      <c r="W1306">
        <f t="shared" si="125"/>
        <v>104</v>
      </c>
      <c r="X1306">
        <f t="shared" si="126"/>
        <v>104</v>
      </c>
    </row>
    <row r="1307" spans="1:24"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f>
        <v>0.25976666666666665</v>
      </c>
      <c r="P1307" s="6">
        <f>E1307/L1307</f>
        <v>90.616279069767444</v>
      </c>
      <c r="Q1307" t="str">
        <f t="shared" si="121"/>
        <v>technology</v>
      </c>
      <c r="R1307" s="7" t="str">
        <f t="shared" si="122"/>
        <v>wearables</v>
      </c>
      <c r="S1307" s="13">
        <f>(((I1307/60)/60)/24)+DATE(1970,1,1)</f>
        <v>42572.729166666672</v>
      </c>
      <c r="T1307" s="16">
        <f>(((J1307/60)/60)/24)+DATE(1970,1,1)</f>
        <v>42543.665601851855</v>
      </c>
      <c r="U1307" t="str">
        <f t="shared" si="123"/>
        <v/>
      </c>
      <c r="V1307" t="str">
        <f t="shared" si="124"/>
        <v/>
      </c>
      <c r="W1307">
        <f t="shared" si="125"/>
        <v>86</v>
      </c>
      <c r="X1307">
        <f t="shared" si="126"/>
        <v>86</v>
      </c>
    </row>
    <row r="1308" spans="1:24"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f>
        <v>0.65246363636363636</v>
      </c>
      <c r="P1308" s="6">
        <f>E1308/L1308</f>
        <v>201.60393258426967</v>
      </c>
      <c r="Q1308" t="str">
        <f t="shared" si="121"/>
        <v>technology</v>
      </c>
      <c r="R1308" s="7" t="str">
        <f t="shared" si="122"/>
        <v>wearables</v>
      </c>
      <c r="S1308" s="13">
        <f>(((I1308/60)/60)/24)+DATE(1970,1,1)</f>
        <v>41977.457569444443</v>
      </c>
      <c r="T1308" s="16">
        <f>(((J1308/60)/60)/24)+DATE(1970,1,1)</f>
        <v>41947.457569444443</v>
      </c>
      <c r="U1308" t="str">
        <f t="shared" si="123"/>
        <v/>
      </c>
      <c r="V1308" t="str">
        <f t="shared" si="124"/>
        <v/>
      </c>
      <c r="W1308">
        <f t="shared" si="125"/>
        <v>356</v>
      </c>
      <c r="X1308">
        <f t="shared" si="126"/>
        <v>356</v>
      </c>
    </row>
    <row r="1309" spans="1:24"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f>
        <v>0.11514000000000001</v>
      </c>
      <c r="P1309" s="6">
        <f>E1309/L1309</f>
        <v>127.93333333333334</v>
      </c>
      <c r="Q1309" t="str">
        <f t="shared" si="121"/>
        <v>technology</v>
      </c>
      <c r="R1309" s="7" t="str">
        <f t="shared" si="122"/>
        <v>wearables</v>
      </c>
      <c r="S1309" s="13">
        <f>(((I1309/60)/60)/24)+DATE(1970,1,1)</f>
        <v>42417.503229166665</v>
      </c>
      <c r="T1309" s="16">
        <f>(((J1309/60)/60)/24)+DATE(1970,1,1)</f>
        <v>42387.503229166665</v>
      </c>
      <c r="U1309" t="str">
        <f t="shared" si="123"/>
        <v/>
      </c>
      <c r="V1309" t="str">
        <f t="shared" si="124"/>
        <v/>
      </c>
      <c r="W1309">
        <f t="shared" si="125"/>
        <v>45</v>
      </c>
      <c r="X1309">
        <f t="shared" si="126"/>
        <v>45</v>
      </c>
    </row>
    <row r="1310" spans="1:24"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f>
        <v>0.11360000000000001</v>
      </c>
      <c r="P1310" s="6">
        <f>E1310/L1310</f>
        <v>29.894736842105264</v>
      </c>
      <c r="Q1310" t="str">
        <f t="shared" si="121"/>
        <v>technology</v>
      </c>
      <c r="R1310" s="7" t="str">
        <f t="shared" si="122"/>
        <v>wearables</v>
      </c>
      <c r="S1310" s="13">
        <f>(((I1310/60)/60)/24)+DATE(1970,1,1)</f>
        <v>42651.613564814819</v>
      </c>
      <c r="T1310" s="16">
        <f>(((J1310/60)/60)/24)+DATE(1970,1,1)</f>
        <v>42611.613564814819</v>
      </c>
      <c r="U1310" t="str">
        <f t="shared" si="123"/>
        <v/>
      </c>
      <c r="V1310" t="str">
        <f t="shared" si="124"/>
        <v/>
      </c>
      <c r="W1310">
        <f t="shared" si="125"/>
        <v>38</v>
      </c>
      <c r="X1310">
        <f t="shared" si="126"/>
        <v>38</v>
      </c>
    </row>
    <row r="1311" spans="1:24"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f>
        <v>1.1199130434782609</v>
      </c>
      <c r="P1311" s="6">
        <f>E1311/L1311</f>
        <v>367.97142857142859</v>
      </c>
      <c r="Q1311" t="str">
        <f t="shared" si="121"/>
        <v>technology</v>
      </c>
      <c r="R1311" s="7" t="str">
        <f t="shared" si="122"/>
        <v>wearables</v>
      </c>
      <c r="S1311" s="13">
        <f>(((I1311/60)/60)/24)+DATE(1970,1,1)</f>
        <v>42292.882731481484</v>
      </c>
      <c r="T1311" s="16">
        <f>(((J1311/60)/60)/24)+DATE(1970,1,1)</f>
        <v>42257.882731481484</v>
      </c>
      <c r="U1311" t="str">
        <f t="shared" si="123"/>
        <v/>
      </c>
      <c r="V1311" t="str">
        <f t="shared" si="124"/>
        <v/>
      </c>
      <c r="W1311">
        <f t="shared" si="125"/>
        <v>35</v>
      </c>
      <c r="X1311">
        <f t="shared" si="126"/>
        <v>35</v>
      </c>
    </row>
    <row r="1312" spans="1:24"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f>
        <v>0.155</v>
      </c>
      <c r="P1312" s="6">
        <f>E1312/L1312</f>
        <v>129.16666666666666</v>
      </c>
      <c r="Q1312" t="str">
        <f t="shared" si="121"/>
        <v>technology</v>
      </c>
      <c r="R1312" s="7" t="str">
        <f t="shared" si="122"/>
        <v>wearables</v>
      </c>
      <c r="S1312" s="13">
        <f>(((I1312/60)/60)/24)+DATE(1970,1,1)</f>
        <v>42601.667245370365</v>
      </c>
      <c r="T1312" s="16">
        <f>(((J1312/60)/60)/24)+DATE(1970,1,1)</f>
        <v>42556.667245370365</v>
      </c>
      <c r="U1312" t="str">
        <f t="shared" si="123"/>
        <v/>
      </c>
      <c r="V1312" t="str">
        <f t="shared" si="124"/>
        <v/>
      </c>
      <c r="W1312">
        <f t="shared" si="125"/>
        <v>24</v>
      </c>
      <c r="X1312">
        <f t="shared" si="126"/>
        <v>24</v>
      </c>
    </row>
    <row r="1313" spans="1:24"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f>
        <v>0.32028000000000001</v>
      </c>
      <c r="P1313" s="6">
        <f>E1313/L1313</f>
        <v>800.7</v>
      </c>
      <c r="Q1313" t="str">
        <f t="shared" si="121"/>
        <v>technology</v>
      </c>
      <c r="R1313" s="7" t="str">
        <f t="shared" si="122"/>
        <v>wearables</v>
      </c>
      <c r="S1313" s="13">
        <f>(((I1313/60)/60)/24)+DATE(1970,1,1)</f>
        <v>42704.843969907408</v>
      </c>
      <c r="T1313" s="16">
        <f>(((J1313/60)/60)/24)+DATE(1970,1,1)</f>
        <v>42669.802303240736</v>
      </c>
      <c r="U1313" t="str">
        <f t="shared" si="123"/>
        <v/>
      </c>
      <c r="V1313" t="str">
        <f t="shared" si="124"/>
        <v/>
      </c>
      <c r="W1313">
        <f t="shared" si="125"/>
        <v>100</v>
      </c>
      <c r="X1313">
        <f t="shared" si="126"/>
        <v>100</v>
      </c>
    </row>
    <row r="1314" spans="1:24"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f>
        <v>6.0869565217391303E-3</v>
      </c>
      <c r="P1314" s="6">
        <f>E1314/L1314</f>
        <v>28</v>
      </c>
      <c r="Q1314" t="str">
        <f t="shared" si="121"/>
        <v>technology</v>
      </c>
      <c r="R1314" s="7" t="str">
        <f t="shared" si="122"/>
        <v>wearables</v>
      </c>
      <c r="S1314" s="13">
        <f>(((I1314/60)/60)/24)+DATE(1970,1,1)</f>
        <v>42112.702800925923</v>
      </c>
      <c r="T1314" s="16">
        <f>(((J1314/60)/60)/24)+DATE(1970,1,1)</f>
        <v>42082.702800925923</v>
      </c>
      <c r="U1314" t="str">
        <f t="shared" si="123"/>
        <v/>
      </c>
      <c r="V1314" t="str">
        <f t="shared" si="124"/>
        <v/>
      </c>
      <c r="W1314">
        <f t="shared" si="125"/>
        <v>1</v>
      </c>
      <c r="X1314">
        <f t="shared" si="126"/>
        <v>1</v>
      </c>
    </row>
    <row r="1315" spans="1:24"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f>
        <v>0.31114999999999998</v>
      </c>
      <c r="P1315" s="6">
        <f>E1315/L1315</f>
        <v>102.01639344262296</v>
      </c>
      <c r="Q1315" t="str">
        <f t="shared" si="121"/>
        <v>technology</v>
      </c>
      <c r="R1315" s="7" t="str">
        <f t="shared" si="122"/>
        <v>wearables</v>
      </c>
      <c r="S1315" s="13">
        <f>(((I1315/60)/60)/24)+DATE(1970,1,1)</f>
        <v>42432.709652777776</v>
      </c>
      <c r="T1315" s="16">
        <f>(((J1315/60)/60)/24)+DATE(1970,1,1)</f>
        <v>42402.709652777776</v>
      </c>
      <c r="U1315" t="str">
        <f t="shared" si="123"/>
        <v/>
      </c>
      <c r="V1315" t="str">
        <f t="shared" si="124"/>
        <v/>
      </c>
      <c r="W1315">
        <f t="shared" si="125"/>
        <v>122</v>
      </c>
      <c r="X1315">
        <f t="shared" si="126"/>
        <v>122</v>
      </c>
    </row>
    <row r="1316" spans="1:24"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f>
        <v>1.1266666666666666E-2</v>
      </c>
      <c r="P1316" s="6">
        <f>E1316/L1316</f>
        <v>184.36363636363637</v>
      </c>
      <c r="Q1316" t="str">
        <f t="shared" si="121"/>
        <v>technology</v>
      </c>
      <c r="R1316" s="7" t="str">
        <f t="shared" si="122"/>
        <v>wearables</v>
      </c>
      <c r="S1316" s="13">
        <f>(((I1316/60)/60)/24)+DATE(1970,1,1)</f>
        <v>42664.669675925921</v>
      </c>
      <c r="T1316" s="16">
        <f>(((J1316/60)/60)/24)+DATE(1970,1,1)</f>
        <v>42604.669675925921</v>
      </c>
      <c r="U1316" t="str">
        <f t="shared" si="123"/>
        <v/>
      </c>
      <c r="V1316" t="str">
        <f t="shared" si="124"/>
        <v/>
      </c>
      <c r="W1316">
        <f t="shared" si="125"/>
        <v>11</v>
      </c>
      <c r="X1316">
        <f t="shared" si="126"/>
        <v>11</v>
      </c>
    </row>
    <row r="1317" spans="1:24"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f>
        <v>0.40404000000000001</v>
      </c>
      <c r="P1317" s="6">
        <f>E1317/L1317</f>
        <v>162.91935483870967</v>
      </c>
      <c r="Q1317" t="str">
        <f t="shared" si="121"/>
        <v>technology</v>
      </c>
      <c r="R1317" s="7" t="str">
        <f t="shared" si="122"/>
        <v>wearables</v>
      </c>
      <c r="S1317" s="13">
        <f>(((I1317/60)/60)/24)+DATE(1970,1,1)</f>
        <v>42314.041666666672</v>
      </c>
      <c r="T1317" s="16">
        <f>(((J1317/60)/60)/24)+DATE(1970,1,1)</f>
        <v>42278.498240740737</v>
      </c>
      <c r="U1317" t="str">
        <f t="shared" si="123"/>
        <v/>
      </c>
      <c r="V1317" t="str">
        <f t="shared" si="124"/>
        <v/>
      </c>
      <c r="W1317">
        <f t="shared" si="125"/>
        <v>248</v>
      </c>
      <c r="X1317">
        <f t="shared" si="126"/>
        <v>248</v>
      </c>
    </row>
    <row r="1318" spans="1:24"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f>
        <v>1.3333333333333333E-5</v>
      </c>
      <c r="P1318" s="6">
        <f>E1318/L1318</f>
        <v>1</v>
      </c>
      <c r="Q1318" t="str">
        <f t="shared" si="121"/>
        <v>technology</v>
      </c>
      <c r="R1318" s="7" t="str">
        <f t="shared" si="122"/>
        <v>wearables</v>
      </c>
      <c r="S1318" s="13">
        <f>(((I1318/60)/60)/24)+DATE(1970,1,1)</f>
        <v>42428.961909722217</v>
      </c>
      <c r="T1318" s="16">
        <f>(((J1318/60)/60)/24)+DATE(1970,1,1)</f>
        <v>42393.961909722217</v>
      </c>
      <c r="U1318" t="str">
        <f t="shared" si="123"/>
        <v/>
      </c>
      <c r="V1318" t="str">
        <f t="shared" si="124"/>
        <v/>
      </c>
      <c r="W1318">
        <f t="shared" si="125"/>
        <v>1</v>
      </c>
      <c r="X1318">
        <f t="shared" si="126"/>
        <v>1</v>
      </c>
    </row>
    <row r="1319" spans="1:24"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f>
        <v>5.7334999999999997E-2</v>
      </c>
      <c r="P1319" s="6">
        <f>E1319/L1319</f>
        <v>603.52631578947364</v>
      </c>
      <c r="Q1319" t="str">
        <f t="shared" si="121"/>
        <v>technology</v>
      </c>
      <c r="R1319" s="7" t="str">
        <f t="shared" si="122"/>
        <v>wearables</v>
      </c>
      <c r="S1319" s="13">
        <f>(((I1319/60)/60)/24)+DATE(1970,1,1)</f>
        <v>42572.583333333328</v>
      </c>
      <c r="T1319" s="16">
        <f>(((J1319/60)/60)/24)+DATE(1970,1,1)</f>
        <v>42520.235486111109</v>
      </c>
      <c r="U1319" t="str">
        <f t="shared" si="123"/>
        <v/>
      </c>
      <c r="V1319" t="str">
        <f t="shared" si="124"/>
        <v/>
      </c>
      <c r="W1319">
        <f t="shared" si="125"/>
        <v>19</v>
      </c>
      <c r="X1319">
        <f t="shared" si="126"/>
        <v>19</v>
      </c>
    </row>
    <row r="1320" spans="1:24"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f>
        <v>0.15325</v>
      </c>
      <c r="P1320" s="6">
        <f>E1320/L1320</f>
        <v>45.407407407407405</v>
      </c>
      <c r="Q1320" t="str">
        <f t="shared" si="121"/>
        <v>technology</v>
      </c>
      <c r="R1320" s="7" t="str">
        <f t="shared" si="122"/>
        <v>wearables</v>
      </c>
      <c r="S1320" s="13">
        <f>(((I1320/60)/60)/24)+DATE(1970,1,1)</f>
        <v>42015.043657407412</v>
      </c>
      <c r="T1320" s="16">
        <f>(((J1320/60)/60)/24)+DATE(1970,1,1)</f>
        <v>41985.043657407412</v>
      </c>
      <c r="U1320" t="str">
        <f t="shared" si="123"/>
        <v/>
      </c>
      <c r="V1320" t="str">
        <f t="shared" si="124"/>
        <v/>
      </c>
      <c r="W1320">
        <f t="shared" si="125"/>
        <v>135</v>
      </c>
      <c r="X1320">
        <f t="shared" si="126"/>
        <v>135</v>
      </c>
    </row>
    <row r="1321" spans="1:24"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f>
        <v>0.15103448275862069</v>
      </c>
      <c r="P1321" s="6">
        <f>E1321/L1321</f>
        <v>97.333333333333329</v>
      </c>
      <c r="Q1321" t="str">
        <f t="shared" si="121"/>
        <v>technology</v>
      </c>
      <c r="R1321" s="7" t="str">
        <f t="shared" si="122"/>
        <v>wearables</v>
      </c>
      <c r="S1321" s="13">
        <f>(((I1321/60)/60)/24)+DATE(1970,1,1)</f>
        <v>41831.666666666664</v>
      </c>
      <c r="T1321" s="16">
        <f>(((J1321/60)/60)/24)+DATE(1970,1,1)</f>
        <v>41816.812094907407</v>
      </c>
      <c r="U1321" t="str">
        <f t="shared" si="123"/>
        <v/>
      </c>
      <c r="V1321" t="str">
        <f t="shared" si="124"/>
        <v/>
      </c>
      <c r="W1321">
        <f t="shared" si="125"/>
        <v>9</v>
      </c>
      <c r="X1321">
        <f t="shared" si="126"/>
        <v>9</v>
      </c>
    </row>
    <row r="1322" spans="1:24"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f>
        <v>5.0299999999999997E-3</v>
      </c>
      <c r="P1322" s="6">
        <f>E1322/L1322</f>
        <v>167.66666666666666</v>
      </c>
      <c r="Q1322" t="str">
        <f t="shared" si="121"/>
        <v>technology</v>
      </c>
      <c r="R1322" s="7" t="str">
        <f t="shared" si="122"/>
        <v>wearables</v>
      </c>
      <c r="S1322" s="13">
        <f>(((I1322/60)/60)/24)+DATE(1970,1,1)</f>
        <v>42734.958333333328</v>
      </c>
      <c r="T1322" s="16">
        <f>(((J1322/60)/60)/24)+DATE(1970,1,1)</f>
        <v>42705.690347222218</v>
      </c>
      <c r="U1322" t="str">
        <f t="shared" si="123"/>
        <v/>
      </c>
      <c r="V1322" t="str">
        <f t="shared" si="124"/>
        <v/>
      </c>
      <c r="W1322">
        <f t="shared" si="125"/>
        <v>3</v>
      </c>
      <c r="X1322">
        <f t="shared" si="126"/>
        <v>3</v>
      </c>
    </row>
    <row r="1323" spans="1:24"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f>
        <v>1.3028138528138528E-2</v>
      </c>
      <c r="P1323" s="6">
        <f>E1323/L1323</f>
        <v>859.85714285714289</v>
      </c>
      <c r="Q1323" t="str">
        <f t="shared" si="121"/>
        <v>technology</v>
      </c>
      <c r="R1323" s="7" t="str">
        <f t="shared" si="122"/>
        <v>wearables</v>
      </c>
      <c r="S1323" s="13">
        <f>(((I1323/60)/60)/24)+DATE(1970,1,1)</f>
        <v>42727.74927083333</v>
      </c>
      <c r="T1323" s="16">
        <f>(((J1323/60)/60)/24)+DATE(1970,1,1)</f>
        <v>42697.74927083333</v>
      </c>
      <c r="U1323" t="str">
        <f t="shared" si="123"/>
        <v/>
      </c>
      <c r="V1323" t="str">
        <f t="shared" si="124"/>
        <v/>
      </c>
      <c r="W1323">
        <f t="shared" si="125"/>
        <v>7</v>
      </c>
      <c r="X1323">
        <f t="shared" si="126"/>
        <v>7</v>
      </c>
    </row>
    <row r="1324" spans="1:24"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f>
        <v>3.0285714285714286E-3</v>
      </c>
      <c r="P1324" s="6">
        <f>E1324/L1324</f>
        <v>26.5</v>
      </c>
      <c r="Q1324" t="str">
        <f t="shared" si="121"/>
        <v>technology</v>
      </c>
      <c r="R1324" s="7" t="str">
        <f t="shared" si="122"/>
        <v>wearables</v>
      </c>
      <c r="S1324" s="13">
        <f>(((I1324/60)/60)/24)+DATE(1970,1,1)</f>
        <v>42145.656539351854</v>
      </c>
      <c r="T1324" s="16">
        <f>(((J1324/60)/60)/24)+DATE(1970,1,1)</f>
        <v>42115.656539351854</v>
      </c>
      <c r="U1324" t="str">
        <f t="shared" si="123"/>
        <v/>
      </c>
      <c r="V1324" t="str">
        <f t="shared" si="124"/>
        <v/>
      </c>
      <c r="W1324">
        <f t="shared" si="125"/>
        <v>4</v>
      </c>
      <c r="X1324">
        <f t="shared" si="126"/>
        <v>4</v>
      </c>
    </row>
    <row r="1325" spans="1:24"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f>
        <v>8.8800000000000004E-2</v>
      </c>
      <c r="P1325" s="6">
        <f>E1325/L1325</f>
        <v>30.272727272727273</v>
      </c>
      <c r="Q1325" t="str">
        <f t="shared" si="121"/>
        <v>technology</v>
      </c>
      <c r="R1325" s="7" t="str">
        <f t="shared" si="122"/>
        <v>wearables</v>
      </c>
      <c r="S1325" s="13">
        <f>(((I1325/60)/60)/24)+DATE(1970,1,1)</f>
        <v>42486.288194444445</v>
      </c>
      <c r="T1325" s="16">
        <f>(((J1325/60)/60)/24)+DATE(1970,1,1)</f>
        <v>42451.698449074072</v>
      </c>
      <c r="U1325" t="str">
        <f t="shared" si="123"/>
        <v/>
      </c>
      <c r="V1325" t="str">
        <f t="shared" si="124"/>
        <v/>
      </c>
      <c r="W1325">
        <f t="shared" si="125"/>
        <v>44</v>
      </c>
      <c r="X1325">
        <f t="shared" si="126"/>
        <v>44</v>
      </c>
    </row>
    <row r="1326" spans="1:24"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f>
        <v>9.8400000000000001E-2</v>
      </c>
      <c r="P1326" s="6">
        <f>E1326/L1326</f>
        <v>54.666666666666664</v>
      </c>
      <c r="Q1326" t="str">
        <f t="shared" si="121"/>
        <v>technology</v>
      </c>
      <c r="R1326" s="7" t="str">
        <f t="shared" si="122"/>
        <v>wearables</v>
      </c>
      <c r="S1326" s="13">
        <f>(((I1326/60)/60)/24)+DATE(1970,1,1)</f>
        <v>42656.633703703701</v>
      </c>
      <c r="T1326" s="16">
        <f>(((J1326/60)/60)/24)+DATE(1970,1,1)</f>
        <v>42626.633703703701</v>
      </c>
      <c r="U1326" t="str">
        <f t="shared" si="123"/>
        <v/>
      </c>
      <c r="V1326" t="str">
        <f t="shared" si="124"/>
        <v/>
      </c>
      <c r="W1326">
        <f t="shared" si="125"/>
        <v>90</v>
      </c>
      <c r="X1326">
        <f t="shared" si="126"/>
        <v>90</v>
      </c>
    </row>
    <row r="1327" spans="1:24"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f>
        <v>2.4299999999999999E-2</v>
      </c>
      <c r="P1327" s="6">
        <f>E1327/L1327</f>
        <v>60.75</v>
      </c>
      <c r="Q1327" t="str">
        <f t="shared" si="121"/>
        <v>technology</v>
      </c>
      <c r="R1327" s="7" t="str">
        <f t="shared" si="122"/>
        <v>wearables</v>
      </c>
      <c r="S1327" s="13">
        <f>(((I1327/60)/60)/24)+DATE(1970,1,1)</f>
        <v>42734.086053240739</v>
      </c>
      <c r="T1327" s="16">
        <f>(((J1327/60)/60)/24)+DATE(1970,1,1)</f>
        <v>42704.086053240739</v>
      </c>
      <c r="U1327" t="str">
        <f t="shared" si="123"/>
        <v/>
      </c>
      <c r="V1327" t="str">
        <f t="shared" si="124"/>
        <v/>
      </c>
      <c r="W1327">
        <f t="shared" si="125"/>
        <v>8</v>
      </c>
      <c r="X1327">
        <f t="shared" si="126"/>
        <v>8</v>
      </c>
    </row>
    <row r="1328" spans="1:24"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f>
        <v>1.1299999999999999E-2</v>
      </c>
      <c r="P1328" s="6">
        <f>E1328/L1328</f>
        <v>102.72727272727273</v>
      </c>
      <c r="Q1328" t="str">
        <f t="shared" si="121"/>
        <v>technology</v>
      </c>
      <c r="R1328" s="7" t="str">
        <f t="shared" si="122"/>
        <v>wearables</v>
      </c>
      <c r="S1328" s="13">
        <f>(((I1328/60)/60)/24)+DATE(1970,1,1)</f>
        <v>42019.791990740734</v>
      </c>
      <c r="T1328" s="16">
        <f>(((J1328/60)/60)/24)+DATE(1970,1,1)</f>
        <v>41974.791990740734</v>
      </c>
      <c r="U1328" t="str">
        <f t="shared" si="123"/>
        <v/>
      </c>
      <c r="V1328" t="str">
        <f t="shared" si="124"/>
        <v/>
      </c>
      <c r="W1328">
        <f t="shared" si="125"/>
        <v>11</v>
      </c>
      <c r="X1328">
        <f t="shared" si="126"/>
        <v>11</v>
      </c>
    </row>
    <row r="1329" spans="1:24"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f>
        <v>3.5520833333333335E-2</v>
      </c>
      <c r="P1329" s="6">
        <f>E1329/L1329</f>
        <v>41.585365853658537</v>
      </c>
      <c r="Q1329" t="str">
        <f t="shared" si="121"/>
        <v>technology</v>
      </c>
      <c r="R1329" s="7" t="str">
        <f t="shared" si="122"/>
        <v>wearables</v>
      </c>
      <c r="S1329" s="13">
        <f>(((I1329/60)/60)/24)+DATE(1970,1,1)</f>
        <v>42153.678645833337</v>
      </c>
      <c r="T1329" s="16">
        <f>(((J1329/60)/60)/24)+DATE(1970,1,1)</f>
        <v>42123.678645833337</v>
      </c>
      <c r="U1329" t="str">
        <f t="shared" si="123"/>
        <v/>
      </c>
      <c r="V1329" t="str">
        <f t="shared" si="124"/>
        <v/>
      </c>
      <c r="W1329">
        <f t="shared" si="125"/>
        <v>41</v>
      </c>
      <c r="X1329">
        <f t="shared" si="126"/>
        <v>41</v>
      </c>
    </row>
    <row r="1330" spans="1:24"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f>
        <v>2.3306666666666667E-2</v>
      </c>
      <c r="P1330" s="6">
        <f>E1330/L1330</f>
        <v>116.53333333333333</v>
      </c>
      <c r="Q1330" t="str">
        <f t="shared" si="121"/>
        <v>technology</v>
      </c>
      <c r="R1330" s="7" t="str">
        <f t="shared" si="122"/>
        <v>wearables</v>
      </c>
      <c r="S1330" s="13">
        <f>(((I1330/60)/60)/24)+DATE(1970,1,1)</f>
        <v>42657.642754629633</v>
      </c>
      <c r="T1330" s="16">
        <f>(((J1330/60)/60)/24)+DATE(1970,1,1)</f>
        <v>42612.642754629633</v>
      </c>
      <c r="U1330" t="str">
        <f t="shared" si="123"/>
        <v/>
      </c>
      <c r="V1330" t="str">
        <f t="shared" si="124"/>
        <v/>
      </c>
      <c r="W1330">
        <f t="shared" si="125"/>
        <v>15</v>
      </c>
      <c r="X1330">
        <f t="shared" si="126"/>
        <v>15</v>
      </c>
    </row>
    <row r="1331" spans="1:24"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f>
        <v>8.1600000000000006E-3</v>
      </c>
      <c r="P1331" s="6">
        <f>E1331/L1331</f>
        <v>45.333333333333336</v>
      </c>
      <c r="Q1331" t="str">
        <f t="shared" si="121"/>
        <v>technology</v>
      </c>
      <c r="R1331" s="7" t="str">
        <f t="shared" si="122"/>
        <v>wearables</v>
      </c>
      <c r="S1331" s="13">
        <f>(((I1331/60)/60)/24)+DATE(1970,1,1)</f>
        <v>41975.263252314813</v>
      </c>
      <c r="T1331" s="16">
        <f>(((J1331/60)/60)/24)+DATE(1970,1,1)</f>
        <v>41935.221585648149</v>
      </c>
      <c r="U1331" t="str">
        <f t="shared" si="123"/>
        <v/>
      </c>
      <c r="V1331" t="str">
        <f t="shared" si="124"/>
        <v/>
      </c>
      <c r="W1331">
        <f t="shared" si="125"/>
        <v>9</v>
      </c>
      <c r="X1331">
        <f t="shared" si="126"/>
        <v>9</v>
      </c>
    </row>
    <row r="1332" spans="1:24"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f>
        <v>0.22494285714285714</v>
      </c>
      <c r="P1332" s="6">
        <f>E1332/L1332</f>
        <v>157.46</v>
      </c>
      <c r="Q1332" t="str">
        <f t="shared" si="121"/>
        <v>technology</v>
      </c>
      <c r="R1332" s="7" t="str">
        <f t="shared" si="122"/>
        <v>wearables</v>
      </c>
      <c r="S1332" s="13">
        <f>(((I1332/60)/60)/24)+DATE(1970,1,1)</f>
        <v>42553.166666666672</v>
      </c>
      <c r="T1332" s="16">
        <f>(((J1332/60)/60)/24)+DATE(1970,1,1)</f>
        <v>42522.276724537034</v>
      </c>
      <c r="U1332" t="str">
        <f t="shared" si="123"/>
        <v/>
      </c>
      <c r="V1332" t="str">
        <f t="shared" si="124"/>
        <v/>
      </c>
      <c r="W1332">
        <f t="shared" si="125"/>
        <v>50</v>
      </c>
      <c r="X1332">
        <f t="shared" si="126"/>
        <v>50</v>
      </c>
    </row>
    <row r="1333" spans="1:24"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f>
        <v>1.3668E-2</v>
      </c>
      <c r="P1333" s="6">
        <f>E1333/L1333</f>
        <v>100.5</v>
      </c>
      <c r="Q1333" t="str">
        <f t="shared" si="121"/>
        <v>technology</v>
      </c>
      <c r="R1333" s="7" t="str">
        <f t="shared" si="122"/>
        <v>wearables</v>
      </c>
      <c r="S1333" s="13">
        <f>(((I1333/60)/60)/24)+DATE(1970,1,1)</f>
        <v>42599.50409722222</v>
      </c>
      <c r="T1333" s="16">
        <f>(((J1333/60)/60)/24)+DATE(1970,1,1)</f>
        <v>42569.50409722222</v>
      </c>
      <c r="U1333" t="str">
        <f t="shared" si="123"/>
        <v/>
      </c>
      <c r="V1333" t="str">
        <f t="shared" si="124"/>
        <v/>
      </c>
      <c r="W1333">
        <f t="shared" si="125"/>
        <v>34</v>
      </c>
      <c r="X1333">
        <f t="shared" si="126"/>
        <v>34</v>
      </c>
    </row>
    <row r="1334" spans="1:24"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f>
        <v>0</v>
      </c>
      <c r="P1334" s="6" t="e">
        <f>E1334/L1334</f>
        <v>#DIV/0!</v>
      </c>
      <c r="Q1334" t="str">
        <f t="shared" si="121"/>
        <v>technology</v>
      </c>
      <c r="R1334" s="7" t="str">
        <f t="shared" si="122"/>
        <v>wearables</v>
      </c>
      <c r="S1334" s="13">
        <f>(((I1334/60)/60)/24)+DATE(1970,1,1)</f>
        <v>42762.060277777782</v>
      </c>
      <c r="T1334" s="16">
        <f>(((J1334/60)/60)/24)+DATE(1970,1,1)</f>
        <v>42732.060277777782</v>
      </c>
      <c r="U1334" t="str">
        <f t="shared" si="123"/>
        <v/>
      </c>
      <c r="V1334" t="str">
        <f t="shared" si="124"/>
        <v/>
      </c>
      <c r="W1334">
        <f t="shared" si="125"/>
        <v>0</v>
      </c>
      <c r="X1334">
        <f t="shared" si="126"/>
        <v>0</v>
      </c>
    </row>
    <row r="1335" spans="1:24"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f>
        <v>0</v>
      </c>
      <c r="P1335" s="6" t="e">
        <f>E1335/L1335</f>
        <v>#DIV/0!</v>
      </c>
      <c r="Q1335" t="str">
        <f t="shared" si="121"/>
        <v>technology</v>
      </c>
      <c r="R1335" s="7" t="str">
        <f t="shared" si="122"/>
        <v>wearables</v>
      </c>
      <c r="S1335" s="13">
        <f>(((I1335/60)/60)/24)+DATE(1970,1,1)</f>
        <v>41836.106770833336</v>
      </c>
      <c r="T1335" s="16">
        <f>(((J1335/60)/60)/24)+DATE(1970,1,1)</f>
        <v>41806.106770833336</v>
      </c>
      <c r="U1335" t="str">
        <f t="shared" si="123"/>
        <v/>
      </c>
      <c r="V1335" t="str">
        <f t="shared" si="124"/>
        <v/>
      </c>
      <c r="W1335">
        <f t="shared" si="125"/>
        <v>0</v>
      </c>
      <c r="X1335">
        <f t="shared" si="126"/>
        <v>0</v>
      </c>
    </row>
    <row r="1336" spans="1:24"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f>
        <v>0.10754135338345865</v>
      </c>
      <c r="P1336" s="6">
        <f>E1336/L1336</f>
        <v>51.822463768115945</v>
      </c>
      <c r="Q1336" t="str">
        <f t="shared" si="121"/>
        <v>technology</v>
      </c>
      <c r="R1336" s="7" t="str">
        <f t="shared" si="122"/>
        <v>wearables</v>
      </c>
      <c r="S1336" s="13">
        <f>(((I1336/60)/60)/24)+DATE(1970,1,1)</f>
        <v>42440.774155092593</v>
      </c>
      <c r="T1336" s="16">
        <f>(((J1336/60)/60)/24)+DATE(1970,1,1)</f>
        <v>42410.774155092593</v>
      </c>
      <c r="U1336" t="str">
        <f t="shared" si="123"/>
        <v/>
      </c>
      <c r="V1336" t="str">
        <f t="shared" si="124"/>
        <v/>
      </c>
      <c r="W1336">
        <f t="shared" si="125"/>
        <v>276</v>
      </c>
      <c r="X1336">
        <f t="shared" si="126"/>
        <v>276</v>
      </c>
    </row>
    <row r="1337" spans="1:24"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f>
        <v>0.1976</v>
      </c>
      <c r="P1337" s="6">
        <f>E1337/L1337</f>
        <v>308.75</v>
      </c>
      <c r="Q1337" t="str">
        <f t="shared" si="121"/>
        <v>technology</v>
      </c>
      <c r="R1337" s="7" t="str">
        <f t="shared" si="122"/>
        <v>wearables</v>
      </c>
      <c r="S1337" s="13">
        <f>(((I1337/60)/60)/24)+DATE(1970,1,1)</f>
        <v>42343.936365740738</v>
      </c>
      <c r="T1337" s="16">
        <f>(((J1337/60)/60)/24)+DATE(1970,1,1)</f>
        <v>42313.936365740738</v>
      </c>
      <c r="U1337" t="str">
        <f t="shared" si="123"/>
        <v/>
      </c>
      <c r="V1337" t="str">
        <f t="shared" si="124"/>
        <v/>
      </c>
      <c r="W1337">
        <f t="shared" si="125"/>
        <v>16</v>
      </c>
      <c r="X1337">
        <f t="shared" si="126"/>
        <v>16</v>
      </c>
    </row>
    <row r="1338" spans="1:24"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f>
        <v>0.84946999999999995</v>
      </c>
      <c r="P1338" s="6">
        <f>E1338/L1338</f>
        <v>379.22767857142856</v>
      </c>
      <c r="Q1338" t="str">
        <f t="shared" si="121"/>
        <v>technology</v>
      </c>
      <c r="R1338" s="7" t="str">
        <f t="shared" si="122"/>
        <v>wearables</v>
      </c>
      <c r="S1338" s="13">
        <f>(((I1338/60)/60)/24)+DATE(1970,1,1)</f>
        <v>41990.863750000004</v>
      </c>
      <c r="T1338" s="16">
        <f>(((J1338/60)/60)/24)+DATE(1970,1,1)</f>
        <v>41955.863750000004</v>
      </c>
      <c r="U1338" t="str">
        <f t="shared" si="123"/>
        <v/>
      </c>
      <c r="V1338" t="str">
        <f t="shared" si="124"/>
        <v/>
      </c>
      <c r="W1338">
        <f t="shared" si="125"/>
        <v>224</v>
      </c>
      <c r="X1338">
        <f t="shared" si="126"/>
        <v>224</v>
      </c>
    </row>
    <row r="1339" spans="1:24"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f>
        <v>0.49381999999999998</v>
      </c>
      <c r="P1339" s="6">
        <f>E1339/L1339</f>
        <v>176.36428571428573</v>
      </c>
      <c r="Q1339" t="str">
        <f t="shared" si="121"/>
        <v>technology</v>
      </c>
      <c r="R1339" s="7" t="str">
        <f t="shared" si="122"/>
        <v>wearables</v>
      </c>
      <c r="S1339" s="13">
        <f>(((I1339/60)/60)/24)+DATE(1970,1,1)</f>
        <v>42797.577303240745</v>
      </c>
      <c r="T1339" s="16">
        <f>(((J1339/60)/60)/24)+DATE(1970,1,1)</f>
        <v>42767.577303240745</v>
      </c>
      <c r="U1339" t="str">
        <f t="shared" si="123"/>
        <v/>
      </c>
      <c r="V1339" t="str">
        <f t="shared" si="124"/>
        <v/>
      </c>
      <c r="W1339">
        <f t="shared" si="125"/>
        <v>140</v>
      </c>
      <c r="X1339">
        <f t="shared" si="126"/>
        <v>140</v>
      </c>
    </row>
    <row r="1340" spans="1:24"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f>
        <v>3.3033333333333331E-2</v>
      </c>
      <c r="P1340" s="6">
        <f>E1340/L1340</f>
        <v>66.066666666666663</v>
      </c>
      <c r="Q1340" t="str">
        <f t="shared" si="121"/>
        <v>technology</v>
      </c>
      <c r="R1340" s="7" t="str">
        <f t="shared" si="122"/>
        <v>wearables</v>
      </c>
      <c r="S1340" s="13">
        <f>(((I1340/60)/60)/24)+DATE(1970,1,1)</f>
        <v>42218.803622685184</v>
      </c>
      <c r="T1340" s="16">
        <f>(((J1340/60)/60)/24)+DATE(1970,1,1)</f>
        <v>42188.803622685184</v>
      </c>
      <c r="U1340" t="str">
        <f t="shared" si="123"/>
        <v/>
      </c>
      <c r="V1340" t="str">
        <f t="shared" si="124"/>
        <v/>
      </c>
      <c r="W1340">
        <f t="shared" si="125"/>
        <v>15</v>
      </c>
      <c r="X1340">
        <f t="shared" si="126"/>
        <v>15</v>
      </c>
    </row>
    <row r="1341" spans="1:24"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f>
        <v>6.6339999999999996E-2</v>
      </c>
      <c r="P1341" s="6">
        <f>E1341/L1341</f>
        <v>89.648648648648646</v>
      </c>
      <c r="Q1341" t="str">
        <f t="shared" si="121"/>
        <v>technology</v>
      </c>
      <c r="R1341" s="7" t="str">
        <f t="shared" si="122"/>
        <v>wearables</v>
      </c>
      <c r="S1341" s="13">
        <f>(((I1341/60)/60)/24)+DATE(1970,1,1)</f>
        <v>41981.688831018517</v>
      </c>
      <c r="T1341" s="16">
        <f>(((J1341/60)/60)/24)+DATE(1970,1,1)</f>
        <v>41936.647164351853</v>
      </c>
      <c r="U1341" t="str">
        <f t="shared" si="123"/>
        <v/>
      </c>
      <c r="V1341" t="str">
        <f t="shared" si="124"/>
        <v/>
      </c>
      <c r="W1341">
        <f t="shared" si="125"/>
        <v>37</v>
      </c>
      <c r="X1341">
        <f t="shared" si="126"/>
        <v>37</v>
      </c>
    </row>
    <row r="1342" spans="1:24"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f>
        <v>0</v>
      </c>
      <c r="P1342" s="6" t="e">
        <f>E1342/L1342</f>
        <v>#DIV/0!</v>
      </c>
      <c r="Q1342" t="str">
        <f t="shared" si="121"/>
        <v>technology</v>
      </c>
      <c r="R1342" s="7" t="str">
        <f t="shared" si="122"/>
        <v>wearables</v>
      </c>
      <c r="S1342" s="13">
        <f>(((I1342/60)/60)/24)+DATE(1970,1,1)</f>
        <v>41866.595520833333</v>
      </c>
      <c r="T1342" s="16">
        <f>(((J1342/60)/60)/24)+DATE(1970,1,1)</f>
        <v>41836.595520833333</v>
      </c>
      <c r="U1342" t="str">
        <f t="shared" si="123"/>
        <v/>
      </c>
      <c r="V1342" t="str">
        <f t="shared" si="124"/>
        <v/>
      </c>
      <c r="W1342">
        <f t="shared" si="125"/>
        <v>0</v>
      </c>
      <c r="X1342">
        <f t="shared" si="126"/>
        <v>0</v>
      </c>
    </row>
    <row r="1343" spans="1:24"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f>
        <v>0.7036</v>
      </c>
      <c r="P1343" s="6">
        <f>E1343/L1343</f>
        <v>382.39130434782606</v>
      </c>
      <c r="Q1343" t="str">
        <f t="shared" si="121"/>
        <v>technology</v>
      </c>
      <c r="R1343" s="7" t="str">
        <f t="shared" si="122"/>
        <v>wearables</v>
      </c>
      <c r="S1343" s="13">
        <f>(((I1343/60)/60)/24)+DATE(1970,1,1)</f>
        <v>42644.624039351853</v>
      </c>
      <c r="T1343" s="16">
        <f>(((J1343/60)/60)/24)+DATE(1970,1,1)</f>
        <v>42612.624039351853</v>
      </c>
      <c r="U1343" t="str">
        <f t="shared" si="123"/>
        <v/>
      </c>
      <c r="V1343" t="str">
        <f t="shared" si="124"/>
        <v/>
      </c>
      <c r="W1343">
        <f t="shared" si="125"/>
        <v>46</v>
      </c>
      <c r="X1343">
        <f t="shared" si="126"/>
        <v>46</v>
      </c>
    </row>
    <row r="1344" spans="1:24"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f>
        <v>2E-3</v>
      </c>
      <c r="P1344" s="6">
        <f>E1344/L1344</f>
        <v>100</v>
      </c>
      <c r="Q1344" t="str">
        <f t="shared" si="121"/>
        <v>technology</v>
      </c>
      <c r="R1344" s="7" t="str">
        <f t="shared" si="122"/>
        <v>wearables</v>
      </c>
      <c r="S1344" s="13">
        <f>(((I1344/60)/60)/24)+DATE(1970,1,1)</f>
        <v>42202.816423611104</v>
      </c>
      <c r="T1344" s="16">
        <f>(((J1344/60)/60)/24)+DATE(1970,1,1)</f>
        <v>42172.816423611104</v>
      </c>
      <c r="U1344" t="str">
        <f t="shared" si="123"/>
        <v/>
      </c>
      <c r="V1344" t="str">
        <f t="shared" si="124"/>
        <v/>
      </c>
      <c r="W1344">
        <f t="shared" si="125"/>
        <v>1</v>
      </c>
      <c r="X1344">
        <f t="shared" si="126"/>
        <v>1</v>
      </c>
    </row>
    <row r="1345" spans="1:24"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f>
        <v>1.02298</v>
      </c>
      <c r="P1345" s="6">
        <f>E1345/L1345</f>
        <v>158.35603715170279</v>
      </c>
      <c r="Q1345" t="str">
        <f t="shared" si="121"/>
        <v>technology</v>
      </c>
      <c r="R1345" s="7" t="str">
        <f t="shared" si="122"/>
        <v>wearables</v>
      </c>
      <c r="S1345" s="13">
        <f>(((I1345/60)/60)/24)+DATE(1970,1,1)</f>
        <v>42601.165972222225</v>
      </c>
      <c r="T1345" s="16">
        <f>(((J1345/60)/60)/24)+DATE(1970,1,1)</f>
        <v>42542.526423611111</v>
      </c>
      <c r="U1345" t="str">
        <f t="shared" si="123"/>
        <v/>
      </c>
      <c r="V1345" t="str">
        <f t="shared" si="124"/>
        <v/>
      </c>
      <c r="W1345">
        <f t="shared" si="125"/>
        <v>323</v>
      </c>
      <c r="X1345">
        <f t="shared" si="126"/>
        <v>323</v>
      </c>
    </row>
    <row r="1346" spans="1:24"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f>
        <v>3.7773333333333334</v>
      </c>
      <c r="P1346" s="6">
        <f>E1346/L1346</f>
        <v>40.762589928057551</v>
      </c>
      <c r="Q1346" t="str">
        <f t="shared" si="121"/>
        <v>publishing</v>
      </c>
      <c r="R1346" s="7" t="str">
        <f t="shared" si="122"/>
        <v>nonfiction</v>
      </c>
      <c r="S1346" s="13">
        <f>(((I1346/60)/60)/24)+DATE(1970,1,1)</f>
        <v>42551.789803240739</v>
      </c>
      <c r="T1346" s="16">
        <f>(((J1346/60)/60)/24)+DATE(1970,1,1)</f>
        <v>42522.789803240739</v>
      </c>
      <c r="U1346">
        <f t="shared" si="123"/>
        <v>139</v>
      </c>
      <c r="V1346" t="str">
        <f t="shared" si="124"/>
        <v/>
      </c>
      <c r="W1346" t="str">
        <f t="shared" si="125"/>
        <v/>
      </c>
      <c r="X1346" t="str">
        <f t="shared" si="126"/>
        <v/>
      </c>
    </row>
    <row r="1347" spans="1:24"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f>
        <v>1.25</v>
      </c>
      <c r="P1347" s="6">
        <f>E1347/L1347</f>
        <v>53.571428571428569</v>
      </c>
      <c r="Q1347" t="str">
        <f t="shared" ref="Q1347:Q1410" si="127">LEFT(N1347,SEARCH("/",N1347)-1)</f>
        <v>publishing</v>
      </c>
      <c r="R1347" s="7" t="str">
        <f t="shared" ref="R1347:R1410" si="128">RIGHT(N1347,LEN(N1347)-SEARCH("/",N1347))</f>
        <v>nonfiction</v>
      </c>
      <c r="S1347" s="13">
        <f>(((I1347/60)/60)/24)+DATE(1970,1,1)</f>
        <v>41834.814340277779</v>
      </c>
      <c r="T1347" s="16">
        <f>(((J1347/60)/60)/24)+DATE(1970,1,1)</f>
        <v>41799.814340277779</v>
      </c>
      <c r="U1347">
        <f t="shared" ref="U1347:U1410" si="129">IF(F1347="Successful",L1347,"")</f>
        <v>7</v>
      </c>
      <c r="V1347" t="str">
        <f t="shared" ref="V1347:V1410" si="130">IF($F1347="Failed",$L1347,"")</f>
        <v/>
      </c>
      <c r="W1347" t="str">
        <f t="shared" ref="W1347:W1410" si="131">IF($F1347="Canceled",$L1347,"")</f>
        <v/>
      </c>
      <c r="X1347" t="str">
        <f t="shared" ref="X1347:X1410" si="132">IF(V1347="",W1347,V1347)</f>
        <v/>
      </c>
    </row>
    <row r="1348" spans="1:24"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f>
        <v>1.473265306122449</v>
      </c>
      <c r="P1348" s="6">
        <f>E1348/L1348</f>
        <v>48.449664429530202</v>
      </c>
      <c r="Q1348" t="str">
        <f t="shared" si="127"/>
        <v>publishing</v>
      </c>
      <c r="R1348" s="7" t="str">
        <f t="shared" si="128"/>
        <v>nonfiction</v>
      </c>
      <c r="S1348" s="13">
        <f>(((I1348/60)/60)/24)+DATE(1970,1,1)</f>
        <v>41452.075821759259</v>
      </c>
      <c r="T1348" s="16">
        <f>(((J1348/60)/60)/24)+DATE(1970,1,1)</f>
        <v>41422.075821759259</v>
      </c>
      <c r="U1348">
        <f t="shared" si="129"/>
        <v>149</v>
      </c>
      <c r="V1348" t="str">
        <f t="shared" si="130"/>
        <v/>
      </c>
      <c r="W1348" t="str">
        <f t="shared" si="131"/>
        <v/>
      </c>
      <c r="X1348" t="str">
        <f t="shared" si="132"/>
        <v/>
      </c>
    </row>
    <row r="1349" spans="1:24"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f>
        <v>1.022</v>
      </c>
      <c r="P1349" s="6">
        <f>E1349/L1349</f>
        <v>82.41935483870968</v>
      </c>
      <c r="Q1349" t="str">
        <f t="shared" si="127"/>
        <v>publishing</v>
      </c>
      <c r="R1349" s="7" t="str">
        <f t="shared" si="128"/>
        <v>nonfiction</v>
      </c>
      <c r="S1349" s="13">
        <f>(((I1349/60)/60)/24)+DATE(1970,1,1)</f>
        <v>42070.638020833328</v>
      </c>
      <c r="T1349" s="16">
        <f>(((J1349/60)/60)/24)+DATE(1970,1,1)</f>
        <v>42040.638020833328</v>
      </c>
      <c r="U1349">
        <f t="shared" si="129"/>
        <v>31</v>
      </c>
      <c r="V1349" t="str">
        <f t="shared" si="130"/>
        <v/>
      </c>
      <c r="W1349" t="str">
        <f t="shared" si="131"/>
        <v/>
      </c>
      <c r="X1349" t="str">
        <f t="shared" si="132"/>
        <v/>
      </c>
    </row>
    <row r="1350" spans="1:24"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f>
        <v>1.018723404255319</v>
      </c>
      <c r="P1350" s="6">
        <f>E1350/L1350</f>
        <v>230.19230769230768</v>
      </c>
      <c r="Q1350" t="str">
        <f t="shared" si="127"/>
        <v>publishing</v>
      </c>
      <c r="R1350" s="7" t="str">
        <f t="shared" si="128"/>
        <v>nonfiction</v>
      </c>
      <c r="S1350" s="13">
        <f>(((I1350/60)/60)/24)+DATE(1970,1,1)</f>
        <v>41991.506168981476</v>
      </c>
      <c r="T1350" s="16">
        <f>(((J1350/60)/60)/24)+DATE(1970,1,1)</f>
        <v>41963.506168981476</v>
      </c>
      <c r="U1350">
        <f t="shared" si="129"/>
        <v>26</v>
      </c>
      <c r="V1350" t="str">
        <f t="shared" si="130"/>
        <v/>
      </c>
      <c r="W1350" t="str">
        <f t="shared" si="131"/>
        <v/>
      </c>
      <c r="X1350" t="str">
        <f t="shared" si="132"/>
        <v/>
      </c>
    </row>
    <row r="1351" spans="1:24"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f>
        <v>2.0419999999999998</v>
      </c>
      <c r="P1351" s="6">
        <f>E1351/L1351</f>
        <v>59.360465116279073</v>
      </c>
      <c r="Q1351" t="str">
        <f t="shared" si="127"/>
        <v>publishing</v>
      </c>
      <c r="R1351" s="7" t="str">
        <f t="shared" si="128"/>
        <v>nonfiction</v>
      </c>
      <c r="S1351" s="13">
        <f>(((I1351/60)/60)/24)+DATE(1970,1,1)</f>
        <v>42354.290972222225</v>
      </c>
      <c r="T1351" s="16">
        <f>(((J1351/60)/60)/24)+DATE(1970,1,1)</f>
        <v>42317.33258101852</v>
      </c>
      <c r="U1351">
        <f t="shared" si="129"/>
        <v>172</v>
      </c>
      <c r="V1351" t="str">
        <f t="shared" si="130"/>
        <v/>
      </c>
      <c r="W1351" t="str">
        <f t="shared" si="131"/>
        <v/>
      </c>
      <c r="X1351" t="str">
        <f t="shared" si="132"/>
        <v/>
      </c>
    </row>
    <row r="1352" spans="1:24"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f>
        <v>1.0405</v>
      </c>
      <c r="P1352" s="6">
        <f>E1352/L1352</f>
        <v>66.698717948717942</v>
      </c>
      <c r="Q1352" t="str">
        <f t="shared" si="127"/>
        <v>publishing</v>
      </c>
      <c r="R1352" s="7" t="str">
        <f t="shared" si="128"/>
        <v>nonfiction</v>
      </c>
      <c r="S1352" s="13">
        <f>(((I1352/60)/60)/24)+DATE(1970,1,1)</f>
        <v>42364.013124999998</v>
      </c>
      <c r="T1352" s="16">
        <f>(((J1352/60)/60)/24)+DATE(1970,1,1)</f>
        <v>42334.013124999998</v>
      </c>
      <c r="U1352">
        <f t="shared" si="129"/>
        <v>78</v>
      </c>
      <c r="V1352" t="str">
        <f t="shared" si="130"/>
        <v/>
      </c>
      <c r="W1352" t="str">
        <f t="shared" si="131"/>
        <v/>
      </c>
      <c r="X1352" t="str">
        <f t="shared" si="132"/>
        <v/>
      </c>
    </row>
    <row r="1353" spans="1:24"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f>
        <v>1.0126500000000001</v>
      </c>
      <c r="P1353" s="6">
        <f>E1353/L1353</f>
        <v>168.77500000000001</v>
      </c>
      <c r="Q1353" t="str">
        <f t="shared" si="127"/>
        <v>publishing</v>
      </c>
      <c r="R1353" s="7" t="str">
        <f t="shared" si="128"/>
        <v>nonfiction</v>
      </c>
      <c r="S1353" s="13">
        <f>(((I1353/60)/60)/24)+DATE(1970,1,1)</f>
        <v>42412.74009259259</v>
      </c>
      <c r="T1353" s="16">
        <f>(((J1353/60)/60)/24)+DATE(1970,1,1)</f>
        <v>42382.74009259259</v>
      </c>
      <c r="U1353">
        <f t="shared" si="129"/>
        <v>120</v>
      </c>
      <c r="V1353" t="str">
        <f t="shared" si="130"/>
        <v/>
      </c>
      <c r="W1353" t="str">
        <f t="shared" si="131"/>
        <v/>
      </c>
      <c r="X1353" t="str">
        <f t="shared" si="132"/>
        <v/>
      </c>
    </row>
    <row r="1354" spans="1:24"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f>
        <v>1.3613999999999999</v>
      </c>
      <c r="P1354" s="6">
        <f>E1354/L1354</f>
        <v>59.973568281938327</v>
      </c>
      <c r="Q1354" t="str">
        <f t="shared" si="127"/>
        <v>publishing</v>
      </c>
      <c r="R1354" s="7" t="str">
        <f t="shared" si="128"/>
        <v>nonfiction</v>
      </c>
      <c r="S1354" s="13">
        <f>(((I1354/60)/60)/24)+DATE(1970,1,1)</f>
        <v>42252.165972222225</v>
      </c>
      <c r="T1354" s="16">
        <f>(((J1354/60)/60)/24)+DATE(1970,1,1)</f>
        <v>42200.578310185185</v>
      </c>
      <c r="U1354">
        <f t="shared" si="129"/>
        <v>227</v>
      </c>
      <c r="V1354" t="str">
        <f t="shared" si="130"/>
        <v/>
      </c>
      <c r="W1354" t="str">
        <f t="shared" si="131"/>
        <v/>
      </c>
      <c r="X1354" t="str">
        <f t="shared" si="132"/>
        <v/>
      </c>
    </row>
    <row r="1355" spans="1:24"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f>
        <v>1.3360000000000001</v>
      </c>
      <c r="P1355" s="6">
        <f>E1355/L1355</f>
        <v>31.80952380952381</v>
      </c>
      <c r="Q1355" t="str">
        <f t="shared" si="127"/>
        <v>publishing</v>
      </c>
      <c r="R1355" s="7" t="str">
        <f t="shared" si="128"/>
        <v>nonfiction</v>
      </c>
      <c r="S1355" s="13">
        <f>(((I1355/60)/60)/24)+DATE(1970,1,1)</f>
        <v>41344</v>
      </c>
      <c r="T1355" s="16">
        <f>(((J1355/60)/60)/24)+DATE(1970,1,1)</f>
        <v>41309.11791666667</v>
      </c>
      <c r="U1355">
        <f t="shared" si="129"/>
        <v>42</v>
      </c>
      <c r="V1355" t="str">
        <f t="shared" si="130"/>
        <v/>
      </c>
      <c r="W1355" t="str">
        <f t="shared" si="131"/>
        <v/>
      </c>
      <c r="X1355" t="str">
        <f t="shared" si="132"/>
        <v/>
      </c>
    </row>
    <row r="1356" spans="1:24"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f>
        <v>1.3025</v>
      </c>
      <c r="P1356" s="6">
        <f>E1356/L1356</f>
        <v>24.421875</v>
      </c>
      <c r="Q1356" t="str">
        <f t="shared" si="127"/>
        <v>publishing</v>
      </c>
      <c r="R1356" s="7" t="str">
        <f t="shared" si="128"/>
        <v>nonfiction</v>
      </c>
      <c r="S1356" s="13">
        <f>(((I1356/60)/60)/24)+DATE(1970,1,1)</f>
        <v>42532.807627314818</v>
      </c>
      <c r="T1356" s="16">
        <f>(((J1356/60)/60)/24)+DATE(1970,1,1)</f>
        <v>42502.807627314818</v>
      </c>
      <c r="U1356">
        <f t="shared" si="129"/>
        <v>64</v>
      </c>
      <c r="V1356" t="str">
        <f t="shared" si="130"/>
        <v/>
      </c>
      <c r="W1356" t="str">
        <f t="shared" si="131"/>
        <v/>
      </c>
      <c r="X1356" t="str">
        <f t="shared" si="132"/>
        <v/>
      </c>
    </row>
    <row r="1357" spans="1:24"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f>
        <v>1.2267999999999999</v>
      </c>
      <c r="P1357" s="6">
        <f>E1357/L1357</f>
        <v>25.347107438016529</v>
      </c>
      <c r="Q1357" t="str">
        <f t="shared" si="127"/>
        <v>publishing</v>
      </c>
      <c r="R1357" s="7" t="str">
        <f t="shared" si="128"/>
        <v>nonfiction</v>
      </c>
      <c r="S1357" s="13">
        <f>(((I1357/60)/60)/24)+DATE(1970,1,1)</f>
        <v>41243.416666666664</v>
      </c>
      <c r="T1357" s="16">
        <f>(((J1357/60)/60)/24)+DATE(1970,1,1)</f>
        <v>41213.254687499997</v>
      </c>
      <c r="U1357">
        <f t="shared" si="129"/>
        <v>121</v>
      </c>
      <c r="V1357" t="str">
        <f t="shared" si="130"/>
        <v/>
      </c>
      <c r="W1357" t="str">
        <f t="shared" si="131"/>
        <v/>
      </c>
      <c r="X1357" t="str">
        <f t="shared" si="132"/>
        <v/>
      </c>
    </row>
    <row r="1358" spans="1:24"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f>
        <v>1.8281058823529412</v>
      </c>
      <c r="P1358" s="6">
        <f>E1358/L1358</f>
        <v>71.443218390804603</v>
      </c>
      <c r="Q1358" t="str">
        <f t="shared" si="127"/>
        <v>publishing</v>
      </c>
      <c r="R1358" s="7" t="str">
        <f t="shared" si="128"/>
        <v>nonfiction</v>
      </c>
      <c r="S1358" s="13">
        <f>(((I1358/60)/60)/24)+DATE(1970,1,1)</f>
        <v>41460.038888888892</v>
      </c>
      <c r="T1358" s="16">
        <f>(((J1358/60)/60)/24)+DATE(1970,1,1)</f>
        <v>41430.038888888892</v>
      </c>
      <c r="U1358">
        <f t="shared" si="129"/>
        <v>87</v>
      </c>
      <c r="V1358" t="str">
        <f t="shared" si="130"/>
        <v/>
      </c>
      <c r="W1358" t="str">
        <f t="shared" si="131"/>
        <v/>
      </c>
      <c r="X1358" t="str">
        <f t="shared" si="132"/>
        <v/>
      </c>
    </row>
    <row r="1359" spans="1:24"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f>
        <v>1.2529999999999999</v>
      </c>
      <c r="P1359" s="6">
        <f>E1359/L1359</f>
        <v>38.553846153846152</v>
      </c>
      <c r="Q1359" t="str">
        <f t="shared" si="127"/>
        <v>publishing</v>
      </c>
      <c r="R1359" s="7" t="str">
        <f t="shared" si="128"/>
        <v>nonfiction</v>
      </c>
      <c r="S1359" s="13">
        <f>(((I1359/60)/60)/24)+DATE(1970,1,1)</f>
        <v>41334.249305555553</v>
      </c>
      <c r="T1359" s="16">
        <f>(((J1359/60)/60)/24)+DATE(1970,1,1)</f>
        <v>41304.962233796294</v>
      </c>
      <c r="U1359">
        <f t="shared" si="129"/>
        <v>65</v>
      </c>
      <c r="V1359" t="str">
        <f t="shared" si="130"/>
        <v/>
      </c>
      <c r="W1359" t="str">
        <f t="shared" si="131"/>
        <v/>
      </c>
      <c r="X1359" t="str">
        <f t="shared" si="132"/>
        <v/>
      </c>
    </row>
    <row r="1360" spans="1:24"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f>
        <v>1.1166666666666667</v>
      </c>
      <c r="P1360" s="6">
        <f>E1360/L1360</f>
        <v>68.367346938775512</v>
      </c>
      <c r="Q1360" t="str">
        <f t="shared" si="127"/>
        <v>publishing</v>
      </c>
      <c r="R1360" s="7" t="str">
        <f t="shared" si="128"/>
        <v>nonfiction</v>
      </c>
      <c r="S1360" s="13">
        <f>(((I1360/60)/60)/24)+DATE(1970,1,1)</f>
        <v>40719.570868055554</v>
      </c>
      <c r="T1360" s="16">
        <f>(((J1360/60)/60)/24)+DATE(1970,1,1)</f>
        <v>40689.570868055554</v>
      </c>
      <c r="U1360">
        <f t="shared" si="129"/>
        <v>49</v>
      </c>
      <c r="V1360" t="str">
        <f t="shared" si="130"/>
        <v/>
      </c>
      <c r="W1360" t="str">
        <f t="shared" si="131"/>
        <v/>
      </c>
      <c r="X1360" t="str">
        <f t="shared" si="132"/>
        <v/>
      </c>
    </row>
    <row r="1361" spans="1:24"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f>
        <v>1.1575757575757575</v>
      </c>
      <c r="P1361" s="6">
        <f>E1361/L1361</f>
        <v>40.210526315789473</v>
      </c>
      <c r="Q1361" t="str">
        <f t="shared" si="127"/>
        <v>publishing</v>
      </c>
      <c r="R1361" s="7" t="str">
        <f t="shared" si="128"/>
        <v>nonfiction</v>
      </c>
      <c r="S1361" s="13">
        <f>(((I1361/60)/60)/24)+DATE(1970,1,1)</f>
        <v>40730.814699074072</v>
      </c>
      <c r="T1361" s="16">
        <f>(((J1361/60)/60)/24)+DATE(1970,1,1)</f>
        <v>40668.814699074072</v>
      </c>
      <c r="U1361">
        <f t="shared" si="129"/>
        <v>19</v>
      </c>
      <c r="V1361" t="str">
        <f t="shared" si="130"/>
        <v/>
      </c>
      <c r="W1361" t="str">
        <f t="shared" si="131"/>
        <v/>
      </c>
      <c r="X1361" t="str">
        <f t="shared" si="132"/>
        <v/>
      </c>
    </row>
    <row r="1362" spans="1:24"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f>
        <v>1.732</v>
      </c>
      <c r="P1362" s="6">
        <f>E1362/L1362</f>
        <v>32.074074074074076</v>
      </c>
      <c r="Q1362" t="str">
        <f t="shared" si="127"/>
        <v>publishing</v>
      </c>
      <c r="R1362" s="7" t="str">
        <f t="shared" si="128"/>
        <v>nonfiction</v>
      </c>
      <c r="S1362" s="13">
        <f>(((I1362/60)/60)/24)+DATE(1970,1,1)</f>
        <v>41123.900694444441</v>
      </c>
      <c r="T1362" s="16">
        <f>(((J1362/60)/60)/24)+DATE(1970,1,1)</f>
        <v>41095.900694444441</v>
      </c>
      <c r="U1362">
        <f t="shared" si="129"/>
        <v>81</v>
      </c>
      <c r="V1362" t="str">
        <f t="shared" si="130"/>
        <v/>
      </c>
      <c r="W1362" t="str">
        <f t="shared" si="131"/>
        <v/>
      </c>
      <c r="X1362" t="str">
        <f t="shared" si="132"/>
        <v/>
      </c>
    </row>
    <row r="1363" spans="1:24"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f>
        <v>1.2598333333333334</v>
      </c>
      <c r="P1363" s="6">
        <f>E1363/L1363</f>
        <v>28.632575757575758</v>
      </c>
      <c r="Q1363" t="str">
        <f t="shared" si="127"/>
        <v>publishing</v>
      </c>
      <c r="R1363" s="7" t="str">
        <f t="shared" si="128"/>
        <v>nonfiction</v>
      </c>
      <c r="S1363" s="13">
        <f>(((I1363/60)/60)/24)+DATE(1970,1,1)</f>
        <v>41811.717268518521</v>
      </c>
      <c r="T1363" s="16">
        <f>(((J1363/60)/60)/24)+DATE(1970,1,1)</f>
        <v>41781.717268518521</v>
      </c>
      <c r="U1363">
        <f t="shared" si="129"/>
        <v>264</v>
      </c>
      <c r="V1363" t="str">
        <f t="shared" si="130"/>
        <v/>
      </c>
      <c r="W1363" t="str">
        <f t="shared" si="131"/>
        <v/>
      </c>
      <c r="X1363" t="str">
        <f t="shared" si="132"/>
        <v/>
      </c>
    </row>
    <row r="1364" spans="1:24"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f>
        <v>1.091</v>
      </c>
      <c r="P1364" s="6">
        <f>E1364/L1364</f>
        <v>43.64</v>
      </c>
      <c r="Q1364" t="str">
        <f t="shared" si="127"/>
        <v>publishing</v>
      </c>
      <c r="R1364" s="7" t="str">
        <f t="shared" si="128"/>
        <v>nonfiction</v>
      </c>
      <c r="S1364" s="13">
        <f>(((I1364/60)/60)/24)+DATE(1970,1,1)</f>
        <v>41524.934386574074</v>
      </c>
      <c r="T1364" s="16">
        <f>(((J1364/60)/60)/24)+DATE(1970,1,1)</f>
        <v>41464.934386574074</v>
      </c>
      <c r="U1364">
        <f t="shared" si="129"/>
        <v>25</v>
      </c>
      <c r="V1364" t="str">
        <f t="shared" si="130"/>
        <v/>
      </c>
      <c r="W1364" t="str">
        <f t="shared" si="131"/>
        <v/>
      </c>
      <c r="X1364" t="str">
        <f t="shared" si="132"/>
        <v/>
      </c>
    </row>
    <row r="1365" spans="1:24"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f>
        <v>1</v>
      </c>
      <c r="P1365" s="6">
        <f>E1365/L1365</f>
        <v>40</v>
      </c>
      <c r="Q1365" t="str">
        <f t="shared" si="127"/>
        <v>publishing</v>
      </c>
      <c r="R1365" s="7" t="str">
        <f t="shared" si="128"/>
        <v>nonfiction</v>
      </c>
      <c r="S1365" s="13">
        <f>(((I1365/60)/60)/24)+DATE(1970,1,1)</f>
        <v>42415.332638888889</v>
      </c>
      <c r="T1365" s="16">
        <f>(((J1365/60)/60)/24)+DATE(1970,1,1)</f>
        <v>42396.8440625</v>
      </c>
      <c r="U1365">
        <f t="shared" si="129"/>
        <v>5</v>
      </c>
      <c r="V1365" t="str">
        <f t="shared" si="130"/>
        <v/>
      </c>
      <c r="W1365" t="str">
        <f t="shared" si="131"/>
        <v/>
      </c>
      <c r="X1365" t="str">
        <f t="shared" si="132"/>
        <v/>
      </c>
    </row>
    <row r="1366" spans="1:24"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f>
        <v>1.1864285714285714</v>
      </c>
      <c r="P1366" s="6">
        <f>E1366/L1366</f>
        <v>346.04166666666669</v>
      </c>
      <c r="Q1366" t="str">
        <f t="shared" si="127"/>
        <v>music</v>
      </c>
      <c r="R1366" s="7" t="str">
        <f t="shared" si="128"/>
        <v>rock</v>
      </c>
      <c r="S1366" s="13">
        <f>(((I1366/60)/60)/24)+DATE(1970,1,1)</f>
        <v>42011.6956712963</v>
      </c>
      <c r="T1366" s="16">
        <f>(((J1366/60)/60)/24)+DATE(1970,1,1)</f>
        <v>41951.695671296293</v>
      </c>
      <c r="U1366">
        <f t="shared" si="129"/>
        <v>144</v>
      </c>
      <c r="V1366" t="str">
        <f t="shared" si="130"/>
        <v/>
      </c>
      <c r="W1366" t="str">
        <f t="shared" si="131"/>
        <v/>
      </c>
      <c r="X1366" t="str">
        <f t="shared" si="132"/>
        <v/>
      </c>
    </row>
    <row r="1367" spans="1:24"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f>
        <v>1.0026666666666666</v>
      </c>
      <c r="P1367" s="6">
        <f>E1367/L1367</f>
        <v>81.739130434782609</v>
      </c>
      <c r="Q1367" t="str">
        <f t="shared" si="127"/>
        <v>music</v>
      </c>
      <c r="R1367" s="7" t="str">
        <f t="shared" si="128"/>
        <v>rock</v>
      </c>
      <c r="S1367" s="13">
        <f>(((I1367/60)/60)/24)+DATE(1970,1,1)</f>
        <v>42079.691574074073</v>
      </c>
      <c r="T1367" s="16">
        <f>(((J1367/60)/60)/24)+DATE(1970,1,1)</f>
        <v>42049.733240740738</v>
      </c>
      <c r="U1367">
        <f t="shared" si="129"/>
        <v>92</v>
      </c>
      <c r="V1367" t="str">
        <f t="shared" si="130"/>
        <v/>
      </c>
      <c r="W1367" t="str">
        <f t="shared" si="131"/>
        <v/>
      </c>
      <c r="X1367" t="str">
        <f t="shared" si="132"/>
        <v/>
      </c>
    </row>
    <row r="1368" spans="1:24"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f>
        <v>1.2648920000000001</v>
      </c>
      <c r="P1368" s="6">
        <f>E1368/L1368</f>
        <v>64.535306122448986</v>
      </c>
      <c r="Q1368" t="str">
        <f t="shared" si="127"/>
        <v>music</v>
      </c>
      <c r="R1368" s="7" t="str">
        <f t="shared" si="128"/>
        <v>rock</v>
      </c>
      <c r="S1368" s="13">
        <f>(((I1368/60)/60)/24)+DATE(1970,1,1)</f>
        <v>41970.037766203706</v>
      </c>
      <c r="T1368" s="16">
        <f>(((J1368/60)/60)/24)+DATE(1970,1,1)</f>
        <v>41924.996099537035</v>
      </c>
      <c r="U1368">
        <f t="shared" si="129"/>
        <v>147</v>
      </c>
      <c r="V1368" t="str">
        <f t="shared" si="130"/>
        <v/>
      </c>
      <c r="W1368" t="str">
        <f t="shared" si="131"/>
        <v/>
      </c>
      <c r="X1368" t="str">
        <f t="shared" si="132"/>
        <v/>
      </c>
    </row>
    <row r="1369" spans="1:24"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f>
        <v>1.1426000000000001</v>
      </c>
      <c r="P1369" s="6">
        <f>E1369/L1369</f>
        <v>63.477777777777774</v>
      </c>
      <c r="Q1369" t="str">
        <f t="shared" si="127"/>
        <v>music</v>
      </c>
      <c r="R1369" s="7" t="str">
        <f t="shared" si="128"/>
        <v>rock</v>
      </c>
      <c r="S1369" s="13">
        <f>(((I1369/60)/60)/24)+DATE(1970,1,1)</f>
        <v>42322.044560185182</v>
      </c>
      <c r="T1369" s="16">
        <f>(((J1369/60)/60)/24)+DATE(1970,1,1)</f>
        <v>42292.002893518518</v>
      </c>
      <c r="U1369">
        <f t="shared" si="129"/>
        <v>90</v>
      </c>
      <c r="V1369" t="str">
        <f t="shared" si="130"/>
        <v/>
      </c>
      <c r="W1369" t="str">
        <f t="shared" si="131"/>
        <v/>
      </c>
      <c r="X1369" t="str">
        <f t="shared" si="132"/>
        <v/>
      </c>
    </row>
    <row r="1370" spans="1:24"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f>
        <v>1.107</v>
      </c>
      <c r="P1370" s="6">
        <f>E1370/L1370</f>
        <v>63.620689655172413</v>
      </c>
      <c r="Q1370" t="str">
        <f t="shared" si="127"/>
        <v>music</v>
      </c>
      <c r="R1370" s="7" t="str">
        <f t="shared" si="128"/>
        <v>rock</v>
      </c>
      <c r="S1370" s="13">
        <f>(((I1370/60)/60)/24)+DATE(1970,1,1)</f>
        <v>42170.190902777773</v>
      </c>
      <c r="T1370" s="16">
        <f>(((J1370/60)/60)/24)+DATE(1970,1,1)</f>
        <v>42146.190902777773</v>
      </c>
      <c r="U1370">
        <f t="shared" si="129"/>
        <v>87</v>
      </c>
      <c r="V1370" t="str">
        <f t="shared" si="130"/>
        <v/>
      </c>
      <c r="W1370" t="str">
        <f t="shared" si="131"/>
        <v/>
      </c>
      <c r="X1370" t="str">
        <f t="shared" si="132"/>
        <v/>
      </c>
    </row>
    <row r="1371" spans="1:24"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f>
        <v>1.0534805315203954</v>
      </c>
      <c r="P1371" s="6">
        <f>E1371/L1371</f>
        <v>83.967068965517228</v>
      </c>
      <c r="Q1371" t="str">
        <f t="shared" si="127"/>
        <v>music</v>
      </c>
      <c r="R1371" s="7" t="str">
        <f t="shared" si="128"/>
        <v>rock</v>
      </c>
      <c r="S1371" s="13">
        <f>(((I1371/60)/60)/24)+DATE(1970,1,1)</f>
        <v>41740.594282407408</v>
      </c>
      <c r="T1371" s="16">
        <f>(((J1371/60)/60)/24)+DATE(1970,1,1)</f>
        <v>41710.594282407408</v>
      </c>
      <c r="U1371">
        <f t="shared" si="129"/>
        <v>406</v>
      </c>
      <c r="V1371" t="str">
        <f t="shared" si="130"/>
        <v/>
      </c>
      <c r="W1371" t="str">
        <f t="shared" si="131"/>
        <v/>
      </c>
      <c r="X1371" t="str">
        <f t="shared" si="132"/>
        <v/>
      </c>
    </row>
    <row r="1372" spans="1:24"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f>
        <v>1.0366666666666666</v>
      </c>
      <c r="P1372" s="6">
        <f>E1372/L1372</f>
        <v>77.75</v>
      </c>
      <c r="Q1372" t="str">
        <f t="shared" si="127"/>
        <v>music</v>
      </c>
      <c r="R1372" s="7" t="str">
        <f t="shared" si="128"/>
        <v>rock</v>
      </c>
      <c r="S1372" s="13">
        <f>(((I1372/60)/60)/24)+DATE(1970,1,1)</f>
        <v>41563.00335648148</v>
      </c>
      <c r="T1372" s="16">
        <f>(((J1372/60)/60)/24)+DATE(1970,1,1)</f>
        <v>41548.00335648148</v>
      </c>
      <c r="U1372">
        <f t="shared" si="129"/>
        <v>20</v>
      </c>
      <c r="V1372" t="str">
        <f t="shared" si="130"/>
        <v/>
      </c>
      <c r="W1372" t="str">
        <f t="shared" si="131"/>
        <v/>
      </c>
      <c r="X1372" t="str">
        <f t="shared" si="132"/>
        <v/>
      </c>
    </row>
    <row r="1373" spans="1:24"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f>
        <v>1.0708672667523933</v>
      </c>
      <c r="P1373" s="6">
        <f>E1373/L1373</f>
        <v>107.07142857142857</v>
      </c>
      <c r="Q1373" t="str">
        <f t="shared" si="127"/>
        <v>music</v>
      </c>
      <c r="R1373" s="7" t="str">
        <f t="shared" si="128"/>
        <v>rock</v>
      </c>
      <c r="S1373" s="13">
        <f>(((I1373/60)/60)/24)+DATE(1970,1,1)</f>
        <v>42131.758587962962</v>
      </c>
      <c r="T1373" s="16">
        <f>(((J1373/60)/60)/24)+DATE(1970,1,1)</f>
        <v>42101.758587962962</v>
      </c>
      <c r="U1373">
        <f t="shared" si="129"/>
        <v>70</v>
      </c>
      <c r="V1373" t="str">
        <f t="shared" si="130"/>
        <v/>
      </c>
      <c r="W1373" t="str">
        <f t="shared" si="131"/>
        <v/>
      </c>
      <c r="X1373" t="str">
        <f t="shared" si="132"/>
        <v/>
      </c>
    </row>
    <row r="1374" spans="1:24"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f>
        <v>1.24</v>
      </c>
      <c r="P1374" s="6">
        <f>E1374/L1374</f>
        <v>38.75</v>
      </c>
      <c r="Q1374" t="str">
        <f t="shared" si="127"/>
        <v>music</v>
      </c>
      <c r="R1374" s="7" t="str">
        <f t="shared" si="128"/>
        <v>rock</v>
      </c>
      <c r="S1374" s="13">
        <f>(((I1374/60)/60)/24)+DATE(1970,1,1)</f>
        <v>41102.739953703705</v>
      </c>
      <c r="T1374" s="16">
        <f>(((J1374/60)/60)/24)+DATE(1970,1,1)</f>
        <v>41072.739953703705</v>
      </c>
      <c r="U1374">
        <f t="shared" si="129"/>
        <v>16</v>
      </c>
      <c r="V1374" t="str">
        <f t="shared" si="130"/>
        <v/>
      </c>
      <c r="W1374" t="str">
        <f t="shared" si="131"/>
        <v/>
      </c>
      <c r="X1374" t="str">
        <f t="shared" si="132"/>
        <v/>
      </c>
    </row>
    <row r="1375" spans="1:24"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f>
        <v>1.0501</v>
      </c>
      <c r="P1375" s="6">
        <f>E1375/L1375</f>
        <v>201.94230769230768</v>
      </c>
      <c r="Q1375" t="str">
        <f t="shared" si="127"/>
        <v>music</v>
      </c>
      <c r="R1375" s="7" t="str">
        <f t="shared" si="128"/>
        <v>rock</v>
      </c>
      <c r="S1375" s="13">
        <f>(((I1375/60)/60)/24)+DATE(1970,1,1)</f>
        <v>42734.95177083333</v>
      </c>
      <c r="T1375" s="16">
        <f>(((J1375/60)/60)/24)+DATE(1970,1,1)</f>
        <v>42704.95177083333</v>
      </c>
      <c r="U1375">
        <f t="shared" si="129"/>
        <v>52</v>
      </c>
      <c r="V1375" t="str">
        <f t="shared" si="130"/>
        <v/>
      </c>
      <c r="W1375" t="str">
        <f t="shared" si="131"/>
        <v/>
      </c>
      <c r="X1375" t="str">
        <f t="shared" si="132"/>
        <v/>
      </c>
    </row>
    <row r="1376" spans="1:24"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f>
        <v>1.8946666666666667</v>
      </c>
      <c r="P1376" s="6">
        <f>E1376/L1376</f>
        <v>43.060606060606062</v>
      </c>
      <c r="Q1376" t="str">
        <f t="shared" si="127"/>
        <v>music</v>
      </c>
      <c r="R1376" s="7" t="str">
        <f t="shared" si="128"/>
        <v>rock</v>
      </c>
      <c r="S1376" s="13">
        <f>(((I1376/60)/60)/24)+DATE(1970,1,1)</f>
        <v>42454.12023148148</v>
      </c>
      <c r="T1376" s="16">
        <f>(((J1376/60)/60)/24)+DATE(1970,1,1)</f>
        <v>42424.161898148144</v>
      </c>
      <c r="U1376">
        <f t="shared" si="129"/>
        <v>66</v>
      </c>
      <c r="V1376" t="str">
        <f t="shared" si="130"/>
        <v/>
      </c>
      <c r="W1376" t="str">
        <f t="shared" si="131"/>
        <v/>
      </c>
      <c r="X1376" t="str">
        <f t="shared" si="132"/>
        <v/>
      </c>
    </row>
    <row r="1377" spans="1:24"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f>
        <v>1.7132499999999999</v>
      </c>
      <c r="P1377" s="6">
        <f>E1377/L1377</f>
        <v>62.871559633027523</v>
      </c>
      <c r="Q1377" t="str">
        <f t="shared" si="127"/>
        <v>music</v>
      </c>
      <c r="R1377" s="7" t="str">
        <f t="shared" si="128"/>
        <v>rock</v>
      </c>
      <c r="S1377" s="13">
        <f>(((I1377/60)/60)/24)+DATE(1970,1,1)</f>
        <v>42750.066192129627</v>
      </c>
      <c r="T1377" s="16">
        <f>(((J1377/60)/60)/24)+DATE(1970,1,1)</f>
        <v>42720.066192129627</v>
      </c>
      <c r="U1377">
        <f t="shared" si="129"/>
        <v>109</v>
      </c>
      <c r="V1377" t="str">
        <f t="shared" si="130"/>
        <v/>
      </c>
      <c r="W1377" t="str">
        <f t="shared" si="131"/>
        <v/>
      </c>
      <c r="X1377" t="str">
        <f t="shared" si="132"/>
        <v/>
      </c>
    </row>
    <row r="1378" spans="1:24"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f>
        <v>2.5248648648648651</v>
      </c>
      <c r="P1378" s="6">
        <f>E1378/L1378</f>
        <v>55.607142857142854</v>
      </c>
      <c r="Q1378" t="str">
        <f t="shared" si="127"/>
        <v>music</v>
      </c>
      <c r="R1378" s="7" t="str">
        <f t="shared" si="128"/>
        <v>rock</v>
      </c>
      <c r="S1378" s="13">
        <f>(((I1378/60)/60)/24)+DATE(1970,1,1)</f>
        <v>42707.710717592592</v>
      </c>
      <c r="T1378" s="16">
        <f>(((J1378/60)/60)/24)+DATE(1970,1,1)</f>
        <v>42677.669050925921</v>
      </c>
      <c r="U1378">
        <f t="shared" si="129"/>
        <v>168</v>
      </c>
      <c r="V1378" t="str">
        <f t="shared" si="130"/>
        <v/>
      </c>
      <c r="W1378" t="str">
        <f t="shared" si="131"/>
        <v/>
      </c>
      <c r="X1378" t="str">
        <f t="shared" si="132"/>
        <v/>
      </c>
    </row>
    <row r="1379" spans="1:24"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f>
        <v>1.1615384615384616</v>
      </c>
      <c r="P1379" s="6">
        <f>E1379/L1379</f>
        <v>48.70967741935484</v>
      </c>
      <c r="Q1379" t="str">
        <f t="shared" si="127"/>
        <v>music</v>
      </c>
      <c r="R1379" s="7" t="str">
        <f t="shared" si="128"/>
        <v>rock</v>
      </c>
      <c r="S1379" s="13">
        <f>(((I1379/60)/60)/24)+DATE(1970,1,1)</f>
        <v>42769.174305555556</v>
      </c>
      <c r="T1379" s="16">
        <f>(((J1379/60)/60)/24)+DATE(1970,1,1)</f>
        <v>42747.219560185185</v>
      </c>
      <c r="U1379">
        <f t="shared" si="129"/>
        <v>31</v>
      </c>
      <c r="V1379" t="str">
        <f t="shared" si="130"/>
        <v/>
      </c>
      <c r="W1379" t="str">
        <f t="shared" si="131"/>
        <v/>
      </c>
      <c r="X1379" t="str">
        <f t="shared" si="132"/>
        <v/>
      </c>
    </row>
    <row r="1380" spans="1:24"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f>
        <v>2.0335000000000001</v>
      </c>
      <c r="P1380" s="6">
        <f>E1380/L1380</f>
        <v>30.578947368421051</v>
      </c>
      <c r="Q1380" t="str">
        <f t="shared" si="127"/>
        <v>music</v>
      </c>
      <c r="R1380" s="7" t="str">
        <f t="shared" si="128"/>
        <v>rock</v>
      </c>
      <c r="S1380" s="13">
        <f>(((I1380/60)/60)/24)+DATE(1970,1,1)</f>
        <v>42583.759374999994</v>
      </c>
      <c r="T1380" s="16">
        <f>(((J1380/60)/60)/24)+DATE(1970,1,1)</f>
        <v>42568.759374999994</v>
      </c>
      <c r="U1380">
        <f t="shared" si="129"/>
        <v>133</v>
      </c>
      <c r="V1380" t="str">
        <f t="shared" si="130"/>
        <v/>
      </c>
      <c r="W1380" t="str">
        <f t="shared" si="131"/>
        <v/>
      </c>
      <c r="X1380" t="str">
        <f t="shared" si="132"/>
        <v/>
      </c>
    </row>
    <row r="1381" spans="1:24"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f>
        <v>1.1160000000000001</v>
      </c>
      <c r="P1381" s="6">
        <f>E1381/L1381</f>
        <v>73.907284768211923</v>
      </c>
      <c r="Q1381" t="str">
        <f t="shared" si="127"/>
        <v>music</v>
      </c>
      <c r="R1381" s="7" t="str">
        <f t="shared" si="128"/>
        <v>rock</v>
      </c>
      <c r="S1381" s="13">
        <f>(((I1381/60)/60)/24)+DATE(1970,1,1)</f>
        <v>42160.491620370376</v>
      </c>
      <c r="T1381" s="16">
        <f>(((J1381/60)/60)/24)+DATE(1970,1,1)</f>
        <v>42130.491620370376</v>
      </c>
      <c r="U1381">
        <f t="shared" si="129"/>
        <v>151</v>
      </c>
      <c r="V1381" t="str">
        <f t="shared" si="130"/>
        <v/>
      </c>
      <c r="W1381" t="str">
        <f t="shared" si="131"/>
        <v/>
      </c>
      <c r="X1381" t="str">
        <f t="shared" si="132"/>
        <v/>
      </c>
    </row>
    <row r="1382" spans="1:24"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f>
        <v>4.24</v>
      </c>
      <c r="P1382" s="6">
        <f>E1382/L1382</f>
        <v>21.2</v>
      </c>
      <c r="Q1382" t="str">
        <f t="shared" si="127"/>
        <v>music</v>
      </c>
      <c r="R1382" s="7" t="str">
        <f t="shared" si="128"/>
        <v>rock</v>
      </c>
      <c r="S1382" s="13">
        <f>(((I1382/60)/60)/24)+DATE(1970,1,1)</f>
        <v>42164.083333333328</v>
      </c>
      <c r="T1382" s="16">
        <f>(((J1382/60)/60)/24)+DATE(1970,1,1)</f>
        <v>42141.762800925921</v>
      </c>
      <c r="U1382">
        <f t="shared" si="129"/>
        <v>5</v>
      </c>
      <c r="V1382" t="str">
        <f t="shared" si="130"/>
        <v/>
      </c>
      <c r="W1382" t="str">
        <f t="shared" si="131"/>
        <v/>
      </c>
      <c r="X1382" t="str">
        <f t="shared" si="132"/>
        <v/>
      </c>
    </row>
    <row r="1383" spans="1:24"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f>
        <v>1.071</v>
      </c>
      <c r="P1383" s="6">
        <f>E1383/L1383</f>
        <v>73.356164383561648</v>
      </c>
      <c r="Q1383" t="str">
        <f t="shared" si="127"/>
        <v>music</v>
      </c>
      <c r="R1383" s="7" t="str">
        <f t="shared" si="128"/>
        <v>rock</v>
      </c>
      <c r="S1383" s="13">
        <f>(((I1383/60)/60)/24)+DATE(1970,1,1)</f>
        <v>42733.214409722219</v>
      </c>
      <c r="T1383" s="16">
        <f>(((J1383/60)/60)/24)+DATE(1970,1,1)</f>
        <v>42703.214409722219</v>
      </c>
      <c r="U1383">
        <f t="shared" si="129"/>
        <v>73</v>
      </c>
      <c r="V1383" t="str">
        <f t="shared" si="130"/>
        <v/>
      </c>
      <c r="W1383" t="str">
        <f t="shared" si="131"/>
        <v/>
      </c>
      <c r="X1383" t="str">
        <f t="shared" si="132"/>
        <v/>
      </c>
    </row>
    <row r="1384" spans="1:24"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f>
        <v>1.043625</v>
      </c>
      <c r="P1384" s="6">
        <f>E1384/L1384</f>
        <v>56.412162162162161</v>
      </c>
      <c r="Q1384" t="str">
        <f t="shared" si="127"/>
        <v>music</v>
      </c>
      <c r="R1384" s="7" t="str">
        <f t="shared" si="128"/>
        <v>rock</v>
      </c>
      <c r="S1384" s="13">
        <f>(((I1384/60)/60)/24)+DATE(1970,1,1)</f>
        <v>41400.800185185188</v>
      </c>
      <c r="T1384" s="16">
        <f>(((J1384/60)/60)/24)+DATE(1970,1,1)</f>
        <v>41370.800185185188</v>
      </c>
      <c r="U1384">
        <f t="shared" si="129"/>
        <v>148</v>
      </c>
      <c r="V1384" t="str">
        <f t="shared" si="130"/>
        <v/>
      </c>
      <c r="W1384" t="str">
        <f t="shared" si="131"/>
        <v/>
      </c>
      <c r="X1384" t="str">
        <f t="shared" si="132"/>
        <v/>
      </c>
    </row>
    <row r="1385" spans="1:24"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f>
        <v>2.124090909090909</v>
      </c>
      <c r="P1385" s="6">
        <f>E1385/L1385</f>
        <v>50.247311827956992</v>
      </c>
      <c r="Q1385" t="str">
        <f t="shared" si="127"/>
        <v>music</v>
      </c>
      <c r="R1385" s="7" t="str">
        <f t="shared" si="128"/>
        <v>rock</v>
      </c>
      <c r="S1385" s="13">
        <f>(((I1385/60)/60)/24)+DATE(1970,1,1)</f>
        <v>42727.074976851851</v>
      </c>
      <c r="T1385" s="16">
        <f>(((J1385/60)/60)/24)+DATE(1970,1,1)</f>
        <v>42707.074976851851</v>
      </c>
      <c r="U1385">
        <f t="shared" si="129"/>
        <v>93</v>
      </c>
      <c r="V1385" t="str">
        <f t="shared" si="130"/>
        <v/>
      </c>
      <c r="W1385" t="str">
        <f t="shared" si="131"/>
        <v/>
      </c>
      <c r="X1385" t="str">
        <f t="shared" si="132"/>
        <v/>
      </c>
    </row>
    <row r="1386" spans="1:24"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f>
        <v>1.2408571428571429</v>
      </c>
      <c r="P1386" s="6">
        <f>E1386/L1386</f>
        <v>68.936507936507937</v>
      </c>
      <c r="Q1386" t="str">
        <f t="shared" si="127"/>
        <v>music</v>
      </c>
      <c r="R1386" s="7" t="str">
        <f t="shared" si="128"/>
        <v>rock</v>
      </c>
      <c r="S1386" s="13">
        <f>(((I1386/60)/60)/24)+DATE(1970,1,1)</f>
        <v>42190.735208333332</v>
      </c>
      <c r="T1386" s="16">
        <f>(((J1386/60)/60)/24)+DATE(1970,1,1)</f>
        <v>42160.735208333332</v>
      </c>
      <c r="U1386">
        <f t="shared" si="129"/>
        <v>63</v>
      </c>
      <c r="V1386" t="str">
        <f t="shared" si="130"/>
        <v/>
      </c>
      <c r="W1386" t="str">
        <f t="shared" si="131"/>
        <v/>
      </c>
      <c r="X1386" t="str">
        <f t="shared" si="132"/>
        <v/>
      </c>
    </row>
    <row r="1387" spans="1:24"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f>
        <v>1.10406125</v>
      </c>
      <c r="P1387" s="6">
        <f>E1387/L1387</f>
        <v>65.914104477611943</v>
      </c>
      <c r="Q1387" t="str">
        <f t="shared" si="127"/>
        <v>music</v>
      </c>
      <c r="R1387" s="7" t="str">
        <f t="shared" si="128"/>
        <v>rock</v>
      </c>
      <c r="S1387" s="13">
        <f>(((I1387/60)/60)/24)+DATE(1970,1,1)</f>
        <v>42489.507638888885</v>
      </c>
      <c r="T1387" s="16">
        <f>(((J1387/60)/60)/24)+DATE(1970,1,1)</f>
        <v>42433.688900462963</v>
      </c>
      <c r="U1387">
        <f t="shared" si="129"/>
        <v>134</v>
      </c>
      <c r="V1387" t="str">
        <f t="shared" si="130"/>
        <v/>
      </c>
      <c r="W1387" t="str">
        <f t="shared" si="131"/>
        <v/>
      </c>
      <c r="X1387" t="str">
        <f t="shared" si="132"/>
        <v/>
      </c>
    </row>
    <row r="1388" spans="1:24"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f>
        <v>2.1875</v>
      </c>
      <c r="P1388" s="6">
        <f>E1388/L1388</f>
        <v>62.5</v>
      </c>
      <c r="Q1388" t="str">
        <f t="shared" si="127"/>
        <v>music</v>
      </c>
      <c r="R1388" s="7" t="str">
        <f t="shared" si="128"/>
        <v>rock</v>
      </c>
      <c r="S1388" s="13">
        <f>(((I1388/60)/60)/24)+DATE(1970,1,1)</f>
        <v>42214.646863425922</v>
      </c>
      <c r="T1388" s="16">
        <f>(((J1388/60)/60)/24)+DATE(1970,1,1)</f>
        <v>42184.646863425922</v>
      </c>
      <c r="U1388">
        <f t="shared" si="129"/>
        <v>14</v>
      </c>
      <c r="V1388" t="str">
        <f t="shared" si="130"/>
        <v/>
      </c>
      <c r="W1388" t="str">
        <f t="shared" si="131"/>
        <v/>
      </c>
      <c r="X1388" t="str">
        <f t="shared" si="132"/>
        <v/>
      </c>
    </row>
    <row r="1389" spans="1:24"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f>
        <v>1.36625</v>
      </c>
      <c r="P1389" s="6">
        <f>E1389/L1389</f>
        <v>70.064102564102569</v>
      </c>
      <c r="Q1389" t="str">
        <f t="shared" si="127"/>
        <v>music</v>
      </c>
      <c r="R1389" s="7" t="str">
        <f t="shared" si="128"/>
        <v>rock</v>
      </c>
      <c r="S1389" s="13">
        <f>(((I1389/60)/60)/24)+DATE(1970,1,1)</f>
        <v>42158.1875</v>
      </c>
      <c r="T1389" s="16">
        <f>(((J1389/60)/60)/24)+DATE(1970,1,1)</f>
        <v>42126.92123842593</v>
      </c>
      <c r="U1389">
        <f t="shared" si="129"/>
        <v>78</v>
      </c>
      <c r="V1389" t="str">
        <f t="shared" si="130"/>
        <v/>
      </c>
      <c r="W1389" t="str">
        <f t="shared" si="131"/>
        <v/>
      </c>
      <c r="X1389" t="str">
        <f t="shared" si="132"/>
        <v/>
      </c>
    </row>
    <row r="1390" spans="1:24"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f>
        <v>1.348074</v>
      </c>
      <c r="P1390" s="6">
        <f>E1390/L1390</f>
        <v>60.181874999999998</v>
      </c>
      <c r="Q1390" t="str">
        <f t="shared" si="127"/>
        <v>music</v>
      </c>
      <c r="R1390" s="7" t="str">
        <f t="shared" si="128"/>
        <v>rock</v>
      </c>
      <c r="S1390" s="13">
        <f>(((I1390/60)/60)/24)+DATE(1970,1,1)</f>
        <v>42660.676388888889</v>
      </c>
      <c r="T1390" s="16">
        <f>(((J1390/60)/60)/24)+DATE(1970,1,1)</f>
        <v>42634.614780092597</v>
      </c>
      <c r="U1390">
        <f t="shared" si="129"/>
        <v>112</v>
      </c>
      <c r="V1390" t="str">
        <f t="shared" si="130"/>
        <v/>
      </c>
      <c r="W1390" t="str">
        <f t="shared" si="131"/>
        <v/>
      </c>
      <c r="X1390" t="str">
        <f t="shared" si="132"/>
        <v/>
      </c>
    </row>
    <row r="1391" spans="1:24"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f>
        <v>1.454</v>
      </c>
      <c r="P1391" s="6">
        <f>E1391/L1391</f>
        <v>21.382352941176471</v>
      </c>
      <c r="Q1391" t="str">
        <f t="shared" si="127"/>
        <v>music</v>
      </c>
      <c r="R1391" s="7" t="str">
        <f t="shared" si="128"/>
        <v>rock</v>
      </c>
      <c r="S1391" s="13">
        <f>(((I1391/60)/60)/24)+DATE(1970,1,1)</f>
        <v>42595.480983796297</v>
      </c>
      <c r="T1391" s="16">
        <f>(((J1391/60)/60)/24)+DATE(1970,1,1)</f>
        <v>42565.480983796297</v>
      </c>
      <c r="U1391">
        <f t="shared" si="129"/>
        <v>34</v>
      </c>
      <c r="V1391" t="str">
        <f t="shared" si="130"/>
        <v/>
      </c>
      <c r="W1391" t="str">
        <f t="shared" si="131"/>
        <v/>
      </c>
      <c r="X1391" t="str">
        <f t="shared" si="132"/>
        <v/>
      </c>
    </row>
    <row r="1392" spans="1:24"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f>
        <v>1.0910714285714285</v>
      </c>
      <c r="P1392" s="6">
        <f>E1392/L1392</f>
        <v>160.78947368421052</v>
      </c>
      <c r="Q1392" t="str">
        <f t="shared" si="127"/>
        <v>music</v>
      </c>
      <c r="R1392" s="7" t="str">
        <f t="shared" si="128"/>
        <v>rock</v>
      </c>
      <c r="S1392" s="13">
        <f>(((I1392/60)/60)/24)+DATE(1970,1,1)</f>
        <v>42121.716666666667</v>
      </c>
      <c r="T1392" s="16">
        <f>(((J1392/60)/60)/24)+DATE(1970,1,1)</f>
        <v>42087.803310185183</v>
      </c>
      <c r="U1392">
        <f t="shared" si="129"/>
        <v>19</v>
      </c>
      <c r="V1392" t="str">
        <f t="shared" si="130"/>
        <v/>
      </c>
      <c r="W1392" t="str">
        <f t="shared" si="131"/>
        <v/>
      </c>
      <c r="X1392" t="str">
        <f t="shared" si="132"/>
        <v/>
      </c>
    </row>
    <row r="1393" spans="1:24"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f>
        <v>1.1020000000000001</v>
      </c>
      <c r="P1393" s="6">
        <f>E1393/L1393</f>
        <v>42.384615384615387</v>
      </c>
      <c r="Q1393" t="str">
        <f t="shared" si="127"/>
        <v>music</v>
      </c>
      <c r="R1393" s="7" t="str">
        <f t="shared" si="128"/>
        <v>rock</v>
      </c>
      <c r="S1393" s="13">
        <f>(((I1393/60)/60)/24)+DATE(1970,1,1)</f>
        <v>42238.207638888889</v>
      </c>
      <c r="T1393" s="16">
        <f>(((J1393/60)/60)/24)+DATE(1970,1,1)</f>
        <v>42193.650671296295</v>
      </c>
      <c r="U1393">
        <f t="shared" si="129"/>
        <v>13</v>
      </c>
      <c r="V1393" t="str">
        <f t="shared" si="130"/>
        <v/>
      </c>
      <c r="W1393" t="str">
        <f t="shared" si="131"/>
        <v/>
      </c>
      <c r="X1393" t="str">
        <f t="shared" si="132"/>
        <v/>
      </c>
    </row>
    <row r="1394" spans="1:24"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f>
        <v>1.1364000000000001</v>
      </c>
      <c r="P1394" s="6">
        <f>E1394/L1394</f>
        <v>27.317307692307693</v>
      </c>
      <c r="Q1394" t="str">
        <f t="shared" si="127"/>
        <v>music</v>
      </c>
      <c r="R1394" s="7" t="str">
        <f t="shared" si="128"/>
        <v>rock</v>
      </c>
      <c r="S1394" s="13">
        <f>(((I1394/60)/60)/24)+DATE(1970,1,1)</f>
        <v>42432.154930555553</v>
      </c>
      <c r="T1394" s="16">
        <f>(((J1394/60)/60)/24)+DATE(1970,1,1)</f>
        <v>42401.154930555553</v>
      </c>
      <c r="U1394">
        <f t="shared" si="129"/>
        <v>104</v>
      </c>
      <c r="V1394" t="str">
        <f t="shared" si="130"/>
        <v/>
      </c>
      <c r="W1394" t="str">
        <f t="shared" si="131"/>
        <v/>
      </c>
      <c r="X1394" t="str">
        <f t="shared" si="132"/>
        <v/>
      </c>
    </row>
    <row r="1395" spans="1:24"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f>
        <v>1.0235000000000001</v>
      </c>
      <c r="P1395" s="6">
        <f>E1395/L1395</f>
        <v>196.82692307692307</v>
      </c>
      <c r="Q1395" t="str">
        <f t="shared" si="127"/>
        <v>music</v>
      </c>
      <c r="R1395" s="7" t="str">
        <f t="shared" si="128"/>
        <v>rock</v>
      </c>
      <c r="S1395" s="13">
        <f>(((I1395/60)/60)/24)+DATE(1970,1,1)</f>
        <v>42583.681979166664</v>
      </c>
      <c r="T1395" s="16">
        <f>(((J1395/60)/60)/24)+DATE(1970,1,1)</f>
        <v>42553.681979166664</v>
      </c>
      <c r="U1395">
        <f t="shared" si="129"/>
        <v>52</v>
      </c>
      <c r="V1395" t="str">
        <f t="shared" si="130"/>
        <v/>
      </c>
      <c r="W1395" t="str">
        <f t="shared" si="131"/>
        <v/>
      </c>
      <c r="X1395" t="str">
        <f t="shared" si="132"/>
        <v/>
      </c>
    </row>
    <row r="1396" spans="1:24"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f>
        <v>1.2213333333333334</v>
      </c>
      <c r="P1396" s="6">
        <f>E1396/L1396</f>
        <v>53.882352941176471</v>
      </c>
      <c r="Q1396" t="str">
        <f t="shared" si="127"/>
        <v>music</v>
      </c>
      <c r="R1396" s="7" t="str">
        <f t="shared" si="128"/>
        <v>rock</v>
      </c>
      <c r="S1396" s="13">
        <f>(((I1396/60)/60)/24)+DATE(1970,1,1)</f>
        <v>42795.125</v>
      </c>
      <c r="T1396" s="16">
        <f>(((J1396/60)/60)/24)+DATE(1970,1,1)</f>
        <v>42752.144976851851</v>
      </c>
      <c r="U1396">
        <f t="shared" si="129"/>
        <v>17</v>
      </c>
      <c r="V1396" t="str">
        <f t="shared" si="130"/>
        <v/>
      </c>
      <c r="W1396" t="str">
        <f t="shared" si="131"/>
        <v/>
      </c>
      <c r="X1396" t="str">
        <f t="shared" si="132"/>
        <v/>
      </c>
    </row>
    <row r="1397" spans="1:24"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f>
        <v>1.1188571428571428</v>
      </c>
      <c r="P1397" s="6">
        <f>E1397/L1397</f>
        <v>47.756097560975611</v>
      </c>
      <c r="Q1397" t="str">
        <f t="shared" si="127"/>
        <v>music</v>
      </c>
      <c r="R1397" s="7" t="str">
        <f t="shared" si="128"/>
        <v>rock</v>
      </c>
      <c r="S1397" s="13">
        <f>(((I1397/60)/60)/24)+DATE(1970,1,1)</f>
        <v>42749.90834490741</v>
      </c>
      <c r="T1397" s="16">
        <f>(((J1397/60)/60)/24)+DATE(1970,1,1)</f>
        <v>42719.90834490741</v>
      </c>
      <c r="U1397">
        <f t="shared" si="129"/>
        <v>82</v>
      </c>
      <c r="V1397" t="str">
        <f t="shared" si="130"/>
        <v/>
      </c>
      <c r="W1397" t="str">
        <f t="shared" si="131"/>
        <v/>
      </c>
      <c r="X1397" t="str">
        <f t="shared" si="132"/>
        <v/>
      </c>
    </row>
    <row r="1398" spans="1:24"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f>
        <v>1.073</v>
      </c>
      <c r="P1398" s="6">
        <f>E1398/L1398</f>
        <v>88.191780821917803</v>
      </c>
      <c r="Q1398" t="str">
        <f t="shared" si="127"/>
        <v>music</v>
      </c>
      <c r="R1398" s="7" t="str">
        <f t="shared" si="128"/>
        <v>rock</v>
      </c>
      <c r="S1398" s="13">
        <f>(((I1398/60)/60)/24)+DATE(1970,1,1)</f>
        <v>42048.99863425926</v>
      </c>
      <c r="T1398" s="16">
        <f>(((J1398/60)/60)/24)+DATE(1970,1,1)</f>
        <v>42018.99863425926</v>
      </c>
      <c r="U1398">
        <f t="shared" si="129"/>
        <v>73</v>
      </c>
      <c r="V1398" t="str">
        <f t="shared" si="130"/>
        <v/>
      </c>
      <c r="W1398" t="str">
        <f t="shared" si="131"/>
        <v/>
      </c>
      <c r="X1398" t="str">
        <f t="shared" si="132"/>
        <v/>
      </c>
    </row>
    <row r="1399" spans="1:24"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f>
        <v>1.1385000000000001</v>
      </c>
      <c r="P1399" s="6">
        <f>E1399/L1399</f>
        <v>72.056962025316452</v>
      </c>
      <c r="Q1399" t="str">
        <f t="shared" si="127"/>
        <v>music</v>
      </c>
      <c r="R1399" s="7" t="str">
        <f t="shared" si="128"/>
        <v>rock</v>
      </c>
      <c r="S1399" s="13">
        <f>(((I1399/60)/60)/24)+DATE(1970,1,1)</f>
        <v>42670.888194444444</v>
      </c>
      <c r="T1399" s="16">
        <f>(((J1399/60)/60)/24)+DATE(1970,1,1)</f>
        <v>42640.917939814812</v>
      </c>
      <c r="U1399">
        <f t="shared" si="129"/>
        <v>158</v>
      </c>
      <c r="V1399" t="str">
        <f t="shared" si="130"/>
        <v/>
      </c>
      <c r="W1399" t="str">
        <f t="shared" si="131"/>
        <v/>
      </c>
      <c r="X1399" t="str">
        <f t="shared" si="132"/>
        <v/>
      </c>
    </row>
    <row r="1400" spans="1:24"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f>
        <v>1.0968181818181819</v>
      </c>
      <c r="P1400" s="6">
        <f>E1400/L1400</f>
        <v>74.246153846153845</v>
      </c>
      <c r="Q1400" t="str">
        <f t="shared" si="127"/>
        <v>music</v>
      </c>
      <c r="R1400" s="7" t="str">
        <f t="shared" si="128"/>
        <v>rock</v>
      </c>
      <c r="S1400" s="13">
        <f>(((I1400/60)/60)/24)+DATE(1970,1,1)</f>
        <v>42556.874236111107</v>
      </c>
      <c r="T1400" s="16">
        <f>(((J1400/60)/60)/24)+DATE(1970,1,1)</f>
        <v>42526.874236111107</v>
      </c>
      <c r="U1400">
        <f t="shared" si="129"/>
        <v>65</v>
      </c>
      <c r="V1400" t="str">
        <f t="shared" si="130"/>
        <v/>
      </c>
      <c r="W1400" t="str">
        <f t="shared" si="131"/>
        <v/>
      </c>
      <c r="X1400" t="str">
        <f t="shared" si="132"/>
        <v/>
      </c>
    </row>
    <row r="1401" spans="1:24"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f>
        <v>1.2614444444444444</v>
      </c>
      <c r="P1401" s="6">
        <f>E1401/L1401</f>
        <v>61.701086956521742</v>
      </c>
      <c r="Q1401" t="str">
        <f t="shared" si="127"/>
        <v>music</v>
      </c>
      <c r="R1401" s="7" t="str">
        <f t="shared" si="128"/>
        <v>rock</v>
      </c>
      <c r="S1401" s="13">
        <f>(((I1401/60)/60)/24)+DATE(1970,1,1)</f>
        <v>41919.004317129627</v>
      </c>
      <c r="T1401" s="16">
        <f>(((J1401/60)/60)/24)+DATE(1970,1,1)</f>
        <v>41889.004317129627</v>
      </c>
      <c r="U1401">
        <f t="shared" si="129"/>
        <v>184</v>
      </c>
      <c r="V1401" t="str">
        <f t="shared" si="130"/>
        <v/>
      </c>
      <c r="W1401" t="str">
        <f t="shared" si="131"/>
        <v/>
      </c>
      <c r="X1401" t="str">
        <f t="shared" si="132"/>
        <v/>
      </c>
    </row>
    <row r="1402" spans="1:24"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f>
        <v>1.6742857142857144</v>
      </c>
      <c r="P1402" s="6">
        <f>E1402/L1402</f>
        <v>17.235294117647058</v>
      </c>
      <c r="Q1402" t="str">
        <f t="shared" si="127"/>
        <v>music</v>
      </c>
      <c r="R1402" s="7" t="str">
        <f t="shared" si="128"/>
        <v>rock</v>
      </c>
      <c r="S1402" s="13">
        <f>(((I1402/60)/60)/24)+DATE(1970,1,1)</f>
        <v>42533.229166666672</v>
      </c>
      <c r="T1402" s="16">
        <f>(((J1402/60)/60)/24)+DATE(1970,1,1)</f>
        <v>42498.341122685189</v>
      </c>
      <c r="U1402">
        <f t="shared" si="129"/>
        <v>34</v>
      </c>
      <c r="V1402" t="str">
        <f t="shared" si="130"/>
        <v/>
      </c>
      <c r="W1402" t="str">
        <f t="shared" si="131"/>
        <v/>
      </c>
      <c r="X1402" t="str">
        <f t="shared" si="132"/>
        <v/>
      </c>
    </row>
    <row r="1403" spans="1:24"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f>
        <v>4.9652000000000003</v>
      </c>
      <c r="P1403" s="6">
        <f>E1403/L1403</f>
        <v>51.720833333333331</v>
      </c>
      <c r="Q1403" t="str">
        <f t="shared" si="127"/>
        <v>music</v>
      </c>
      <c r="R1403" s="7" t="str">
        <f t="shared" si="128"/>
        <v>rock</v>
      </c>
      <c r="S1403" s="13">
        <f>(((I1403/60)/60)/24)+DATE(1970,1,1)</f>
        <v>41420.99622685185</v>
      </c>
      <c r="T1403" s="16">
        <f>(((J1403/60)/60)/24)+DATE(1970,1,1)</f>
        <v>41399.99622685185</v>
      </c>
      <c r="U1403">
        <f t="shared" si="129"/>
        <v>240</v>
      </c>
      <c r="V1403" t="str">
        <f t="shared" si="130"/>
        <v/>
      </c>
      <c r="W1403" t="str">
        <f t="shared" si="131"/>
        <v/>
      </c>
      <c r="X1403" t="str">
        <f t="shared" si="132"/>
        <v/>
      </c>
    </row>
    <row r="1404" spans="1:24"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f>
        <v>1.0915999999999999</v>
      </c>
      <c r="P1404" s="6">
        <f>E1404/L1404</f>
        <v>24.150442477876105</v>
      </c>
      <c r="Q1404" t="str">
        <f t="shared" si="127"/>
        <v>music</v>
      </c>
      <c r="R1404" s="7" t="str">
        <f t="shared" si="128"/>
        <v>rock</v>
      </c>
      <c r="S1404" s="13">
        <f>(((I1404/60)/60)/24)+DATE(1970,1,1)</f>
        <v>42125.011701388896</v>
      </c>
      <c r="T1404" s="16">
        <f>(((J1404/60)/60)/24)+DATE(1970,1,1)</f>
        <v>42065.053368055553</v>
      </c>
      <c r="U1404">
        <f t="shared" si="129"/>
        <v>113</v>
      </c>
      <c r="V1404" t="str">
        <f t="shared" si="130"/>
        <v/>
      </c>
      <c r="W1404" t="str">
        <f t="shared" si="131"/>
        <v/>
      </c>
      <c r="X1404" t="str">
        <f t="shared" si="132"/>
        <v/>
      </c>
    </row>
    <row r="1405" spans="1:24"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f>
        <v>1.0257499999999999</v>
      </c>
      <c r="P1405" s="6">
        <f>E1405/L1405</f>
        <v>62.166666666666664</v>
      </c>
      <c r="Q1405" t="str">
        <f t="shared" si="127"/>
        <v>music</v>
      </c>
      <c r="R1405" s="7" t="str">
        <f t="shared" si="128"/>
        <v>rock</v>
      </c>
      <c r="S1405" s="13">
        <f>(((I1405/60)/60)/24)+DATE(1970,1,1)</f>
        <v>41481.062905092593</v>
      </c>
      <c r="T1405" s="16">
        <f>(((J1405/60)/60)/24)+DATE(1970,1,1)</f>
        <v>41451.062905092593</v>
      </c>
      <c r="U1405">
        <f t="shared" si="129"/>
        <v>66</v>
      </c>
      <c r="V1405" t="str">
        <f t="shared" si="130"/>
        <v/>
      </c>
      <c r="W1405" t="str">
        <f t="shared" si="131"/>
        <v/>
      </c>
      <c r="X1405" t="str">
        <f t="shared" si="132"/>
        <v/>
      </c>
    </row>
    <row r="1406" spans="1:24"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f>
        <v>1.6620689655172414E-2</v>
      </c>
      <c r="P1406" s="6">
        <f>E1406/L1406</f>
        <v>48.2</v>
      </c>
      <c r="Q1406" t="str">
        <f t="shared" si="127"/>
        <v>publishing</v>
      </c>
      <c r="R1406" s="7" t="str">
        <f t="shared" si="128"/>
        <v>translations</v>
      </c>
      <c r="S1406" s="13">
        <f>(((I1406/60)/60)/24)+DATE(1970,1,1)</f>
        <v>42057.510243055556</v>
      </c>
      <c r="T1406" s="16">
        <f>(((J1406/60)/60)/24)+DATE(1970,1,1)</f>
        <v>42032.510243055556</v>
      </c>
      <c r="U1406" t="str">
        <f t="shared" si="129"/>
        <v/>
      </c>
      <c r="V1406">
        <f t="shared" si="130"/>
        <v>5</v>
      </c>
      <c r="W1406" t="str">
        <f t="shared" si="131"/>
        <v/>
      </c>
      <c r="X1406">
        <f t="shared" si="132"/>
        <v>5</v>
      </c>
    </row>
    <row r="1407" spans="1:24"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f>
        <v>4.1999999999999997E-3</v>
      </c>
      <c r="P1407" s="6">
        <f>E1407/L1407</f>
        <v>6.1764705882352944</v>
      </c>
      <c r="Q1407" t="str">
        <f t="shared" si="127"/>
        <v>publishing</v>
      </c>
      <c r="R1407" s="7" t="str">
        <f t="shared" si="128"/>
        <v>translations</v>
      </c>
      <c r="S1407" s="13">
        <f>(((I1407/60)/60)/24)+DATE(1970,1,1)</f>
        <v>41971.722233796296</v>
      </c>
      <c r="T1407" s="16">
        <f>(((J1407/60)/60)/24)+DATE(1970,1,1)</f>
        <v>41941.680567129632</v>
      </c>
      <c r="U1407" t="str">
        <f t="shared" si="129"/>
        <v/>
      </c>
      <c r="V1407">
        <f t="shared" si="130"/>
        <v>17</v>
      </c>
      <c r="W1407" t="str">
        <f t="shared" si="131"/>
        <v/>
      </c>
      <c r="X1407">
        <f t="shared" si="132"/>
        <v>17</v>
      </c>
    </row>
    <row r="1408" spans="1:24"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f>
        <v>1.25E-3</v>
      </c>
      <c r="P1408" s="6">
        <f>E1408/L1408</f>
        <v>5</v>
      </c>
      <c r="Q1408" t="str">
        <f t="shared" si="127"/>
        <v>publishing</v>
      </c>
      <c r="R1408" s="7" t="str">
        <f t="shared" si="128"/>
        <v>translations</v>
      </c>
      <c r="S1408" s="13">
        <f>(((I1408/60)/60)/24)+DATE(1970,1,1)</f>
        <v>42350.416666666672</v>
      </c>
      <c r="T1408" s="16">
        <f>(((J1408/60)/60)/24)+DATE(1970,1,1)</f>
        <v>42297.432951388888</v>
      </c>
      <c r="U1408" t="str">
        <f t="shared" si="129"/>
        <v/>
      </c>
      <c r="V1408">
        <f t="shared" si="130"/>
        <v>3</v>
      </c>
      <c r="W1408" t="str">
        <f t="shared" si="131"/>
        <v/>
      </c>
      <c r="X1408">
        <f t="shared" si="132"/>
        <v>3</v>
      </c>
    </row>
    <row r="1409" spans="1:24"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f>
        <v>5.0000000000000001E-3</v>
      </c>
      <c r="P1409" s="6">
        <f>E1409/L1409</f>
        <v>7.5</v>
      </c>
      <c r="Q1409" t="str">
        <f t="shared" si="127"/>
        <v>publishing</v>
      </c>
      <c r="R1409" s="7" t="str">
        <f t="shared" si="128"/>
        <v>translations</v>
      </c>
      <c r="S1409" s="13">
        <f>(((I1409/60)/60)/24)+DATE(1970,1,1)</f>
        <v>41863.536782407406</v>
      </c>
      <c r="T1409" s="16">
        <f>(((J1409/60)/60)/24)+DATE(1970,1,1)</f>
        <v>41838.536782407406</v>
      </c>
      <c r="U1409" t="str">
        <f t="shared" si="129"/>
        <v/>
      </c>
      <c r="V1409">
        <f t="shared" si="130"/>
        <v>2</v>
      </c>
      <c r="W1409" t="str">
        <f t="shared" si="131"/>
        <v/>
      </c>
      <c r="X1409">
        <f t="shared" si="132"/>
        <v>2</v>
      </c>
    </row>
    <row r="1410" spans="1:24"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f>
        <v>7.1999999999999995E-2</v>
      </c>
      <c r="P1410" s="6">
        <f>E1410/L1410</f>
        <v>12</v>
      </c>
      <c r="Q1410" t="str">
        <f t="shared" si="127"/>
        <v>publishing</v>
      </c>
      <c r="R1410" s="7" t="str">
        <f t="shared" si="128"/>
        <v>translations</v>
      </c>
      <c r="S1410" s="13">
        <f>(((I1410/60)/60)/24)+DATE(1970,1,1)</f>
        <v>42321.913842592592</v>
      </c>
      <c r="T1410" s="16">
        <f>(((J1410/60)/60)/24)+DATE(1970,1,1)</f>
        <v>42291.872175925921</v>
      </c>
      <c r="U1410" t="str">
        <f t="shared" si="129"/>
        <v/>
      </c>
      <c r="V1410">
        <f t="shared" si="130"/>
        <v>6</v>
      </c>
      <c r="W1410" t="str">
        <f t="shared" si="131"/>
        <v/>
      </c>
      <c r="X1410">
        <f t="shared" si="132"/>
        <v>6</v>
      </c>
    </row>
    <row r="1411" spans="1:24"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f>
        <v>0</v>
      </c>
      <c r="P1411" s="6" t="e">
        <f>E1411/L1411</f>
        <v>#DIV/0!</v>
      </c>
      <c r="Q1411" t="str">
        <f t="shared" ref="Q1411:Q1474" si="133">LEFT(N1411,SEARCH("/",N1411)-1)</f>
        <v>publishing</v>
      </c>
      <c r="R1411" s="7" t="str">
        <f t="shared" ref="R1411:R1474" si="134">RIGHT(N1411,LEN(N1411)-SEARCH("/",N1411))</f>
        <v>translations</v>
      </c>
      <c r="S1411" s="13">
        <f>(((I1411/60)/60)/24)+DATE(1970,1,1)</f>
        <v>42005.175173611111</v>
      </c>
      <c r="T1411" s="16">
        <f>(((J1411/60)/60)/24)+DATE(1970,1,1)</f>
        <v>41945.133506944447</v>
      </c>
      <c r="U1411" t="str">
        <f t="shared" ref="U1411:U1474" si="135">IF(F1411="Successful",L1411,"")</f>
        <v/>
      </c>
      <c r="V1411">
        <f t="shared" ref="V1411:V1474" si="136">IF($F1411="Failed",$L1411,"")</f>
        <v>0</v>
      </c>
      <c r="W1411" t="str">
        <f t="shared" ref="W1411:W1474" si="137">IF($F1411="Canceled",$L1411,"")</f>
        <v/>
      </c>
      <c r="X1411">
        <f t="shared" ref="X1411:X1474" si="138">IF(V1411="",W1411,V1411)</f>
        <v>0</v>
      </c>
    </row>
    <row r="1412" spans="1:24"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f>
        <v>1.6666666666666666E-4</v>
      </c>
      <c r="P1412" s="6">
        <f>E1412/L1412</f>
        <v>1</v>
      </c>
      <c r="Q1412" t="str">
        <f t="shared" si="133"/>
        <v>publishing</v>
      </c>
      <c r="R1412" s="7" t="str">
        <f t="shared" si="134"/>
        <v>translations</v>
      </c>
      <c r="S1412" s="13">
        <f>(((I1412/60)/60)/24)+DATE(1970,1,1)</f>
        <v>42524.318518518514</v>
      </c>
      <c r="T1412" s="16">
        <f>(((J1412/60)/60)/24)+DATE(1970,1,1)</f>
        <v>42479.318518518514</v>
      </c>
      <c r="U1412" t="str">
        <f t="shared" si="135"/>
        <v/>
      </c>
      <c r="V1412">
        <f t="shared" si="136"/>
        <v>1</v>
      </c>
      <c r="W1412" t="str">
        <f t="shared" si="137"/>
        <v/>
      </c>
      <c r="X1412">
        <f t="shared" si="138"/>
        <v>1</v>
      </c>
    </row>
    <row r="1413" spans="1:24"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f>
        <v>2.3333333333333335E-3</v>
      </c>
      <c r="P1413" s="6">
        <f>E1413/L1413</f>
        <v>2.3333333333333335</v>
      </c>
      <c r="Q1413" t="str">
        <f t="shared" si="133"/>
        <v>publishing</v>
      </c>
      <c r="R1413" s="7" t="str">
        <f t="shared" si="134"/>
        <v>translations</v>
      </c>
      <c r="S1413" s="13">
        <f>(((I1413/60)/60)/24)+DATE(1970,1,1)</f>
        <v>42041.059027777781</v>
      </c>
      <c r="T1413" s="16">
        <f>(((J1413/60)/60)/24)+DATE(1970,1,1)</f>
        <v>42013.059027777781</v>
      </c>
      <c r="U1413" t="str">
        <f t="shared" si="135"/>
        <v/>
      </c>
      <c r="V1413">
        <f t="shared" si="136"/>
        <v>3</v>
      </c>
      <c r="W1413" t="str">
        <f t="shared" si="137"/>
        <v/>
      </c>
      <c r="X1413">
        <f t="shared" si="138"/>
        <v>3</v>
      </c>
    </row>
    <row r="1414" spans="1:24"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f>
        <v>4.5714285714285714E-2</v>
      </c>
      <c r="P1414" s="6">
        <f>E1414/L1414</f>
        <v>24.615384615384617</v>
      </c>
      <c r="Q1414" t="str">
        <f t="shared" si="133"/>
        <v>publishing</v>
      </c>
      <c r="R1414" s="7" t="str">
        <f t="shared" si="134"/>
        <v>translations</v>
      </c>
      <c r="S1414" s="13">
        <f>(((I1414/60)/60)/24)+DATE(1970,1,1)</f>
        <v>41977.063645833332</v>
      </c>
      <c r="T1414" s="16">
        <f>(((J1414/60)/60)/24)+DATE(1970,1,1)</f>
        <v>41947.063645833332</v>
      </c>
      <c r="U1414" t="str">
        <f t="shared" si="135"/>
        <v/>
      </c>
      <c r="V1414">
        <f t="shared" si="136"/>
        <v>13</v>
      </c>
      <c r="W1414" t="str">
        <f t="shared" si="137"/>
        <v/>
      </c>
      <c r="X1414">
        <f t="shared" si="138"/>
        <v>13</v>
      </c>
    </row>
    <row r="1415" spans="1:24"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f>
        <v>0.05</v>
      </c>
      <c r="P1415" s="6">
        <f>E1415/L1415</f>
        <v>100</v>
      </c>
      <c r="Q1415" t="str">
        <f t="shared" si="133"/>
        <v>publishing</v>
      </c>
      <c r="R1415" s="7" t="str">
        <f t="shared" si="134"/>
        <v>translations</v>
      </c>
      <c r="S1415" s="13">
        <f>(((I1415/60)/60)/24)+DATE(1970,1,1)</f>
        <v>42420.437152777777</v>
      </c>
      <c r="T1415" s="16">
        <f>(((J1415/60)/60)/24)+DATE(1970,1,1)</f>
        <v>42360.437152777777</v>
      </c>
      <c r="U1415" t="str">
        <f t="shared" si="135"/>
        <v/>
      </c>
      <c r="V1415">
        <f t="shared" si="136"/>
        <v>1</v>
      </c>
      <c r="W1415" t="str">
        <f t="shared" si="137"/>
        <v/>
      </c>
      <c r="X1415">
        <f t="shared" si="138"/>
        <v>1</v>
      </c>
    </row>
    <row r="1416" spans="1:24"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f>
        <v>2E-3</v>
      </c>
      <c r="P1416" s="6">
        <f>E1416/L1416</f>
        <v>1</v>
      </c>
      <c r="Q1416" t="str">
        <f t="shared" si="133"/>
        <v>publishing</v>
      </c>
      <c r="R1416" s="7" t="str">
        <f t="shared" si="134"/>
        <v>translations</v>
      </c>
      <c r="S1416" s="13">
        <f>(((I1416/60)/60)/24)+DATE(1970,1,1)</f>
        <v>42738.25309027778</v>
      </c>
      <c r="T1416" s="16">
        <f>(((J1416/60)/60)/24)+DATE(1970,1,1)</f>
        <v>42708.25309027778</v>
      </c>
      <c r="U1416" t="str">
        <f t="shared" si="135"/>
        <v/>
      </c>
      <c r="V1416">
        <f t="shared" si="136"/>
        <v>1</v>
      </c>
      <c r="W1416" t="str">
        <f t="shared" si="137"/>
        <v/>
      </c>
      <c r="X1416">
        <f t="shared" si="138"/>
        <v>1</v>
      </c>
    </row>
    <row r="1417" spans="1:24"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f>
        <v>0.18181818181818182</v>
      </c>
      <c r="P1417" s="6">
        <f>E1417/L1417</f>
        <v>88.888888888888886</v>
      </c>
      <c r="Q1417" t="str">
        <f t="shared" si="133"/>
        <v>publishing</v>
      </c>
      <c r="R1417" s="7" t="str">
        <f t="shared" si="134"/>
        <v>translations</v>
      </c>
      <c r="S1417" s="13">
        <f>(((I1417/60)/60)/24)+DATE(1970,1,1)</f>
        <v>42232.675821759258</v>
      </c>
      <c r="T1417" s="16">
        <f>(((J1417/60)/60)/24)+DATE(1970,1,1)</f>
        <v>42192.675821759258</v>
      </c>
      <c r="U1417" t="str">
        <f t="shared" si="135"/>
        <v/>
      </c>
      <c r="V1417">
        <f t="shared" si="136"/>
        <v>9</v>
      </c>
      <c r="W1417" t="str">
        <f t="shared" si="137"/>
        <v/>
      </c>
      <c r="X1417">
        <f t="shared" si="138"/>
        <v>9</v>
      </c>
    </row>
    <row r="1418" spans="1:24"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f>
        <v>0</v>
      </c>
      <c r="P1418" s="6" t="e">
        <f>E1418/L1418</f>
        <v>#DIV/0!</v>
      </c>
      <c r="Q1418" t="str">
        <f t="shared" si="133"/>
        <v>publishing</v>
      </c>
      <c r="R1418" s="7" t="str">
        <f t="shared" si="134"/>
        <v>translations</v>
      </c>
      <c r="S1418" s="13">
        <f>(((I1418/60)/60)/24)+DATE(1970,1,1)</f>
        <v>42329.967812499999</v>
      </c>
      <c r="T1418" s="16">
        <f>(((J1418/60)/60)/24)+DATE(1970,1,1)</f>
        <v>42299.926145833335</v>
      </c>
      <c r="U1418" t="str">
        <f t="shared" si="135"/>
        <v/>
      </c>
      <c r="V1418">
        <f t="shared" si="136"/>
        <v>0</v>
      </c>
      <c r="W1418" t="str">
        <f t="shared" si="137"/>
        <v/>
      </c>
      <c r="X1418">
        <f t="shared" si="138"/>
        <v>0</v>
      </c>
    </row>
    <row r="1419" spans="1:24"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f>
        <v>1.2222222222222223E-2</v>
      </c>
      <c r="P1419" s="6">
        <f>E1419/L1419</f>
        <v>27.5</v>
      </c>
      <c r="Q1419" t="str">
        <f t="shared" si="133"/>
        <v>publishing</v>
      </c>
      <c r="R1419" s="7" t="str">
        <f t="shared" si="134"/>
        <v>translations</v>
      </c>
      <c r="S1419" s="13">
        <f>(((I1419/60)/60)/24)+DATE(1970,1,1)</f>
        <v>42262.465972222228</v>
      </c>
      <c r="T1419" s="16">
        <f>(((J1419/60)/60)/24)+DATE(1970,1,1)</f>
        <v>42232.15016203704</v>
      </c>
      <c r="U1419" t="str">
        <f t="shared" si="135"/>
        <v/>
      </c>
      <c r="V1419">
        <f t="shared" si="136"/>
        <v>2</v>
      </c>
      <c r="W1419" t="str">
        <f t="shared" si="137"/>
        <v/>
      </c>
      <c r="X1419">
        <f t="shared" si="138"/>
        <v>2</v>
      </c>
    </row>
    <row r="1420" spans="1:24"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f>
        <v>2E-3</v>
      </c>
      <c r="P1420" s="6">
        <f>E1420/L1420</f>
        <v>6</v>
      </c>
      <c r="Q1420" t="str">
        <f t="shared" si="133"/>
        <v>publishing</v>
      </c>
      <c r="R1420" s="7" t="str">
        <f t="shared" si="134"/>
        <v>translations</v>
      </c>
      <c r="S1420" s="13">
        <f>(((I1420/60)/60)/24)+DATE(1970,1,1)</f>
        <v>42425.456412037034</v>
      </c>
      <c r="T1420" s="16">
        <f>(((J1420/60)/60)/24)+DATE(1970,1,1)</f>
        <v>42395.456412037034</v>
      </c>
      <c r="U1420" t="str">
        <f t="shared" si="135"/>
        <v/>
      </c>
      <c r="V1420">
        <f t="shared" si="136"/>
        <v>1</v>
      </c>
      <c r="W1420" t="str">
        <f t="shared" si="137"/>
        <v/>
      </c>
      <c r="X1420">
        <f t="shared" si="138"/>
        <v>1</v>
      </c>
    </row>
    <row r="1421" spans="1:24"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f>
        <v>7.0634920634920634E-2</v>
      </c>
      <c r="P1421" s="6">
        <f>E1421/L1421</f>
        <v>44.5</v>
      </c>
      <c r="Q1421" t="str">
        <f t="shared" si="133"/>
        <v>publishing</v>
      </c>
      <c r="R1421" s="7" t="str">
        <f t="shared" si="134"/>
        <v>translations</v>
      </c>
      <c r="S1421" s="13">
        <f>(((I1421/60)/60)/24)+DATE(1970,1,1)</f>
        <v>42652.456238425926</v>
      </c>
      <c r="T1421" s="16">
        <f>(((J1421/60)/60)/24)+DATE(1970,1,1)</f>
        <v>42622.456238425926</v>
      </c>
      <c r="U1421" t="str">
        <f t="shared" si="135"/>
        <v/>
      </c>
      <c r="V1421">
        <f t="shared" si="136"/>
        <v>10</v>
      </c>
      <c r="W1421" t="str">
        <f t="shared" si="137"/>
        <v/>
      </c>
      <c r="X1421">
        <f t="shared" si="138"/>
        <v>10</v>
      </c>
    </row>
    <row r="1422" spans="1:24"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f>
        <v>2.7272727272727271E-2</v>
      </c>
      <c r="P1422" s="6">
        <f>E1422/L1422</f>
        <v>1</v>
      </c>
      <c r="Q1422" t="str">
        <f t="shared" si="133"/>
        <v>publishing</v>
      </c>
      <c r="R1422" s="7" t="str">
        <f t="shared" si="134"/>
        <v>translations</v>
      </c>
      <c r="S1422" s="13">
        <f>(((I1422/60)/60)/24)+DATE(1970,1,1)</f>
        <v>42549.667662037042</v>
      </c>
      <c r="T1422" s="16">
        <f>(((J1422/60)/60)/24)+DATE(1970,1,1)</f>
        <v>42524.667662037042</v>
      </c>
      <c r="U1422" t="str">
        <f t="shared" si="135"/>
        <v/>
      </c>
      <c r="V1422">
        <f t="shared" si="136"/>
        <v>3</v>
      </c>
      <c r="W1422" t="str">
        <f t="shared" si="137"/>
        <v/>
      </c>
      <c r="X1422">
        <f t="shared" si="138"/>
        <v>3</v>
      </c>
    </row>
    <row r="1423" spans="1:24"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f>
        <v>1E-3</v>
      </c>
      <c r="P1423" s="6">
        <f>E1423/L1423</f>
        <v>100</v>
      </c>
      <c r="Q1423" t="str">
        <f t="shared" si="133"/>
        <v>publishing</v>
      </c>
      <c r="R1423" s="7" t="str">
        <f t="shared" si="134"/>
        <v>translations</v>
      </c>
      <c r="S1423" s="13">
        <f>(((I1423/60)/60)/24)+DATE(1970,1,1)</f>
        <v>42043.915613425925</v>
      </c>
      <c r="T1423" s="16">
        <f>(((J1423/60)/60)/24)+DATE(1970,1,1)</f>
        <v>42013.915613425925</v>
      </c>
      <c r="U1423" t="str">
        <f t="shared" si="135"/>
        <v/>
      </c>
      <c r="V1423">
        <f t="shared" si="136"/>
        <v>2</v>
      </c>
      <c r="W1423" t="str">
        <f t="shared" si="137"/>
        <v/>
      </c>
      <c r="X1423">
        <f t="shared" si="138"/>
        <v>2</v>
      </c>
    </row>
    <row r="1424" spans="1:24"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f>
        <v>1.0399999999999999E-3</v>
      </c>
      <c r="P1424" s="6">
        <f>E1424/L1424</f>
        <v>13</v>
      </c>
      <c r="Q1424" t="str">
        <f t="shared" si="133"/>
        <v>publishing</v>
      </c>
      <c r="R1424" s="7" t="str">
        <f t="shared" si="134"/>
        <v>translations</v>
      </c>
      <c r="S1424" s="13">
        <f>(((I1424/60)/60)/24)+DATE(1970,1,1)</f>
        <v>42634.239629629628</v>
      </c>
      <c r="T1424" s="16">
        <f>(((J1424/60)/60)/24)+DATE(1970,1,1)</f>
        <v>42604.239629629628</v>
      </c>
      <c r="U1424" t="str">
        <f t="shared" si="135"/>
        <v/>
      </c>
      <c r="V1424">
        <f t="shared" si="136"/>
        <v>2</v>
      </c>
      <c r="W1424" t="str">
        <f t="shared" si="137"/>
        <v/>
      </c>
      <c r="X1424">
        <f t="shared" si="138"/>
        <v>2</v>
      </c>
    </row>
    <row r="1425" spans="1:24"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f>
        <v>3.3333333333333335E-3</v>
      </c>
      <c r="P1425" s="6">
        <f>E1425/L1425</f>
        <v>100</v>
      </c>
      <c r="Q1425" t="str">
        <f t="shared" si="133"/>
        <v>publishing</v>
      </c>
      <c r="R1425" s="7" t="str">
        <f t="shared" si="134"/>
        <v>translations</v>
      </c>
      <c r="S1425" s="13">
        <f>(((I1425/60)/60)/24)+DATE(1970,1,1)</f>
        <v>42370.360312500001</v>
      </c>
      <c r="T1425" s="16">
        <f>(((J1425/60)/60)/24)+DATE(1970,1,1)</f>
        <v>42340.360312500001</v>
      </c>
      <c r="U1425" t="str">
        <f t="shared" si="135"/>
        <v/>
      </c>
      <c r="V1425">
        <f t="shared" si="136"/>
        <v>1</v>
      </c>
      <c r="W1425" t="str">
        <f t="shared" si="137"/>
        <v/>
      </c>
      <c r="X1425">
        <f t="shared" si="138"/>
        <v>1</v>
      </c>
    </row>
    <row r="1426" spans="1:24"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f>
        <v>0.2036</v>
      </c>
      <c r="P1426" s="6">
        <f>E1426/L1426</f>
        <v>109.07142857142857</v>
      </c>
      <c r="Q1426" t="str">
        <f t="shared" si="133"/>
        <v>publishing</v>
      </c>
      <c r="R1426" s="7" t="str">
        <f t="shared" si="134"/>
        <v>translations</v>
      </c>
      <c r="S1426" s="13">
        <f>(((I1426/60)/60)/24)+DATE(1970,1,1)</f>
        <v>42689.759282407409</v>
      </c>
      <c r="T1426" s="16">
        <f>(((J1426/60)/60)/24)+DATE(1970,1,1)</f>
        <v>42676.717615740738</v>
      </c>
      <c r="U1426" t="str">
        <f t="shared" si="135"/>
        <v/>
      </c>
      <c r="V1426">
        <f t="shared" si="136"/>
        <v>14</v>
      </c>
      <c r="W1426" t="str">
        <f t="shared" si="137"/>
        <v/>
      </c>
      <c r="X1426">
        <f t="shared" si="138"/>
        <v>14</v>
      </c>
    </row>
    <row r="1427" spans="1:24"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f>
        <v>0</v>
      </c>
      <c r="P1427" s="6" t="e">
        <f>E1427/L1427</f>
        <v>#DIV/0!</v>
      </c>
      <c r="Q1427" t="str">
        <f t="shared" si="133"/>
        <v>publishing</v>
      </c>
      <c r="R1427" s="7" t="str">
        <f t="shared" si="134"/>
        <v>translations</v>
      </c>
      <c r="S1427" s="13">
        <f>(((I1427/60)/60)/24)+DATE(1970,1,1)</f>
        <v>42123.131469907406</v>
      </c>
      <c r="T1427" s="16">
        <f>(((J1427/60)/60)/24)+DATE(1970,1,1)</f>
        <v>42093.131469907406</v>
      </c>
      <c r="U1427" t="str">
        <f t="shared" si="135"/>
        <v/>
      </c>
      <c r="V1427">
        <f t="shared" si="136"/>
        <v>0</v>
      </c>
      <c r="W1427" t="str">
        <f t="shared" si="137"/>
        <v/>
      </c>
      <c r="X1427">
        <f t="shared" si="138"/>
        <v>0</v>
      </c>
    </row>
    <row r="1428" spans="1:24"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f>
        <v>0</v>
      </c>
      <c r="P1428" s="6" t="e">
        <f>E1428/L1428</f>
        <v>#DIV/0!</v>
      </c>
      <c r="Q1428" t="str">
        <f t="shared" si="133"/>
        <v>publishing</v>
      </c>
      <c r="R1428" s="7" t="str">
        <f t="shared" si="134"/>
        <v>translations</v>
      </c>
      <c r="S1428" s="13">
        <f>(((I1428/60)/60)/24)+DATE(1970,1,1)</f>
        <v>42240.390277777777</v>
      </c>
      <c r="T1428" s="16">
        <f>(((J1428/60)/60)/24)+DATE(1970,1,1)</f>
        <v>42180.390277777777</v>
      </c>
      <c r="U1428" t="str">
        <f t="shared" si="135"/>
        <v/>
      </c>
      <c r="V1428">
        <f t="shared" si="136"/>
        <v>0</v>
      </c>
      <c r="W1428" t="str">
        <f t="shared" si="137"/>
        <v/>
      </c>
      <c r="X1428">
        <f t="shared" si="138"/>
        <v>0</v>
      </c>
    </row>
    <row r="1429" spans="1:24"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f>
        <v>8.3799999999999999E-2</v>
      </c>
      <c r="P1429" s="6">
        <f>E1429/L1429</f>
        <v>104.75</v>
      </c>
      <c r="Q1429" t="str">
        <f t="shared" si="133"/>
        <v>publishing</v>
      </c>
      <c r="R1429" s="7" t="str">
        <f t="shared" si="134"/>
        <v>translations</v>
      </c>
      <c r="S1429" s="13">
        <f>(((I1429/60)/60)/24)+DATE(1970,1,1)</f>
        <v>42631.851678240739</v>
      </c>
      <c r="T1429" s="16">
        <f>(((J1429/60)/60)/24)+DATE(1970,1,1)</f>
        <v>42601.851678240739</v>
      </c>
      <c r="U1429" t="str">
        <f t="shared" si="135"/>
        <v/>
      </c>
      <c r="V1429">
        <f t="shared" si="136"/>
        <v>4</v>
      </c>
      <c r="W1429" t="str">
        <f t="shared" si="137"/>
        <v/>
      </c>
      <c r="X1429">
        <f t="shared" si="138"/>
        <v>4</v>
      </c>
    </row>
    <row r="1430" spans="1:24"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f>
        <v>4.4999999999999998E-2</v>
      </c>
      <c r="P1430" s="6">
        <f>E1430/L1430</f>
        <v>15</v>
      </c>
      <c r="Q1430" t="str">
        <f t="shared" si="133"/>
        <v>publishing</v>
      </c>
      <c r="R1430" s="7" t="str">
        <f t="shared" si="134"/>
        <v>translations</v>
      </c>
      <c r="S1430" s="13">
        <f>(((I1430/60)/60)/24)+DATE(1970,1,1)</f>
        <v>42462.338159722218</v>
      </c>
      <c r="T1430" s="16">
        <f>(((J1430/60)/60)/24)+DATE(1970,1,1)</f>
        <v>42432.379826388889</v>
      </c>
      <c r="U1430" t="str">
        <f t="shared" si="135"/>
        <v/>
      </c>
      <c r="V1430">
        <f t="shared" si="136"/>
        <v>3</v>
      </c>
      <c r="W1430" t="str">
        <f t="shared" si="137"/>
        <v/>
      </c>
      <c r="X1430">
        <f t="shared" si="138"/>
        <v>3</v>
      </c>
    </row>
    <row r="1431" spans="1:24"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f>
        <v>0</v>
      </c>
      <c r="P1431" s="6" t="e">
        <f>E1431/L1431</f>
        <v>#DIV/0!</v>
      </c>
      <c r="Q1431" t="str">
        <f t="shared" si="133"/>
        <v>publishing</v>
      </c>
      <c r="R1431" s="7" t="str">
        <f t="shared" si="134"/>
        <v>translations</v>
      </c>
      <c r="S1431" s="13">
        <f>(((I1431/60)/60)/24)+DATE(1970,1,1)</f>
        <v>42104.060671296291</v>
      </c>
      <c r="T1431" s="16">
        <f>(((J1431/60)/60)/24)+DATE(1970,1,1)</f>
        <v>42074.060671296291</v>
      </c>
      <c r="U1431" t="str">
        <f t="shared" si="135"/>
        <v/>
      </c>
      <c r="V1431">
        <f t="shared" si="136"/>
        <v>0</v>
      </c>
      <c r="W1431" t="str">
        <f t="shared" si="137"/>
        <v/>
      </c>
      <c r="X1431">
        <f t="shared" si="138"/>
        <v>0</v>
      </c>
    </row>
    <row r="1432" spans="1:24"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f>
        <v>8.0600000000000005E-2</v>
      </c>
      <c r="P1432" s="6">
        <f>E1432/L1432</f>
        <v>80.599999999999994</v>
      </c>
      <c r="Q1432" t="str">
        <f t="shared" si="133"/>
        <v>publishing</v>
      </c>
      <c r="R1432" s="7" t="str">
        <f t="shared" si="134"/>
        <v>translations</v>
      </c>
      <c r="S1432" s="13">
        <f>(((I1432/60)/60)/24)+DATE(1970,1,1)</f>
        <v>41992.813518518517</v>
      </c>
      <c r="T1432" s="16">
        <f>(((J1432/60)/60)/24)+DATE(1970,1,1)</f>
        <v>41961.813518518517</v>
      </c>
      <c r="U1432" t="str">
        <f t="shared" si="135"/>
        <v/>
      </c>
      <c r="V1432">
        <f t="shared" si="136"/>
        <v>5</v>
      </c>
      <c r="W1432" t="str">
        <f t="shared" si="137"/>
        <v/>
      </c>
      <c r="X1432">
        <f t="shared" si="138"/>
        <v>5</v>
      </c>
    </row>
    <row r="1433" spans="1:24"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f>
        <v>0.31947058823529412</v>
      </c>
      <c r="P1433" s="6">
        <f>E1433/L1433</f>
        <v>115.55319148936171</v>
      </c>
      <c r="Q1433" t="str">
        <f t="shared" si="133"/>
        <v>publishing</v>
      </c>
      <c r="R1433" s="7" t="str">
        <f t="shared" si="134"/>
        <v>translations</v>
      </c>
      <c r="S1433" s="13">
        <f>(((I1433/60)/60)/24)+DATE(1970,1,1)</f>
        <v>42334.252500000002</v>
      </c>
      <c r="T1433" s="16">
        <f>(((J1433/60)/60)/24)+DATE(1970,1,1)</f>
        <v>42304.210833333331</v>
      </c>
      <c r="U1433" t="str">
        <f t="shared" si="135"/>
        <v/>
      </c>
      <c r="V1433">
        <f t="shared" si="136"/>
        <v>47</v>
      </c>
      <c r="W1433" t="str">
        <f t="shared" si="137"/>
        <v/>
      </c>
      <c r="X1433">
        <f t="shared" si="138"/>
        <v>47</v>
      </c>
    </row>
    <row r="1434" spans="1:24"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f>
        <v>0</v>
      </c>
      <c r="P1434" s="6" t="e">
        <f>E1434/L1434</f>
        <v>#DIV/0!</v>
      </c>
      <c r="Q1434" t="str">
        <f t="shared" si="133"/>
        <v>publishing</v>
      </c>
      <c r="R1434" s="7" t="str">
        <f t="shared" si="134"/>
        <v>translations</v>
      </c>
      <c r="S1434" s="13">
        <f>(((I1434/60)/60)/24)+DATE(1970,1,1)</f>
        <v>42205.780416666668</v>
      </c>
      <c r="T1434" s="16">
        <f>(((J1434/60)/60)/24)+DATE(1970,1,1)</f>
        <v>42175.780416666668</v>
      </c>
      <c r="U1434" t="str">
        <f t="shared" si="135"/>
        <v/>
      </c>
      <c r="V1434">
        <f t="shared" si="136"/>
        <v>0</v>
      </c>
      <c r="W1434" t="str">
        <f t="shared" si="137"/>
        <v/>
      </c>
      <c r="X1434">
        <f t="shared" si="138"/>
        <v>0</v>
      </c>
    </row>
    <row r="1435" spans="1:24"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f>
        <v>6.7083333333333328E-2</v>
      </c>
      <c r="P1435" s="6">
        <f>E1435/L1435</f>
        <v>80.5</v>
      </c>
      <c r="Q1435" t="str">
        <f t="shared" si="133"/>
        <v>publishing</v>
      </c>
      <c r="R1435" s="7" t="str">
        <f t="shared" si="134"/>
        <v>translations</v>
      </c>
      <c r="S1435" s="13">
        <f>(((I1435/60)/60)/24)+DATE(1970,1,1)</f>
        <v>42714.458333333328</v>
      </c>
      <c r="T1435" s="16">
        <f>(((J1435/60)/60)/24)+DATE(1970,1,1)</f>
        <v>42673.625868055555</v>
      </c>
      <c r="U1435" t="str">
        <f t="shared" si="135"/>
        <v/>
      </c>
      <c r="V1435">
        <f t="shared" si="136"/>
        <v>10</v>
      </c>
      <c r="W1435" t="str">
        <f t="shared" si="137"/>
        <v/>
      </c>
      <c r="X1435">
        <f t="shared" si="138"/>
        <v>10</v>
      </c>
    </row>
    <row r="1436" spans="1:24"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f>
        <v>9.987804878048781E-2</v>
      </c>
      <c r="P1436" s="6">
        <f>E1436/L1436</f>
        <v>744.5454545454545</v>
      </c>
      <c r="Q1436" t="str">
        <f t="shared" si="133"/>
        <v>publishing</v>
      </c>
      <c r="R1436" s="7" t="str">
        <f t="shared" si="134"/>
        <v>translations</v>
      </c>
      <c r="S1436" s="13">
        <f>(((I1436/60)/60)/24)+DATE(1970,1,1)</f>
        <v>42163.625</v>
      </c>
      <c r="T1436" s="16">
        <f>(((J1436/60)/60)/24)+DATE(1970,1,1)</f>
        <v>42142.767106481479</v>
      </c>
      <c r="U1436" t="str">
        <f t="shared" si="135"/>
        <v/>
      </c>
      <c r="V1436">
        <f t="shared" si="136"/>
        <v>11</v>
      </c>
      <c r="W1436" t="str">
        <f t="shared" si="137"/>
        <v/>
      </c>
      <c r="X1436">
        <f t="shared" si="138"/>
        <v>11</v>
      </c>
    </row>
    <row r="1437" spans="1:24"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f>
        <v>1E-3</v>
      </c>
      <c r="P1437" s="6">
        <f>E1437/L1437</f>
        <v>7.5</v>
      </c>
      <c r="Q1437" t="str">
        <f t="shared" si="133"/>
        <v>publishing</v>
      </c>
      <c r="R1437" s="7" t="str">
        <f t="shared" si="134"/>
        <v>translations</v>
      </c>
      <c r="S1437" s="13">
        <f>(((I1437/60)/60)/24)+DATE(1970,1,1)</f>
        <v>42288.780324074076</v>
      </c>
      <c r="T1437" s="16">
        <f>(((J1437/60)/60)/24)+DATE(1970,1,1)</f>
        <v>42258.780324074076</v>
      </c>
      <c r="U1437" t="str">
        <f t="shared" si="135"/>
        <v/>
      </c>
      <c r="V1437">
        <f t="shared" si="136"/>
        <v>2</v>
      </c>
      <c r="W1437" t="str">
        <f t="shared" si="137"/>
        <v/>
      </c>
      <c r="X1437">
        <f t="shared" si="138"/>
        <v>2</v>
      </c>
    </row>
    <row r="1438" spans="1:24"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f>
        <v>7.7000000000000002E-3</v>
      </c>
      <c r="P1438" s="6">
        <f>E1438/L1438</f>
        <v>38.5</v>
      </c>
      <c r="Q1438" t="str">
        <f t="shared" si="133"/>
        <v>publishing</v>
      </c>
      <c r="R1438" s="7" t="str">
        <f t="shared" si="134"/>
        <v>translations</v>
      </c>
      <c r="S1438" s="13">
        <f>(((I1438/60)/60)/24)+DATE(1970,1,1)</f>
        <v>42421.35019675926</v>
      </c>
      <c r="T1438" s="16">
        <f>(((J1438/60)/60)/24)+DATE(1970,1,1)</f>
        <v>42391.35019675926</v>
      </c>
      <c r="U1438" t="str">
        <f t="shared" si="135"/>
        <v/>
      </c>
      <c r="V1438">
        <f t="shared" si="136"/>
        <v>2</v>
      </c>
      <c r="W1438" t="str">
        <f t="shared" si="137"/>
        <v/>
      </c>
      <c r="X1438">
        <f t="shared" si="138"/>
        <v>2</v>
      </c>
    </row>
    <row r="1439" spans="1:24"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f>
        <v>0.26900000000000002</v>
      </c>
      <c r="P1439" s="6">
        <f>E1439/L1439</f>
        <v>36.68181818181818</v>
      </c>
      <c r="Q1439" t="str">
        <f t="shared" si="133"/>
        <v>publishing</v>
      </c>
      <c r="R1439" s="7" t="str">
        <f t="shared" si="134"/>
        <v>translations</v>
      </c>
      <c r="S1439" s="13">
        <f>(((I1439/60)/60)/24)+DATE(1970,1,1)</f>
        <v>41833.207638888889</v>
      </c>
      <c r="T1439" s="16">
        <f>(((J1439/60)/60)/24)+DATE(1970,1,1)</f>
        <v>41796.531701388885</v>
      </c>
      <c r="U1439" t="str">
        <f t="shared" si="135"/>
        <v/>
      </c>
      <c r="V1439">
        <f t="shared" si="136"/>
        <v>22</v>
      </c>
      <c r="W1439" t="str">
        <f t="shared" si="137"/>
        <v/>
      </c>
      <c r="X1439">
        <f t="shared" si="138"/>
        <v>22</v>
      </c>
    </row>
    <row r="1440" spans="1:24"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f>
        <v>0.03</v>
      </c>
      <c r="P1440" s="6">
        <f>E1440/L1440</f>
        <v>75</v>
      </c>
      <c r="Q1440" t="str">
        <f t="shared" si="133"/>
        <v>publishing</v>
      </c>
      <c r="R1440" s="7" t="str">
        <f t="shared" si="134"/>
        <v>translations</v>
      </c>
      <c r="S1440" s="13">
        <f>(((I1440/60)/60)/24)+DATE(1970,1,1)</f>
        <v>42487.579861111109</v>
      </c>
      <c r="T1440" s="16">
        <f>(((J1440/60)/60)/24)+DATE(1970,1,1)</f>
        <v>42457.871516203704</v>
      </c>
      <c r="U1440" t="str">
        <f t="shared" si="135"/>
        <v/>
      </c>
      <c r="V1440">
        <f t="shared" si="136"/>
        <v>8</v>
      </c>
      <c r="W1440" t="str">
        <f t="shared" si="137"/>
        <v/>
      </c>
      <c r="X1440">
        <f t="shared" si="138"/>
        <v>8</v>
      </c>
    </row>
    <row r="1441" spans="1:24"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f>
        <v>6.6055045871559637E-2</v>
      </c>
      <c r="P1441" s="6">
        <f>E1441/L1441</f>
        <v>30</v>
      </c>
      <c r="Q1441" t="str">
        <f t="shared" si="133"/>
        <v>publishing</v>
      </c>
      <c r="R1441" s="7" t="str">
        <f t="shared" si="134"/>
        <v>translations</v>
      </c>
      <c r="S1441" s="13">
        <f>(((I1441/60)/60)/24)+DATE(1970,1,1)</f>
        <v>42070.829872685179</v>
      </c>
      <c r="T1441" s="16">
        <f>(((J1441/60)/60)/24)+DATE(1970,1,1)</f>
        <v>42040.829872685179</v>
      </c>
      <c r="U1441" t="str">
        <f t="shared" si="135"/>
        <v/>
      </c>
      <c r="V1441">
        <f t="shared" si="136"/>
        <v>6</v>
      </c>
      <c r="W1441" t="str">
        <f t="shared" si="137"/>
        <v/>
      </c>
      <c r="X1441">
        <f t="shared" si="138"/>
        <v>6</v>
      </c>
    </row>
    <row r="1442" spans="1:24"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f>
        <v>7.6923076923076926E-5</v>
      </c>
      <c r="P1442" s="6">
        <f>E1442/L1442</f>
        <v>1</v>
      </c>
      <c r="Q1442" t="str">
        <f t="shared" si="133"/>
        <v>publishing</v>
      </c>
      <c r="R1442" s="7" t="str">
        <f t="shared" si="134"/>
        <v>translations</v>
      </c>
      <c r="S1442" s="13">
        <f>(((I1442/60)/60)/24)+DATE(1970,1,1)</f>
        <v>42516.748414351852</v>
      </c>
      <c r="T1442" s="16">
        <f>(((J1442/60)/60)/24)+DATE(1970,1,1)</f>
        <v>42486.748414351852</v>
      </c>
      <c r="U1442" t="str">
        <f t="shared" si="135"/>
        <v/>
      </c>
      <c r="V1442">
        <f t="shared" si="136"/>
        <v>1</v>
      </c>
      <c r="W1442" t="str">
        <f t="shared" si="137"/>
        <v/>
      </c>
      <c r="X1442">
        <f t="shared" si="138"/>
        <v>1</v>
      </c>
    </row>
    <row r="1443" spans="1:24"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f>
        <v>1.1222222222222222E-2</v>
      </c>
      <c r="P1443" s="6">
        <f>E1443/L1443</f>
        <v>673.33333333333337</v>
      </c>
      <c r="Q1443" t="str">
        <f t="shared" si="133"/>
        <v>publishing</v>
      </c>
      <c r="R1443" s="7" t="str">
        <f t="shared" si="134"/>
        <v>translations</v>
      </c>
      <c r="S1443" s="13">
        <f>(((I1443/60)/60)/24)+DATE(1970,1,1)</f>
        <v>42258.765844907408</v>
      </c>
      <c r="T1443" s="16">
        <f>(((J1443/60)/60)/24)+DATE(1970,1,1)</f>
        <v>42198.765844907408</v>
      </c>
      <c r="U1443" t="str">
        <f t="shared" si="135"/>
        <v/>
      </c>
      <c r="V1443">
        <f t="shared" si="136"/>
        <v>3</v>
      </c>
      <c r="W1443" t="str">
        <f t="shared" si="137"/>
        <v/>
      </c>
      <c r="X1443">
        <f t="shared" si="138"/>
        <v>3</v>
      </c>
    </row>
    <row r="1444" spans="1:24"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f>
        <v>0</v>
      </c>
      <c r="P1444" s="6" t="e">
        <f>E1444/L1444</f>
        <v>#DIV/0!</v>
      </c>
      <c r="Q1444" t="str">
        <f t="shared" si="133"/>
        <v>publishing</v>
      </c>
      <c r="R1444" s="7" t="str">
        <f t="shared" si="134"/>
        <v>translations</v>
      </c>
      <c r="S1444" s="13">
        <f>(((I1444/60)/60)/24)+DATE(1970,1,1)</f>
        <v>42515.64534722222</v>
      </c>
      <c r="T1444" s="16">
        <f>(((J1444/60)/60)/24)+DATE(1970,1,1)</f>
        <v>42485.64534722222</v>
      </c>
      <c r="U1444" t="str">
        <f t="shared" si="135"/>
        <v/>
      </c>
      <c r="V1444">
        <f t="shared" si="136"/>
        <v>0</v>
      </c>
      <c r="W1444" t="str">
        <f t="shared" si="137"/>
        <v/>
      </c>
      <c r="X1444">
        <f t="shared" si="138"/>
        <v>0</v>
      </c>
    </row>
    <row r="1445" spans="1:24"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f>
        <v>0</v>
      </c>
      <c r="P1445" s="6" t="e">
        <f>E1445/L1445</f>
        <v>#DIV/0!</v>
      </c>
      <c r="Q1445" t="str">
        <f t="shared" si="133"/>
        <v>publishing</v>
      </c>
      <c r="R1445" s="7" t="str">
        <f t="shared" si="134"/>
        <v>translations</v>
      </c>
      <c r="S1445" s="13">
        <f>(((I1445/60)/60)/24)+DATE(1970,1,1)</f>
        <v>42737.926030092596</v>
      </c>
      <c r="T1445" s="16">
        <f>(((J1445/60)/60)/24)+DATE(1970,1,1)</f>
        <v>42707.926030092596</v>
      </c>
      <c r="U1445" t="str">
        <f t="shared" si="135"/>
        <v/>
      </c>
      <c r="V1445">
        <f t="shared" si="136"/>
        <v>0</v>
      </c>
      <c r="W1445" t="str">
        <f t="shared" si="137"/>
        <v/>
      </c>
      <c r="X1445">
        <f t="shared" si="138"/>
        <v>0</v>
      </c>
    </row>
    <row r="1446" spans="1:24"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f>
        <v>0</v>
      </c>
      <c r="P1446" s="6" t="e">
        <f>E1446/L1446</f>
        <v>#DIV/0!</v>
      </c>
      <c r="Q1446" t="str">
        <f t="shared" si="133"/>
        <v>publishing</v>
      </c>
      <c r="R1446" s="7" t="str">
        <f t="shared" si="134"/>
        <v>translations</v>
      </c>
      <c r="S1446" s="13">
        <f>(((I1446/60)/60)/24)+DATE(1970,1,1)</f>
        <v>42259.873402777783</v>
      </c>
      <c r="T1446" s="16">
        <f>(((J1446/60)/60)/24)+DATE(1970,1,1)</f>
        <v>42199.873402777783</v>
      </c>
      <c r="U1446" t="str">
        <f t="shared" si="135"/>
        <v/>
      </c>
      <c r="V1446">
        <f t="shared" si="136"/>
        <v>0</v>
      </c>
      <c r="W1446" t="str">
        <f t="shared" si="137"/>
        <v/>
      </c>
      <c r="X1446">
        <f t="shared" si="138"/>
        <v>0</v>
      </c>
    </row>
    <row r="1447" spans="1:24"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f>
        <v>0</v>
      </c>
      <c r="P1447" s="6" t="e">
        <f>E1447/L1447</f>
        <v>#DIV/0!</v>
      </c>
      <c r="Q1447" t="str">
        <f t="shared" si="133"/>
        <v>publishing</v>
      </c>
      <c r="R1447" s="7" t="str">
        <f t="shared" si="134"/>
        <v>translations</v>
      </c>
      <c r="S1447" s="13">
        <f>(((I1447/60)/60)/24)+DATE(1970,1,1)</f>
        <v>42169.542303240742</v>
      </c>
      <c r="T1447" s="16">
        <f>(((J1447/60)/60)/24)+DATE(1970,1,1)</f>
        <v>42139.542303240742</v>
      </c>
      <c r="U1447" t="str">
        <f t="shared" si="135"/>
        <v/>
      </c>
      <c r="V1447">
        <f t="shared" si="136"/>
        <v>0</v>
      </c>
      <c r="W1447" t="str">
        <f t="shared" si="137"/>
        <v/>
      </c>
      <c r="X1447">
        <f t="shared" si="138"/>
        <v>0</v>
      </c>
    </row>
    <row r="1448" spans="1:24"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f>
        <v>0</v>
      </c>
      <c r="P1448" s="6" t="e">
        <f>E1448/L1448</f>
        <v>#DIV/0!</v>
      </c>
      <c r="Q1448" t="str">
        <f t="shared" si="133"/>
        <v>publishing</v>
      </c>
      <c r="R1448" s="7" t="str">
        <f t="shared" si="134"/>
        <v>translations</v>
      </c>
      <c r="S1448" s="13">
        <f>(((I1448/60)/60)/24)+DATE(1970,1,1)</f>
        <v>42481.447662037041</v>
      </c>
      <c r="T1448" s="16">
        <f>(((J1448/60)/60)/24)+DATE(1970,1,1)</f>
        <v>42461.447662037041</v>
      </c>
      <c r="U1448" t="str">
        <f t="shared" si="135"/>
        <v/>
      </c>
      <c r="V1448">
        <f t="shared" si="136"/>
        <v>0</v>
      </c>
      <c r="W1448" t="str">
        <f t="shared" si="137"/>
        <v/>
      </c>
      <c r="X1448">
        <f t="shared" si="138"/>
        <v>0</v>
      </c>
    </row>
    <row r="1449" spans="1:24"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f>
        <v>1.4999999999999999E-4</v>
      </c>
      <c r="P1449" s="6">
        <f>E1449/L1449</f>
        <v>25</v>
      </c>
      <c r="Q1449" t="str">
        <f t="shared" si="133"/>
        <v>publishing</v>
      </c>
      <c r="R1449" s="7" t="str">
        <f t="shared" si="134"/>
        <v>translations</v>
      </c>
      <c r="S1449" s="13">
        <f>(((I1449/60)/60)/24)+DATE(1970,1,1)</f>
        <v>42559.730717592596</v>
      </c>
      <c r="T1449" s="16">
        <f>(((J1449/60)/60)/24)+DATE(1970,1,1)</f>
        <v>42529.730717592596</v>
      </c>
      <c r="U1449" t="str">
        <f t="shared" si="135"/>
        <v/>
      </c>
      <c r="V1449">
        <f t="shared" si="136"/>
        <v>3</v>
      </c>
      <c r="W1449" t="str">
        <f t="shared" si="137"/>
        <v/>
      </c>
      <c r="X1449">
        <f t="shared" si="138"/>
        <v>3</v>
      </c>
    </row>
    <row r="1450" spans="1:24"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f>
        <v>0</v>
      </c>
      <c r="P1450" s="6" t="e">
        <f>E1450/L1450</f>
        <v>#DIV/0!</v>
      </c>
      <c r="Q1450" t="str">
        <f t="shared" si="133"/>
        <v>publishing</v>
      </c>
      <c r="R1450" s="7" t="str">
        <f t="shared" si="134"/>
        <v>translations</v>
      </c>
      <c r="S1450" s="13">
        <f>(((I1450/60)/60)/24)+DATE(1970,1,1)</f>
        <v>42146.225694444445</v>
      </c>
      <c r="T1450" s="16">
        <f>(((J1450/60)/60)/24)+DATE(1970,1,1)</f>
        <v>42115.936550925922</v>
      </c>
      <c r="U1450" t="str">
        <f t="shared" si="135"/>
        <v/>
      </c>
      <c r="V1450">
        <f t="shared" si="136"/>
        <v>0</v>
      </c>
      <c r="W1450" t="str">
        <f t="shared" si="137"/>
        <v/>
      </c>
      <c r="X1450">
        <f t="shared" si="138"/>
        <v>0</v>
      </c>
    </row>
    <row r="1451" spans="1:24"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f>
        <v>0</v>
      </c>
      <c r="P1451" s="6" t="e">
        <f>E1451/L1451</f>
        <v>#DIV/0!</v>
      </c>
      <c r="Q1451" t="str">
        <f t="shared" si="133"/>
        <v>publishing</v>
      </c>
      <c r="R1451" s="7" t="str">
        <f t="shared" si="134"/>
        <v>translations</v>
      </c>
      <c r="S1451" s="13">
        <f>(((I1451/60)/60)/24)+DATE(1970,1,1)</f>
        <v>42134.811400462961</v>
      </c>
      <c r="T1451" s="16">
        <f>(((J1451/60)/60)/24)+DATE(1970,1,1)</f>
        <v>42086.811400462961</v>
      </c>
      <c r="U1451" t="str">
        <f t="shared" si="135"/>
        <v/>
      </c>
      <c r="V1451">
        <f t="shared" si="136"/>
        <v>0</v>
      </c>
      <c r="W1451" t="str">
        <f t="shared" si="137"/>
        <v/>
      </c>
      <c r="X1451">
        <f t="shared" si="138"/>
        <v>0</v>
      </c>
    </row>
    <row r="1452" spans="1:24"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f>
        <v>1.0000000000000001E-5</v>
      </c>
      <c r="P1452" s="6">
        <f>E1452/L1452</f>
        <v>1</v>
      </c>
      <c r="Q1452" t="str">
        <f t="shared" si="133"/>
        <v>publishing</v>
      </c>
      <c r="R1452" s="7" t="str">
        <f t="shared" si="134"/>
        <v>translations</v>
      </c>
      <c r="S1452" s="13">
        <f>(((I1452/60)/60)/24)+DATE(1970,1,1)</f>
        <v>42420.171261574069</v>
      </c>
      <c r="T1452" s="16">
        <f>(((J1452/60)/60)/24)+DATE(1970,1,1)</f>
        <v>42390.171261574069</v>
      </c>
      <c r="U1452" t="str">
        <f t="shared" si="135"/>
        <v/>
      </c>
      <c r="V1452">
        <f t="shared" si="136"/>
        <v>1</v>
      </c>
      <c r="W1452" t="str">
        <f t="shared" si="137"/>
        <v/>
      </c>
      <c r="X1452">
        <f t="shared" si="138"/>
        <v>1</v>
      </c>
    </row>
    <row r="1453" spans="1:24"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f>
        <v>1.0554089709762533E-4</v>
      </c>
      <c r="P1453" s="6">
        <f>E1453/L1453</f>
        <v>1</v>
      </c>
      <c r="Q1453" t="str">
        <f t="shared" si="133"/>
        <v>publishing</v>
      </c>
      <c r="R1453" s="7" t="str">
        <f t="shared" si="134"/>
        <v>translations</v>
      </c>
      <c r="S1453" s="13">
        <f>(((I1453/60)/60)/24)+DATE(1970,1,1)</f>
        <v>41962.00068287037</v>
      </c>
      <c r="T1453" s="16">
        <f>(((J1453/60)/60)/24)+DATE(1970,1,1)</f>
        <v>41931.959016203706</v>
      </c>
      <c r="U1453" t="str">
        <f t="shared" si="135"/>
        <v/>
      </c>
      <c r="V1453" t="str">
        <f t="shared" si="136"/>
        <v/>
      </c>
      <c r="W1453">
        <f t="shared" si="137"/>
        <v>2</v>
      </c>
      <c r="X1453">
        <f t="shared" si="138"/>
        <v>2</v>
      </c>
    </row>
    <row r="1454" spans="1:24"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f>
        <v>0</v>
      </c>
      <c r="P1454" s="6" t="e">
        <f>E1454/L1454</f>
        <v>#DIV/0!</v>
      </c>
      <c r="Q1454" t="str">
        <f t="shared" si="133"/>
        <v>publishing</v>
      </c>
      <c r="R1454" s="7" t="str">
        <f t="shared" si="134"/>
        <v>translations</v>
      </c>
      <c r="S1454" s="13">
        <f>(((I1454/60)/60)/24)+DATE(1970,1,1)</f>
        <v>41848.703275462962</v>
      </c>
      <c r="T1454" s="16">
        <f>(((J1454/60)/60)/24)+DATE(1970,1,1)</f>
        <v>41818.703275462962</v>
      </c>
      <c r="U1454" t="str">
        <f t="shared" si="135"/>
        <v/>
      </c>
      <c r="V1454" t="str">
        <f t="shared" si="136"/>
        <v/>
      </c>
      <c r="W1454">
        <f t="shared" si="137"/>
        <v>0</v>
      </c>
      <c r="X1454">
        <f t="shared" si="138"/>
        <v>0</v>
      </c>
    </row>
    <row r="1455" spans="1:24"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f>
        <v>0</v>
      </c>
      <c r="P1455" s="6" t="e">
        <f>E1455/L1455</f>
        <v>#DIV/0!</v>
      </c>
      <c r="Q1455" t="str">
        <f t="shared" si="133"/>
        <v>publishing</v>
      </c>
      <c r="R1455" s="7" t="str">
        <f t="shared" si="134"/>
        <v>translations</v>
      </c>
      <c r="S1455" s="13">
        <f>(((I1455/60)/60)/24)+DATE(1970,1,1)</f>
        <v>42840.654479166667</v>
      </c>
      <c r="T1455" s="16">
        <f>(((J1455/60)/60)/24)+DATE(1970,1,1)</f>
        <v>42795.696145833332</v>
      </c>
      <c r="U1455" t="str">
        <f t="shared" si="135"/>
        <v/>
      </c>
      <c r="V1455" t="str">
        <f t="shared" si="136"/>
        <v/>
      </c>
      <c r="W1455">
        <f t="shared" si="137"/>
        <v>0</v>
      </c>
      <c r="X1455">
        <f t="shared" si="138"/>
        <v>0</v>
      </c>
    </row>
    <row r="1456" spans="1:24"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f>
        <v>8.5714285714285719E-3</v>
      </c>
      <c r="P1456" s="6">
        <f>E1456/L1456</f>
        <v>15</v>
      </c>
      <c r="Q1456" t="str">
        <f t="shared" si="133"/>
        <v>publishing</v>
      </c>
      <c r="R1456" s="7" t="str">
        <f t="shared" si="134"/>
        <v>translations</v>
      </c>
      <c r="S1456" s="13">
        <f>(((I1456/60)/60)/24)+DATE(1970,1,1)</f>
        <v>42484.915972222225</v>
      </c>
      <c r="T1456" s="16">
        <f>(((J1456/60)/60)/24)+DATE(1970,1,1)</f>
        <v>42463.866666666669</v>
      </c>
      <c r="U1456" t="str">
        <f t="shared" si="135"/>
        <v/>
      </c>
      <c r="V1456" t="str">
        <f t="shared" si="136"/>
        <v/>
      </c>
      <c r="W1456">
        <f t="shared" si="137"/>
        <v>1</v>
      </c>
      <c r="X1456">
        <f t="shared" si="138"/>
        <v>1</v>
      </c>
    </row>
    <row r="1457" spans="1:24"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f>
        <v>0.105</v>
      </c>
      <c r="P1457" s="6">
        <f>E1457/L1457</f>
        <v>225</v>
      </c>
      <c r="Q1457" t="str">
        <f t="shared" si="133"/>
        <v>publishing</v>
      </c>
      <c r="R1457" s="7" t="str">
        <f t="shared" si="134"/>
        <v>translations</v>
      </c>
      <c r="S1457" s="13">
        <f>(((I1457/60)/60)/24)+DATE(1970,1,1)</f>
        <v>41887.568749999999</v>
      </c>
      <c r="T1457" s="16">
        <f>(((J1457/60)/60)/24)+DATE(1970,1,1)</f>
        <v>41832.672685185185</v>
      </c>
      <c r="U1457" t="str">
        <f t="shared" si="135"/>
        <v/>
      </c>
      <c r="V1457" t="str">
        <f t="shared" si="136"/>
        <v/>
      </c>
      <c r="W1457">
        <f t="shared" si="137"/>
        <v>7</v>
      </c>
      <c r="X1457">
        <f t="shared" si="138"/>
        <v>7</v>
      </c>
    </row>
    <row r="1458" spans="1:24"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f>
        <v>2.9000000000000001E-2</v>
      </c>
      <c r="P1458" s="6">
        <f>E1458/L1458</f>
        <v>48.333333333333336</v>
      </c>
      <c r="Q1458" t="str">
        <f t="shared" si="133"/>
        <v>publishing</v>
      </c>
      <c r="R1458" s="7" t="str">
        <f t="shared" si="134"/>
        <v>translations</v>
      </c>
      <c r="S1458" s="13">
        <f>(((I1458/60)/60)/24)+DATE(1970,1,1)</f>
        <v>42738.668576388889</v>
      </c>
      <c r="T1458" s="16">
        <f>(((J1458/60)/60)/24)+DATE(1970,1,1)</f>
        <v>42708.668576388889</v>
      </c>
      <c r="U1458" t="str">
        <f t="shared" si="135"/>
        <v/>
      </c>
      <c r="V1458" t="str">
        <f t="shared" si="136"/>
        <v/>
      </c>
      <c r="W1458">
        <f t="shared" si="137"/>
        <v>3</v>
      </c>
      <c r="X1458">
        <f t="shared" si="138"/>
        <v>3</v>
      </c>
    </row>
    <row r="1459" spans="1:24"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f>
        <v>0</v>
      </c>
      <c r="P1459" s="6" t="e">
        <f>E1459/L1459</f>
        <v>#DIV/0!</v>
      </c>
      <c r="Q1459" t="str">
        <f t="shared" si="133"/>
        <v>publishing</v>
      </c>
      <c r="R1459" s="7" t="str">
        <f t="shared" si="134"/>
        <v>translations</v>
      </c>
      <c r="S1459" s="13">
        <f>(((I1459/60)/60)/24)+DATE(1970,1,1)</f>
        <v>42319.938009259262</v>
      </c>
      <c r="T1459" s="16">
        <f>(((J1459/60)/60)/24)+DATE(1970,1,1)</f>
        <v>42289.89634259259</v>
      </c>
      <c r="U1459" t="str">
        <f t="shared" si="135"/>
        <v/>
      </c>
      <c r="V1459" t="str">
        <f t="shared" si="136"/>
        <v/>
      </c>
      <c r="W1459">
        <f t="shared" si="137"/>
        <v>0</v>
      </c>
      <c r="X1459">
        <f t="shared" si="138"/>
        <v>0</v>
      </c>
    </row>
    <row r="1460" spans="1:24"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f>
        <v>0</v>
      </c>
      <c r="P1460" s="6" t="e">
        <f>E1460/L1460</f>
        <v>#DIV/0!</v>
      </c>
      <c r="Q1460" t="str">
        <f t="shared" si="133"/>
        <v>publishing</v>
      </c>
      <c r="R1460" s="7" t="str">
        <f t="shared" si="134"/>
        <v>translations</v>
      </c>
      <c r="S1460" s="13">
        <f>(((I1460/60)/60)/24)+DATE(1970,1,1)</f>
        <v>41862.166666666664</v>
      </c>
      <c r="T1460" s="16">
        <f>(((J1460/60)/60)/24)+DATE(1970,1,1)</f>
        <v>41831.705555555556</v>
      </c>
      <c r="U1460" t="str">
        <f t="shared" si="135"/>
        <v/>
      </c>
      <c r="V1460" t="str">
        <f t="shared" si="136"/>
        <v/>
      </c>
      <c r="W1460">
        <f t="shared" si="137"/>
        <v>0</v>
      </c>
      <c r="X1460">
        <f t="shared" si="138"/>
        <v>0</v>
      </c>
    </row>
    <row r="1461" spans="1:24"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f>
        <v>0</v>
      </c>
      <c r="P1461" s="6" t="e">
        <f>E1461/L1461</f>
        <v>#DIV/0!</v>
      </c>
      <c r="Q1461" t="str">
        <f t="shared" si="133"/>
        <v>publishing</v>
      </c>
      <c r="R1461" s="7" t="str">
        <f t="shared" si="134"/>
        <v>translations</v>
      </c>
      <c r="S1461" s="13">
        <f>(((I1461/60)/60)/24)+DATE(1970,1,1)</f>
        <v>42340.725694444445</v>
      </c>
      <c r="T1461" s="16">
        <f>(((J1461/60)/60)/24)+DATE(1970,1,1)</f>
        <v>42312.204814814817</v>
      </c>
      <c r="U1461" t="str">
        <f t="shared" si="135"/>
        <v/>
      </c>
      <c r="V1461" t="str">
        <f t="shared" si="136"/>
        <v/>
      </c>
      <c r="W1461">
        <f t="shared" si="137"/>
        <v>0</v>
      </c>
      <c r="X1461">
        <f t="shared" si="138"/>
        <v>0</v>
      </c>
    </row>
    <row r="1462" spans="1:24"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f>
        <v>0</v>
      </c>
      <c r="P1462" s="6" t="e">
        <f>E1462/L1462</f>
        <v>#DIV/0!</v>
      </c>
      <c r="Q1462" t="str">
        <f t="shared" si="133"/>
        <v>publishing</v>
      </c>
      <c r="R1462" s="7" t="str">
        <f t="shared" si="134"/>
        <v>translations</v>
      </c>
      <c r="S1462" s="13">
        <f>(((I1462/60)/60)/24)+DATE(1970,1,1)</f>
        <v>41973.989583333328</v>
      </c>
      <c r="T1462" s="16">
        <f>(((J1462/60)/60)/24)+DATE(1970,1,1)</f>
        <v>41915.896967592591</v>
      </c>
      <c r="U1462" t="str">
        <f t="shared" si="135"/>
        <v/>
      </c>
      <c r="V1462" t="str">
        <f t="shared" si="136"/>
        <v/>
      </c>
      <c r="W1462">
        <f t="shared" si="137"/>
        <v>0</v>
      </c>
      <c r="X1462">
        <f t="shared" si="138"/>
        <v>0</v>
      </c>
    </row>
    <row r="1463" spans="1:24"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f>
        <v>1.012446</v>
      </c>
      <c r="P1463" s="6">
        <f>E1463/L1463</f>
        <v>44.66673529411765</v>
      </c>
      <c r="Q1463" t="str">
        <f t="shared" si="133"/>
        <v>publishing</v>
      </c>
      <c r="R1463" s="7" t="str">
        <f t="shared" si="134"/>
        <v>radio &amp; podcasts</v>
      </c>
      <c r="S1463" s="13">
        <f>(((I1463/60)/60)/24)+DATE(1970,1,1)</f>
        <v>41933</v>
      </c>
      <c r="T1463" s="16">
        <f>(((J1463/60)/60)/24)+DATE(1970,1,1)</f>
        <v>41899.645300925928</v>
      </c>
      <c r="U1463">
        <f t="shared" si="135"/>
        <v>340</v>
      </c>
      <c r="V1463" t="str">
        <f t="shared" si="136"/>
        <v/>
      </c>
      <c r="W1463" t="str">
        <f t="shared" si="137"/>
        <v/>
      </c>
      <c r="X1463" t="str">
        <f t="shared" si="138"/>
        <v/>
      </c>
    </row>
    <row r="1464" spans="1:24"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f>
        <v>1.085175</v>
      </c>
      <c r="P1464" s="6">
        <f>E1464/L1464</f>
        <v>28.937999999999999</v>
      </c>
      <c r="Q1464" t="str">
        <f t="shared" si="133"/>
        <v>publishing</v>
      </c>
      <c r="R1464" s="7" t="str">
        <f t="shared" si="134"/>
        <v>radio &amp; podcasts</v>
      </c>
      <c r="S1464" s="13">
        <f>(((I1464/60)/60)/24)+DATE(1970,1,1)</f>
        <v>41374.662858796299</v>
      </c>
      <c r="T1464" s="16">
        <f>(((J1464/60)/60)/24)+DATE(1970,1,1)</f>
        <v>41344.662858796299</v>
      </c>
      <c r="U1464">
        <f t="shared" si="135"/>
        <v>150</v>
      </c>
      <c r="V1464" t="str">
        <f t="shared" si="136"/>
        <v/>
      </c>
      <c r="W1464" t="str">
        <f t="shared" si="137"/>
        <v/>
      </c>
      <c r="X1464" t="str">
        <f t="shared" si="138"/>
        <v/>
      </c>
    </row>
    <row r="1465" spans="1:24"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f>
        <v>1.4766666666666666</v>
      </c>
      <c r="P1465" s="6">
        <f>E1465/L1465</f>
        <v>35.44</v>
      </c>
      <c r="Q1465" t="str">
        <f t="shared" si="133"/>
        <v>publishing</v>
      </c>
      <c r="R1465" s="7" t="str">
        <f t="shared" si="134"/>
        <v>radio &amp; podcasts</v>
      </c>
      <c r="S1465" s="13">
        <f>(((I1465/60)/60)/24)+DATE(1970,1,1)</f>
        <v>41371.869652777779</v>
      </c>
      <c r="T1465" s="16">
        <f>(((J1465/60)/60)/24)+DATE(1970,1,1)</f>
        <v>41326.911319444444</v>
      </c>
      <c r="U1465">
        <f t="shared" si="135"/>
        <v>25</v>
      </c>
      <c r="V1465" t="str">
        <f t="shared" si="136"/>
        <v/>
      </c>
      <c r="W1465" t="str">
        <f t="shared" si="137"/>
        <v/>
      </c>
      <c r="X1465" t="str">
        <f t="shared" si="138"/>
        <v/>
      </c>
    </row>
    <row r="1466" spans="1:24"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f>
        <v>1.6319999999999999</v>
      </c>
      <c r="P1466" s="6">
        <f>E1466/L1466</f>
        <v>34.871794871794869</v>
      </c>
      <c r="Q1466" t="str">
        <f t="shared" si="133"/>
        <v>publishing</v>
      </c>
      <c r="R1466" s="7" t="str">
        <f t="shared" si="134"/>
        <v>radio &amp; podcasts</v>
      </c>
      <c r="S1466" s="13">
        <f>(((I1466/60)/60)/24)+DATE(1970,1,1)</f>
        <v>41321.661550925928</v>
      </c>
      <c r="T1466" s="16">
        <f>(((J1466/60)/60)/24)+DATE(1970,1,1)</f>
        <v>41291.661550925928</v>
      </c>
      <c r="U1466">
        <f t="shared" si="135"/>
        <v>234</v>
      </c>
      <c r="V1466" t="str">
        <f t="shared" si="136"/>
        <v/>
      </c>
      <c r="W1466" t="str">
        <f t="shared" si="137"/>
        <v/>
      </c>
      <c r="X1466" t="str">
        <f t="shared" si="138"/>
        <v/>
      </c>
    </row>
    <row r="1467" spans="1:24"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f>
        <v>4.5641449999999999</v>
      </c>
      <c r="P1467" s="6">
        <f>E1467/L1467</f>
        <v>52.622732513451197</v>
      </c>
      <c r="Q1467" t="str">
        <f t="shared" si="133"/>
        <v>publishing</v>
      </c>
      <c r="R1467" s="7" t="str">
        <f t="shared" si="134"/>
        <v>radio &amp; podcasts</v>
      </c>
      <c r="S1467" s="13">
        <f>(((I1467/60)/60)/24)+DATE(1970,1,1)</f>
        <v>40990.125</v>
      </c>
      <c r="T1467" s="16">
        <f>(((J1467/60)/60)/24)+DATE(1970,1,1)</f>
        <v>40959.734398148146</v>
      </c>
      <c r="U1467">
        <f t="shared" si="135"/>
        <v>2602</v>
      </c>
      <c r="V1467" t="str">
        <f t="shared" si="136"/>
        <v/>
      </c>
      <c r="W1467" t="str">
        <f t="shared" si="137"/>
        <v/>
      </c>
      <c r="X1467" t="str">
        <f t="shared" si="138"/>
        <v/>
      </c>
    </row>
    <row r="1468" spans="1:24"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f>
        <v>1.0787731249999999</v>
      </c>
      <c r="P1468" s="6">
        <f>E1468/L1468</f>
        <v>69.598266129032254</v>
      </c>
      <c r="Q1468" t="str">
        <f t="shared" si="133"/>
        <v>publishing</v>
      </c>
      <c r="R1468" s="7" t="str">
        <f t="shared" si="134"/>
        <v>radio &amp; podcasts</v>
      </c>
      <c r="S1468" s="13">
        <f>(((I1468/60)/60)/24)+DATE(1970,1,1)</f>
        <v>42381.208333333328</v>
      </c>
      <c r="T1468" s="16">
        <f>(((J1468/60)/60)/24)+DATE(1970,1,1)</f>
        <v>42340.172060185185</v>
      </c>
      <c r="U1468">
        <f t="shared" si="135"/>
        <v>248</v>
      </c>
      <c r="V1468" t="str">
        <f t="shared" si="136"/>
        <v/>
      </c>
      <c r="W1468" t="str">
        <f t="shared" si="137"/>
        <v/>
      </c>
      <c r="X1468" t="str">
        <f t="shared" si="138"/>
        <v/>
      </c>
    </row>
    <row r="1469" spans="1:24"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f>
        <v>1.1508</v>
      </c>
      <c r="P1469" s="6">
        <f>E1469/L1469</f>
        <v>76.72</v>
      </c>
      <c r="Q1469" t="str">
        <f t="shared" si="133"/>
        <v>publishing</v>
      </c>
      <c r="R1469" s="7" t="str">
        <f t="shared" si="134"/>
        <v>radio &amp; podcasts</v>
      </c>
      <c r="S1469" s="13">
        <f>(((I1469/60)/60)/24)+DATE(1970,1,1)</f>
        <v>40993.760243055556</v>
      </c>
      <c r="T1469" s="16">
        <f>(((J1469/60)/60)/24)+DATE(1970,1,1)</f>
        <v>40933.80190972222</v>
      </c>
      <c r="U1469">
        <f t="shared" si="135"/>
        <v>600</v>
      </c>
      <c r="V1469" t="str">
        <f t="shared" si="136"/>
        <v/>
      </c>
      <c r="W1469" t="str">
        <f t="shared" si="137"/>
        <v/>
      </c>
      <c r="X1469" t="str">
        <f t="shared" si="138"/>
        <v/>
      </c>
    </row>
    <row r="1470" spans="1:24"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f>
        <v>1.0236842105263158</v>
      </c>
      <c r="P1470" s="6">
        <f>E1470/L1470</f>
        <v>33.191126279863482</v>
      </c>
      <c r="Q1470" t="str">
        <f t="shared" si="133"/>
        <v>publishing</v>
      </c>
      <c r="R1470" s="7" t="str">
        <f t="shared" si="134"/>
        <v>radio &amp; podcasts</v>
      </c>
      <c r="S1470" s="13">
        <f>(((I1470/60)/60)/24)+DATE(1970,1,1)</f>
        <v>40706.014456018522</v>
      </c>
      <c r="T1470" s="16">
        <f>(((J1470/60)/60)/24)+DATE(1970,1,1)</f>
        <v>40646.014456018522</v>
      </c>
      <c r="U1470">
        <f t="shared" si="135"/>
        <v>293</v>
      </c>
      <c r="V1470" t="str">
        <f t="shared" si="136"/>
        <v/>
      </c>
      <c r="W1470" t="str">
        <f t="shared" si="137"/>
        <v/>
      </c>
      <c r="X1470" t="str">
        <f t="shared" si="138"/>
        <v/>
      </c>
    </row>
    <row r="1471" spans="1:24"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f>
        <v>1.0842485875706214</v>
      </c>
      <c r="P1471" s="6">
        <f>E1471/L1471</f>
        <v>149.46417445482865</v>
      </c>
      <c r="Q1471" t="str">
        <f t="shared" si="133"/>
        <v>publishing</v>
      </c>
      <c r="R1471" s="7" t="str">
        <f t="shared" si="134"/>
        <v>radio &amp; podcasts</v>
      </c>
      <c r="S1471" s="13">
        <f>(((I1471/60)/60)/24)+DATE(1970,1,1)</f>
        <v>41320.598483796297</v>
      </c>
      <c r="T1471" s="16">
        <f>(((J1471/60)/60)/24)+DATE(1970,1,1)</f>
        <v>41290.598483796297</v>
      </c>
      <c r="U1471">
        <f t="shared" si="135"/>
        <v>321</v>
      </c>
      <c r="V1471" t="str">
        <f t="shared" si="136"/>
        <v/>
      </c>
      <c r="W1471" t="str">
        <f t="shared" si="137"/>
        <v/>
      </c>
      <c r="X1471" t="str">
        <f t="shared" si="138"/>
        <v/>
      </c>
    </row>
    <row r="1472" spans="1:24"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f>
        <v>1.2513333333333334</v>
      </c>
      <c r="P1472" s="6">
        <f>E1472/L1472</f>
        <v>23.172839506172838</v>
      </c>
      <c r="Q1472" t="str">
        <f t="shared" si="133"/>
        <v>publishing</v>
      </c>
      <c r="R1472" s="7" t="str">
        <f t="shared" si="134"/>
        <v>radio &amp; podcasts</v>
      </c>
      <c r="S1472" s="13">
        <f>(((I1472/60)/60)/24)+DATE(1970,1,1)</f>
        <v>41271.827118055553</v>
      </c>
      <c r="T1472" s="16">
        <f>(((J1472/60)/60)/24)+DATE(1970,1,1)</f>
        <v>41250.827118055553</v>
      </c>
      <c r="U1472">
        <f t="shared" si="135"/>
        <v>81</v>
      </c>
      <c r="V1472" t="str">
        <f t="shared" si="136"/>
        <v/>
      </c>
      <c r="W1472" t="str">
        <f t="shared" si="137"/>
        <v/>
      </c>
      <c r="X1472" t="str">
        <f t="shared" si="138"/>
        <v/>
      </c>
    </row>
    <row r="1473" spans="1:24"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f>
        <v>1.03840625</v>
      </c>
      <c r="P1473" s="6">
        <f>E1473/L1473</f>
        <v>96.877551020408163</v>
      </c>
      <c r="Q1473" t="str">
        <f t="shared" si="133"/>
        <v>publishing</v>
      </c>
      <c r="R1473" s="7" t="str">
        <f t="shared" si="134"/>
        <v>radio &amp; podcasts</v>
      </c>
      <c r="S1473" s="13">
        <f>(((I1473/60)/60)/24)+DATE(1970,1,1)</f>
        <v>42103.957569444443</v>
      </c>
      <c r="T1473" s="16">
        <f>(((J1473/60)/60)/24)+DATE(1970,1,1)</f>
        <v>42073.957569444443</v>
      </c>
      <c r="U1473">
        <f t="shared" si="135"/>
        <v>343</v>
      </c>
      <c r="V1473" t="str">
        <f t="shared" si="136"/>
        <v/>
      </c>
      <c r="W1473" t="str">
        <f t="shared" si="137"/>
        <v/>
      </c>
      <c r="X1473" t="str">
        <f t="shared" si="138"/>
        <v/>
      </c>
    </row>
    <row r="1474" spans="1:24"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f>
        <v>1.3870400000000001</v>
      </c>
      <c r="P1474" s="6">
        <f>E1474/L1474</f>
        <v>103.20238095238095</v>
      </c>
      <c r="Q1474" t="str">
        <f t="shared" si="133"/>
        <v>publishing</v>
      </c>
      <c r="R1474" s="7" t="str">
        <f t="shared" si="134"/>
        <v>radio &amp; podcasts</v>
      </c>
      <c r="S1474" s="13">
        <f>(((I1474/60)/60)/24)+DATE(1970,1,1)</f>
        <v>41563.542858796296</v>
      </c>
      <c r="T1474" s="16">
        <f>(((J1474/60)/60)/24)+DATE(1970,1,1)</f>
        <v>41533.542858796296</v>
      </c>
      <c r="U1474">
        <f t="shared" si="135"/>
        <v>336</v>
      </c>
      <c r="V1474" t="str">
        <f t="shared" si="136"/>
        <v/>
      </c>
      <c r="W1474" t="str">
        <f t="shared" si="137"/>
        <v/>
      </c>
      <c r="X1474" t="str">
        <f t="shared" si="138"/>
        <v/>
      </c>
    </row>
    <row r="1475" spans="1:24"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f>
        <v>1.20516</v>
      </c>
      <c r="P1475" s="6">
        <f>E1475/L1475</f>
        <v>38.462553191489363</v>
      </c>
      <c r="Q1475" t="str">
        <f t="shared" ref="Q1475:Q1538" si="139">LEFT(N1475,SEARCH("/",N1475)-1)</f>
        <v>publishing</v>
      </c>
      <c r="R1475" s="7" t="str">
        <f t="shared" ref="R1475:R1538" si="140">RIGHT(N1475,LEN(N1475)-SEARCH("/",N1475))</f>
        <v>radio &amp; podcasts</v>
      </c>
      <c r="S1475" s="13">
        <f>(((I1475/60)/60)/24)+DATE(1970,1,1)</f>
        <v>40969.979618055557</v>
      </c>
      <c r="T1475" s="16">
        <f>(((J1475/60)/60)/24)+DATE(1970,1,1)</f>
        <v>40939.979618055557</v>
      </c>
      <c r="U1475">
        <f t="shared" ref="U1475:U1538" si="141">IF(F1475="Successful",L1475,"")</f>
        <v>47</v>
      </c>
      <c r="V1475" t="str">
        <f t="shared" ref="V1475:V1538" si="142">IF($F1475="Failed",$L1475,"")</f>
        <v/>
      </c>
      <c r="W1475" t="str">
        <f t="shared" ref="W1475:W1538" si="143">IF($F1475="Canceled",$L1475,"")</f>
        <v/>
      </c>
      <c r="X1475" t="str">
        <f t="shared" ref="X1475:X1538" si="144">IF(V1475="",W1475,V1475)</f>
        <v/>
      </c>
    </row>
    <row r="1476" spans="1:24"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f>
        <v>1.1226666666666667</v>
      </c>
      <c r="P1476" s="6">
        <f>E1476/L1476</f>
        <v>44.315789473684212</v>
      </c>
      <c r="Q1476" t="str">
        <f t="shared" si="139"/>
        <v>publishing</v>
      </c>
      <c r="R1476" s="7" t="str">
        <f t="shared" si="140"/>
        <v>radio &amp; podcasts</v>
      </c>
      <c r="S1476" s="13">
        <f>(((I1476/60)/60)/24)+DATE(1970,1,1)</f>
        <v>41530.727916666663</v>
      </c>
      <c r="T1476" s="16">
        <f>(((J1476/60)/60)/24)+DATE(1970,1,1)</f>
        <v>41500.727916666663</v>
      </c>
      <c r="U1476">
        <f t="shared" si="141"/>
        <v>76</v>
      </c>
      <c r="V1476" t="str">
        <f t="shared" si="142"/>
        <v/>
      </c>
      <c r="W1476" t="str">
        <f t="shared" si="143"/>
        <v/>
      </c>
      <c r="X1476" t="str">
        <f t="shared" si="144"/>
        <v/>
      </c>
    </row>
    <row r="1477" spans="1:24"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f>
        <v>1.8866966666666667</v>
      </c>
      <c r="P1477" s="6">
        <f>E1477/L1477</f>
        <v>64.173356009070289</v>
      </c>
      <c r="Q1477" t="str">
        <f t="shared" si="139"/>
        <v>publishing</v>
      </c>
      <c r="R1477" s="7" t="str">
        <f t="shared" si="140"/>
        <v>radio &amp; podcasts</v>
      </c>
      <c r="S1477" s="13">
        <f>(((I1477/60)/60)/24)+DATE(1970,1,1)</f>
        <v>41993.207638888889</v>
      </c>
      <c r="T1477" s="16">
        <f>(((J1477/60)/60)/24)+DATE(1970,1,1)</f>
        <v>41960.722951388889</v>
      </c>
      <c r="U1477">
        <f t="shared" si="141"/>
        <v>441</v>
      </c>
      <c r="V1477" t="str">
        <f t="shared" si="142"/>
        <v/>
      </c>
      <c r="W1477" t="str">
        <f t="shared" si="143"/>
        <v/>
      </c>
      <c r="X1477" t="str">
        <f t="shared" si="144"/>
        <v/>
      </c>
    </row>
    <row r="1478" spans="1:24"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f>
        <v>6.6155466666666669</v>
      </c>
      <c r="P1478" s="6">
        <f>E1478/L1478</f>
        <v>43.333275109170302</v>
      </c>
      <c r="Q1478" t="str">
        <f t="shared" si="139"/>
        <v>publishing</v>
      </c>
      <c r="R1478" s="7" t="str">
        <f t="shared" si="140"/>
        <v>radio &amp; podcasts</v>
      </c>
      <c r="S1478" s="13">
        <f>(((I1478/60)/60)/24)+DATE(1970,1,1)</f>
        <v>40796.041921296295</v>
      </c>
      <c r="T1478" s="16">
        <f>(((J1478/60)/60)/24)+DATE(1970,1,1)</f>
        <v>40766.041921296295</v>
      </c>
      <c r="U1478">
        <f t="shared" si="141"/>
        <v>916</v>
      </c>
      <c r="V1478" t="str">
        <f t="shared" si="142"/>
        <v/>
      </c>
      <c r="W1478" t="str">
        <f t="shared" si="143"/>
        <v/>
      </c>
      <c r="X1478" t="str">
        <f t="shared" si="144"/>
        <v/>
      </c>
    </row>
    <row r="1479" spans="1:24"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f>
        <v>1.1131</v>
      </c>
      <c r="P1479" s="6">
        <f>E1479/L1479</f>
        <v>90.495934959349597</v>
      </c>
      <c r="Q1479" t="str">
        <f t="shared" si="139"/>
        <v>publishing</v>
      </c>
      <c r="R1479" s="7" t="str">
        <f t="shared" si="140"/>
        <v>radio &amp; podcasts</v>
      </c>
      <c r="S1479" s="13">
        <f>(((I1479/60)/60)/24)+DATE(1970,1,1)</f>
        <v>40900.125</v>
      </c>
      <c r="T1479" s="16">
        <f>(((J1479/60)/60)/24)+DATE(1970,1,1)</f>
        <v>40840.615787037037</v>
      </c>
      <c r="U1479">
        <f t="shared" si="141"/>
        <v>369</v>
      </c>
      <c r="V1479" t="str">
        <f t="shared" si="142"/>
        <v/>
      </c>
      <c r="W1479" t="str">
        <f t="shared" si="143"/>
        <v/>
      </c>
      <c r="X1479" t="str">
        <f t="shared" si="144"/>
        <v/>
      </c>
    </row>
    <row r="1480" spans="1:24"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f>
        <v>11.8161422</v>
      </c>
      <c r="P1480" s="6">
        <f>E1480/L1480</f>
        <v>29.187190495010373</v>
      </c>
      <c r="Q1480" t="str">
        <f t="shared" si="139"/>
        <v>publishing</v>
      </c>
      <c r="R1480" s="7" t="str">
        <f t="shared" si="140"/>
        <v>radio &amp; podcasts</v>
      </c>
      <c r="S1480" s="13">
        <f>(((I1480/60)/60)/24)+DATE(1970,1,1)</f>
        <v>41408.871678240743</v>
      </c>
      <c r="T1480" s="16">
        <f>(((J1480/60)/60)/24)+DATE(1970,1,1)</f>
        <v>41394.871678240743</v>
      </c>
      <c r="U1480">
        <f t="shared" si="141"/>
        <v>20242</v>
      </c>
      <c r="V1480" t="str">
        <f t="shared" si="142"/>
        <v/>
      </c>
      <c r="W1480" t="str">
        <f t="shared" si="143"/>
        <v/>
      </c>
      <c r="X1480" t="str">
        <f t="shared" si="144"/>
        <v/>
      </c>
    </row>
    <row r="1481" spans="1:24"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f>
        <v>1.37375</v>
      </c>
      <c r="P1481" s="6">
        <f>E1481/L1481</f>
        <v>30.95774647887324</v>
      </c>
      <c r="Q1481" t="str">
        <f t="shared" si="139"/>
        <v>publishing</v>
      </c>
      <c r="R1481" s="7" t="str">
        <f t="shared" si="140"/>
        <v>radio &amp; podcasts</v>
      </c>
      <c r="S1481" s="13">
        <f>(((I1481/60)/60)/24)+DATE(1970,1,1)</f>
        <v>41769.165972222225</v>
      </c>
      <c r="T1481" s="16">
        <f>(((J1481/60)/60)/24)+DATE(1970,1,1)</f>
        <v>41754.745243055557</v>
      </c>
      <c r="U1481">
        <f t="shared" si="141"/>
        <v>71</v>
      </c>
      <c r="V1481" t="str">
        <f t="shared" si="142"/>
        <v/>
      </c>
      <c r="W1481" t="str">
        <f t="shared" si="143"/>
        <v/>
      </c>
      <c r="X1481" t="str">
        <f t="shared" si="144"/>
        <v/>
      </c>
    </row>
    <row r="1482" spans="1:24"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f>
        <v>1.170404</v>
      </c>
      <c r="P1482" s="6">
        <f>E1482/L1482</f>
        <v>92.157795275590544</v>
      </c>
      <c r="Q1482" t="str">
        <f t="shared" si="139"/>
        <v>publishing</v>
      </c>
      <c r="R1482" s="7" t="str">
        <f t="shared" si="140"/>
        <v>radio &amp; podcasts</v>
      </c>
      <c r="S1482" s="13">
        <f>(((I1482/60)/60)/24)+DATE(1970,1,1)</f>
        <v>41481.708333333336</v>
      </c>
      <c r="T1482" s="16">
        <f>(((J1482/60)/60)/24)+DATE(1970,1,1)</f>
        <v>41464.934016203704</v>
      </c>
      <c r="U1482">
        <f t="shared" si="141"/>
        <v>635</v>
      </c>
      <c r="V1482" t="str">
        <f t="shared" si="142"/>
        <v/>
      </c>
      <c r="W1482" t="str">
        <f t="shared" si="143"/>
        <v/>
      </c>
      <c r="X1482" t="str">
        <f t="shared" si="144"/>
        <v/>
      </c>
    </row>
    <row r="1483" spans="1:24"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f>
        <v>2.1000000000000001E-2</v>
      </c>
      <c r="P1483" s="6">
        <f>E1483/L1483</f>
        <v>17.5</v>
      </c>
      <c r="Q1483" t="str">
        <f t="shared" si="139"/>
        <v>publishing</v>
      </c>
      <c r="R1483" s="7" t="str">
        <f t="shared" si="140"/>
        <v>fiction</v>
      </c>
      <c r="S1483" s="13">
        <f>(((I1483/60)/60)/24)+DATE(1970,1,1)</f>
        <v>41580.922974537039</v>
      </c>
      <c r="T1483" s="16">
        <f>(((J1483/60)/60)/24)+DATE(1970,1,1)</f>
        <v>41550.922974537039</v>
      </c>
      <c r="U1483" t="str">
        <f t="shared" si="141"/>
        <v/>
      </c>
      <c r="V1483">
        <f t="shared" si="142"/>
        <v>6</v>
      </c>
      <c r="W1483" t="str">
        <f t="shared" si="143"/>
        <v/>
      </c>
      <c r="X1483">
        <f t="shared" si="144"/>
        <v>6</v>
      </c>
    </row>
    <row r="1484" spans="1:24"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f>
        <v>1E-3</v>
      </c>
      <c r="P1484" s="6">
        <f>E1484/L1484</f>
        <v>5</v>
      </c>
      <c r="Q1484" t="str">
        <f t="shared" si="139"/>
        <v>publishing</v>
      </c>
      <c r="R1484" s="7" t="str">
        <f t="shared" si="140"/>
        <v>fiction</v>
      </c>
      <c r="S1484" s="13">
        <f>(((I1484/60)/60)/24)+DATE(1970,1,1)</f>
        <v>41159.32708333333</v>
      </c>
      <c r="T1484" s="16">
        <f>(((J1484/60)/60)/24)+DATE(1970,1,1)</f>
        <v>41136.85805555556</v>
      </c>
      <c r="U1484" t="str">
        <f t="shared" si="141"/>
        <v/>
      </c>
      <c r="V1484">
        <f t="shared" si="142"/>
        <v>1</v>
      </c>
      <c r="W1484" t="str">
        <f t="shared" si="143"/>
        <v/>
      </c>
      <c r="X1484">
        <f t="shared" si="144"/>
        <v>1</v>
      </c>
    </row>
    <row r="1485" spans="1:24"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f>
        <v>7.1428571428571426E-3</v>
      </c>
      <c r="P1485" s="6">
        <f>E1485/L1485</f>
        <v>25</v>
      </c>
      <c r="Q1485" t="str">
        <f t="shared" si="139"/>
        <v>publishing</v>
      </c>
      <c r="R1485" s="7" t="str">
        <f t="shared" si="140"/>
        <v>fiction</v>
      </c>
      <c r="S1485" s="13">
        <f>(((I1485/60)/60)/24)+DATE(1970,1,1)</f>
        <v>42573.192997685182</v>
      </c>
      <c r="T1485" s="16">
        <f>(((J1485/60)/60)/24)+DATE(1970,1,1)</f>
        <v>42548.192997685182</v>
      </c>
      <c r="U1485" t="str">
        <f t="shared" si="141"/>
        <v/>
      </c>
      <c r="V1485">
        <f t="shared" si="142"/>
        <v>2</v>
      </c>
      <c r="W1485" t="str">
        <f t="shared" si="143"/>
        <v/>
      </c>
      <c r="X1485">
        <f t="shared" si="144"/>
        <v>2</v>
      </c>
    </row>
    <row r="1486" spans="1:24"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f>
        <v>0</v>
      </c>
      <c r="P1486" s="6" t="e">
        <f>E1486/L1486</f>
        <v>#DIV/0!</v>
      </c>
      <c r="Q1486" t="str">
        <f t="shared" si="139"/>
        <v>publishing</v>
      </c>
      <c r="R1486" s="7" t="str">
        <f t="shared" si="140"/>
        <v>fiction</v>
      </c>
      <c r="S1486" s="13">
        <f>(((I1486/60)/60)/24)+DATE(1970,1,1)</f>
        <v>41111.618750000001</v>
      </c>
      <c r="T1486" s="16">
        <f>(((J1486/60)/60)/24)+DATE(1970,1,1)</f>
        <v>41053.200960648144</v>
      </c>
      <c r="U1486" t="str">
        <f t="shared" si="141"/>
        <v/>
      </c>
      <c r="V1486">
        <f t="shared" si="142"/>
        <v>0</v>
      </c>
      <c r="W1486" t="str">
        <f t="shared" si="143"/>
        <v/>
      </c>
      <c r="X1486">
        <f t="shared" si="144"/>
        <v>0</v>
      </c>
    </row>
    <row r="1487" spans="1:24"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f>
        <v>2.2388059701492536E-2</v>
      </c>
      <c r="P1487" s="6">
        <f>E1487/L1487</f>
        <v>50</v>
      </c>
      <c r="Q1487" t="str">
        <f t="shared" si="139"/>
        <v>publishing</v>
      </c>
      <c r="R1487" s="7" t="str">
        <f t="shared" si="140"/>
        <v>fiction</v>
      </c>
      <c r="S1487" s="13">
        <f>(((I1487/60)/60)/24)+DATE(1970,1,1)</f>
        <v>42175.795983796299</v>
      </c>
      <c r="T1487" s="16">
        <f>(((J1487/60)/60)/24)+DATE(1970,1,1)</f>
        <v>42130.795983796299</v>
      </c>
      <c r="U1487" t="str">
        <f t="shared" si="141"/>
        <v/>
      </c>
      <c r="V1487">
        <f t="shared" si="142"/>
        <v>3</v>
      </c>
      <c r="W1487" t="str">
        <f t="shared" si="143"/>
        <v/>
      </c>
      <c r="X1487">
        <f t="shared" si="144"/>
        <v>3</v>
      </c>
    </row>
    <row r="1488" spans="1:24"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f>
        <v>2.3999999999999998E-3</v>
      </c>
      <c r="P1488" s="6">
        <f>E1488/L1488</f>
        <v>16</v>
      </c>
      <c r="Q1488" t="str">
        <f t="shared" si="139"/>
        <v>publishing</v>
      </c>
      <c r="R1488" s="7" t="str">
        <f t="shared" si="140"/>
        <v>fiction</v>
      </c>
      <c r="S1488" s="13">
        <f>(((I1488/60)/60)/24)+DATE(1970,1,1)</f>
        <v>42062.168530092589</v>
      </c>
      <c r="T1488" s="16">
        <f>(((J1488/60)/60)/24)+DATE(1970,1,1)</f>
        <v>42032.168530092589</v>
      </c>
      <c r="U1488" t="str">
        <f t="shared" si="141"/>
        <v/>
      </c>
      <c r="V1488">
        <f t="shared" si="142"/>
        <v>3</v>
      </c>
      <c r="W1488" t="str">
        <f t="shared" si="143"/>
        <v/>
      </c>
      <c r="X1488">
        <f t="shared" si="144"/>
        <v>3</v>
      </c>
    </row>
    <row r="1489" spans="1:24"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f>
        <v>0</v>
      </c>
      <c r="P1489" s="6" t="e">
        <f>E1489/L1489</f>
        <v>#DIV/0!</v>
      </c>
      <c r="Q1489" t="str">
        <f t="shared" si="139"/>
        <v>publishing</v>
      </c>
      <c r="R1489" s="7" t="str">
        <f t="shared" si="140"/>
        <v>fiction</v>
      </c>
      <c r="S1489" s="13">
        <f>(((I1489/60)/60)/24)+DATE(1970,1,1)</f>
        <v>42584.917488425926</v>
      </c>
      <c r="T1489" s="16">
        <f>(((J1489/60)/60)/24)+DATE(1970,1,1)</f>
        <v>42554.917488425926</v>
      </c>
      <c r="U1489" t="str">
        <f t="shared" si="141"/>
        <v/>
      </c>
      <c r="V1489">
        <f t="shared" si="142"/>
        <v>0</v>
      </c>
      <c r="W1489" t="str">
        <f t="shared" si="143"/>
        <v/>
      </c>
      <c r="X1489">
        <f t="shared" si="144"/>
        <v>0</v>
      </c>
    </row>
    <row r="1490" spans="1:24"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f>
        <v>2.4E-2</v>
      </c>
      <c r="P1490" s="6">
        <f>E1490/L1490</f>
        <v>60</v>
      </c>
      <c r="Q1490" t="str">
        <f t="shared" si="139"/>
        <v>publishing</v>
      </c>
      <c r="R1490" s="7" t="str">
        <f t="shared" si="140"/>
        <v>fiction</v>
      </c>
      <c r="S1490" s="13">
        <f>(((I1490/60)/60)/24)+DATE(1970,1,1)</f>
        <v>41644.563194444447</v>
      </c>
      <c r="T1490" s="16">
        <f>(((J1490/60)/60)/24)+DATE(1970,1,1)</f>
        <v>41614.563194444447</v>
      </c>
      <c r="U1490" t="str">
        <f t="shared" si="141"/>
        <v/>
      </c>
      <c r="V1490">
        <f t="shared" si="142"/>
        <v>6</v>
      </c>
      <c r="W1490" t="str">
        <f t="shared" si="143"/>
        <v/>
      </c>
      <c r="X1490">
        <f t="shared" si="144"/>
        <v>6</v>
      </c>
    </row>
    <row r="1491" spans="1:24"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f>
        <v>0</v>
      </c>
      <c r="P1491" s="6" t="e">
        <f>E1491/L1491</f>
        <v>#DIV/0!</v>
      </c>
      <c r="Q1491" t="str">
        <f t="shared" si="139"/>
        <v>publishing</v>
      </c>
      <c r="R1491" s="7" t="str">
        <f t="shared" si="140"/>
        <v>fiction</v>
      </c>
      <c r="S1491" s="13">
        <f>(((I1491/60)/60)/24)+DATE(1970,1,1)</f>
        <v>41228.653379629628</v>
      </c>
      <c r="T1491" s="16">
        <f>(((J1491/60)/60)/24)+DATE(1970,1,1)</f>
        <v>41198.611712962964</v>
      </c>
      <c r="U1491" t="str">
        <f t="shared" si="141"/>
        <v/>
      </c>
      <c r="V1491">
        <f t="shared" si="142"/>
        <v>0</v>
      </c>
      <c r="W1491" t="str">
        <f t="shared" si="143"/>
        <v/>
      </c>
      <c r="X1491">
        <f t="shared" si="144"/>
        <v>0</v>
      </c>
    </row>
    <row r="1492" spans="1:24"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f>
        <v>0.30862068965517242</v>
      </c>
      <c r="P1492" s="6">
        <f>E1492/L1492</f>
        <v>47.10526315789474</v>
      </c>
      <c r="Q1492" t="str">
        <f t="shared" si="139"/>
        <v>publishing</v>
      </c>
      <c r="R1492" s="7" t="str">
        <f t="shared" si="140"/>
        <v>fiction</v>
      </c>
      <c r="S1492" s="13">
        <f>(((I1492/60)/60)/24)+DATE(1970,1,1)</f>
        <v>41549.561041666668</v>
      </c>
      <c r="T1492" s="16">
        <f>(((J1492/60)/60)/24)+DATE(1970,1,1)</f>
        <v>41520.561041666668</v>
      </c>
      <c r="U1492" t="str">
        <f t="shared" si="141"/>
        <v/>
      </c>
      <c r="V1492">
        <f t="shared" si="142"/>
        <v>19</v>
      </c>
      <c r="W1492" t="str">
        <f t="shared" si="143"/>
        <v/>
      </c>
      <c r="X1492">
        <f t="shared" si="144"/>
        <v>19</v>
      </c>
    </row>
    <row r="1493" spans="1:24"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f>
        <v>8.3333333333333329E-2</v>
      </c>
      <c r="P1493" s="6">
        <f>E1493/L1493</f>
        <v>100</v>
      </c>
      <c r="Q1493" t="str">
        <f t="shared" si="139"/>
        <v>publishing</v>
      </c>
      <c r="R1493" s="7" t="str">
        <f t="shared" si="140"/>
        <v>fiction</v>
      </c>
      <c r="S1493" s="13">
        <f>(((I1493/60)/60)/24)+DATE(1970,1,1)</f>
        <v>42050.651388888888</v>
      </c>
      <c r="T1493" s="16">
        <f>(((J1493/60)/60)/24)+DATE(1970,1,1)</f>
        <v>41991.713460648149</v>
      </c>
      <c r="U1493" t="str">
        <f t="shared" si="141"/>
        <v/>
      </c>
      <c r="V1493">
        <f t="shared" si="142"/>
        <v>1</v>
      </c>
      <c r="W1493" t="str">
        <f t="shared" si="143"/>
        <v/>
      </c>
      <c r="X1493">
        <f t="shared" si="144"/>
        <v>1</v>
      </c>
    </row>
    <row r="1494" spans="1:24"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f>
        <v>7.4999999999999997E-3</v>
      </c>
      <c r="P1494" s="6">
        <f>E1494/L1494</f>
        <v>15</v>
      </c>
      <c r="Q1494" t="str">
        <f t="shared" si="139"/>
        <v>publishing</v>
      </c>
      <c r="R1494" s="7" t="str">
        <f t="shared" si="140"/>
        <v>fiction</v>
      </c>
      <c r="S1494" s="13">
        <f>(((I1494/60)/60)/24)+DATE(1970,1,1)</f>
        <v>40712.884791666671</v>
      </c>
      <c r="T1494" s="16">
        <f>(((J1494/60)/60)/24)+DATE(1970,1,1)</f>
        <v>40682.884791666671</v>
      </c>
      <c r="U1494" t="str">
        <f t="shared" si="141"/>
        <v/>
      </c>
      <c r="V1494">
        <f t="shared" si="142"/>
        <v>2</v>
      </c>
      <c r="W1494" t="str">
        <f t="shared" si="143"/>
        <v/>
      </c>
      <c r="X1494">
        <f t="shared" si="144"/>
        <v>2</v>
      </c>
    </row>
    <row r="1495" spans="1:24"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f>
        <v>0</v>
      </c>
      <c r="P1495" s="6" t="e">
        <f>E1495/L1495</f>
        <v>#DIV/0!</v>
      </c>
      <c r="Q1495" t="str">
        <f t="shared" si="139"/>
        <v>publishing</v>
      </c>
      <c r="R1495" s="7" t="str">
        <f t="shared" si="140"/>
        <v>fiction</v>
      </c>
      <c r="S1495" s="13">
        <f>(((I1495/60)/60)/24)+DATE(1970,1,1)</f>
        <v>41441.866608796299</v>
      </c>
      <c r="T1495" s="16">
        <f>(((J1495/60)/60)/24)+DATE(1970,1,1)</f>
        <v>41411.866608796299</v>
      </c>
      <c r="U1495" t="str">
        <f t="shared" si="141"/>
        <v/>
      </c>
      <c r="V1495">
        <f t="shared" si="142"/>
        <v>0</v>
      </c>
      <c r="W1495" t="str">
        <f t="shared" si="143"/>
        <v/>
      </c>
      <c r="X1495">
        <f t="shared" si="144"/>
        <v>0</v>
      </c>
    </row>
    <row r="1496" spans="1:24"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f>
        <v>8.8999999999999996E-2</v>
      </c>
      <c r="P1496" s="6">
        <f>E1496/L1496</f>
        <v>40.454545454545453</v>
      </c>
      <c r="Q1496" t="str">
        <f t="shared" si="139"/>
        <v>publishing</v>
      </c>
      <c r="R1496" s="7" t="str">
        <f t="shared" si="140"/>
        <v>fiction</v>
      </c>
      <c r="S1496" s="13">
        <f>(((I1496/60)/60)/24)+DATE(1970,1,1)</f>
        <v>42097.651388888888</v>
      </c>
      <c r="T1496" s="16">
        <f>(((J1496/60)/60)/24)+DATE(1970,1,1)</f>
        <v>42067.722372685181</v>
      </c>
      <c r="U1496" t="str">
        <f t="shared" si="141"/>
        <v/>
      </c>
      <c r="V1496">
        <f t="shared" si="142"/>
        <v>11</v>
      </c>
      <c r="W1496" t="str">
        <f t="shared" si="143"/>
        <v/>
      </c>
      <c r="X1496">
        <f t="shared" si="144"/>
        <v>11</v>
      </c>
    </row>
    <row r="1497" spans="1:24"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f>
        <v>0</v>
      </c>
      <c r="P1497" s="6" t="e">
        <f>E1497/L1497</f>
        <v>#DIV/0!</v>
      </c>
      <c r="Q1497" t="str">
        <f t="shared" si="139"/>
        <v>publishing</v>
      </c>
      <c r="R1497" s="7" t="str">
        <f t="shared" si="140"/>
        <v>fiction</v>
      </c>
      <c r="S1497" s="13">
        <f>(((I1497/60)/60)/24)+DATE(1970,1,1)</f>
        <v>40782.789710648147</v>
      </c>
      <c r="T1497" s="16">
        <f>(((J1497/60)/60)/24)+DATE(1970,1,1)</f>
        <v>40752.789710648147</v>
      </c>
      <c r="U1497" t="str">
        <f t="shared" si="141"/>
        <v/>
      </c>
      <c r="V1497">
        <f t="shared" si="142"/>
        <v>0</v>
      </c>
      <c r="W1497" t="str">
        <f t="shared" si="143"/>
        <v/>
      </c>
      <c r="X1497">
        <f t="shared" si="144"/>
        <v>0</v>
      </c>
    </row>
    <row r="1498" spans="1:24"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f>
        <v>0</v>
      </c>
      <c r="P1498" s="6" t="e">
        <f>E1498/L1498</f>
        <v>#DIV/0!</v>
      </c>
      <c r="Q1498" t="str">
        <f t="shared" si="139"/>
        <v>publishing</v>
      </c>
      <c r="R1498" s="7" t="str">
        <f t="shared" si="140"/>
        <v>fiction</v>
      </c>
      <c r="S1498" s="13">
        <f>(((I1498/60)/60)/24)+DATE(1970,1,1)</f>
        <v>41898.475219907406</v>
      </c>
      <c r="T1498" s="16">
        <f>(((J1498/60)/60)/24)+DATE(1970,1,1)</f>
        <v>41838.475219907406</v>
      </c>
      <c r="U1498" t="str">
        <f t="shared" si="141"/>
        <v/>
      </c>
      <c r="V1498">
        <f t="shared" si="142"/>
        <v>0</v>
      </c>
      <c r="W1498" t="str">
        <f t="shared" si="143"/>
        <v/>
      </c>
      <c r="X1498">
        <f t="shared" si="144"/>
        <v>0</v>
      </c>
    </row>
    <row r="1499" spans="1:24"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f>
        <v>6.666666666666667E-5</v>
      </c>
      <c r="P1499" s="6">
        <f>E1499/L1499</f>
        <v>1</v>
      </c>
      <c r="Q1499" t="str">
        <f t="shared" si="139"/>
        <v>publishing</v>
      </c>
      <c r="R1499" s="7" t="str">
        <f t="shared" si="140"/>
        <v>fiction</v>
      </c>
      <c r="S1499" s="13">
        <f>(((I1499/60)/60)/24)+DATE(1970,1,1)</f>
        <v>41486.821527777778</v>
      </c>
      <c r="T1499" s="16">
        <f>(((J1499/60)/60)/24)+DATE(1970,1,1)</f>
        <v>41444.64261574074</v>
      </c>
      <c r="U1499" t="str">
        <f t="shared" si="141"/>
        <v/>
      </c>
      <c r="V1499">
        <f t="shared" si="142"/>
        <v>1</v>
      </c>
      <c r="W1499" t="str">
        <f t="shared" si="143"/>
        <v/>
      </c>
      <c r="X1499">
        <f t="shared" si="144"/>
        <v>1</v>
      </c>
    </row>
    <row r="1500" spans="1:24"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f>
        <v>1.9E-2</v>
      </c>
      <c r="P1500" s="6">
        <f>E1500/L1500</f>
        <v>19</v>
      </c>
      <c r="Q1500" t="str">
        <f t="shared" si="139"/>
        <v>publishing</v>
      </c>
      <c r="R1500" s="7" t="str">
        <f t="shared" si="140"/>
        <v>fiction</v>
      </c>
      <c r="S1500" s="13">
        <f>(((I1500/60)/60)/24)+DATE(1970,1,1)</f>
        <v>41885.983541666668</v>
      </c>
      <c r="T1500" s="16">
        <f>(((J1500/60)/60)/24)+DATE(1970,1,1)</f>
        <v>41840.983541666668</v>
      </c>
      <c r="U1500" t="str">
        <f t="shared" si="141"/>
        <v/>
      </c>
      <c r="V1500">
        <f t="shared" si="142"/>
        <v>3</v>
      </c>
      <c r="W1500" t="str">
        <f t="shared" si="143"/>
        <v/>
      </c>
      <c r="X1500">
        <f t="shared" si="144"/>
        <v>3</v>
      </c>
    </row>
    <row r="1501" spans="1:24"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f>
        <v>2.5000000000000001E-3</v>
      </c>
      <c r="P1501" s="6">
        <f>E1501/L1501</f>
        <v>5</v>
      </c>
      <c r="Q1501" t="str">
        <f t="shared" si="139"/>
        <v>publishing</v>
      </c>
      <c r="R1501" s="7" t="str">
        <f t="shared" si="140"/>
        <v>fiction</v>
      </c>
      <c r="S1501" s="13">
        <f>(((I1501/60)/60)/24)+DATE(1970,1,1)</f>
        <v>42587.007326388892</v>
      </c>
      <c r="T1501" s="16">
        <f>(((J1501/60)/60)/24)+DATE(1970,1,1)</f>
        <v>42527.007326388892</v>
      </c>
      <c r="U1501" t="str">
        <f t="shared" si="141"/>
        <v/>
      </c>
      <c r="V1501">
        <f t="shared" si="142"/>
        <v>1</v>
      </c>
      <c r="W1501" t="str">
        <f t="shared" si="143"/>
        <v/>
      </c>
      <c r="X1501">
        <f t="shared" si="144"/>
        <v>1</v>
      </c>
    </row>
    <row r="1502" spans="1:24"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f>
        <v>0.25035714285714283</v>
      </c>
      <c r="P1502" s="6">
        <f>E1502/L1502</f>
        <v>46.733333333333334</v>
      </c>
      <c r="Q1502" t="str">
        <f t="shared" si="139"/>
        <v>publishing</v>
      </c>
      <c r="R1502" s="7" t="str">
        <f t="shared" si="140"/>
        <v>fiction</v>
      </c>
      <c r="S1502" s="13">
        <f>(((I1502/60)/60)/24)+DATE(1970,1,1)</f>
        <v>41395.904594907406</v>
      </c>
      <c r="T1502" s="16">
        <f>(((J1502/60)/60)/24)+DATE(1970,1,1)</f>
        <v>41365.904594907406</v>
      </c>
      <c r="U1502" t="str">
        <f t="shared" si="141"/>
        <v/>
      </c>
      <c r="V1502">
        <f t="shared" si="142"/>
        <v>15</v>
      </c>
      <c r="W1502" t="str">
        <f t="shared" si="143"/>
        <v/>
      </c>
      <c r="X1502">
        <f t="shared" si="144"/>
        <v>15</v>
      </c>
    </row>
    <row r="1503" spans="1:24"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f>
        <v>1.6633076923076924</v>
      </c>
      <c r="P1503" s="6">
        <f>E1503/L1503</f>
        <v>97.731073446327684</v>
      </c>
      <c r="Q1503" t="str">
        <f t="shared" si="139"/>
        <v>photography</v>
      </c>
      <c r="R1503" s="7" t="str">
        <f t="shared" si="140"/>
        <v>photobooks</v>
      </c>
      <c r="S1503" s="13">
        <f>(((I1503/60)/60)/24)+DATE(1970,1,1)</f>
        <v>42193.583599537036</v>
      </c>
      <c r="T1503" s="16">
        <f>(((J1503/60)/60)/24)+DATE(1970,1,1)</f>
        <v>42163.583599537036</v>
      </c>
      <c r="U1503">
        <f t="shared" si="141"/>
        <v>885</v>
      </c>
      <c r="V1503" t="str">
        <f t="shared" si="142"/>
        <v/>
      </c>
      <c r="W1503" t="str">
        <f t="shared" si="143"/>
        <v/>
      </c>
      <c r="X1503" t="str">
        <f t="shared" si="144"/>
        <v/>
      </c>
    </row>
    <row r="1504" spans="1:24"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f>
        <v>1.0144545454545455</v>
      </c>
      <c r="P1504" s="6">
        <f>E1504/L1504</f>
        <v>67.835866261398181</v>
      </c>
      <c r="Q1504" t="str">
        <f t="shared" si="139"/>
        <v>photography</v>
      </c>
      <c r="R1504" s="7" t="str">
        <f t="shared" si="140"/>
        <v>photobooks</v>
      </c>
      <c r="S1504" s="13">
        <f>(((I1504/60)/60)/24)+DATE(1970,1,1)</f>
        <v>42454.916666666672</v>
      </c>
      <c r="T1504" s="16">
        <f>(((J1504/60)/60)/24)+DATE(1970,1,1)</f>
        <v>42426.542592592596</v>
      </c>
      <c r="U1504">
        <f t="shared" si="141"/>
        <v>329</v>
      </c>
      <c r="V1504" t="str">
        <f t="shared" si="142"/>
        <v/>
      </c>
      <c r="W1504" t="str">
        <f t="shared" si="143"/>
        <v/>
      </c>
      <c r="X1504" t="str">
        <f t="shared" si="144"/>
        <v/>
      </c>
    </row>
    <row r="1505" spans="1:24"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f>
        <v>1.0789146666666667</v>
      </c>
      <c r="P1505" s="6">
        <f>E1505/L1505</f>
        <v>56.98492957746479</v>
      </c>
      <c r="Q1505" t="str">
        <f t="shared" si="139"/>
        <v>photography</v>
      </c>
      <c r="R1505" s="7" t="str">
        <f t="shared" si="140"/>
        <v>photobooks</v>
      </c>
      <c r="S1505" s="13">
        <f>(((I1505/60)/60)/24)+DATE(1970,1,1)</f>
        <v>42666.347233796296</v>
      </c>
      <c r="T1505" s="16">
        <f>(((J1505/60)/60)/24)+DATE(1970,1,1)</f>
        <v>42606.347233796296</v>
      </c>
      <c r="U1505">
        <f t="shared" si="141"/>
        <v>71</v>
      </c>
      <c r="V1505" t="str">
        <f t="shared" si="142"/>
        <v/>
      </c>
      <c r="W1505" t="str">
        <f t="shared" si="143"/>
        <v/>
      </c>
      <c r="X1505" t="str">
        <f t="shared" si="144"/>
        <v/>
      </c>
    </row>
    <row r="1506" spans="1:24"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f>
        <v>2.7793846153846156</v>
      </c>
      <c r="P1506" s="6">
        <f>E1506/L1506</f>
        <v>67.159851301115239</v>
      </c>
      <c r="Q1506" t="str">
        <f t="shared" si="139"/>
        <v>photography</v>
      </c>
      <c r="R1506" s="7" t="str">
        <f t="shared" si="140"/>
        <v>photobooks</v>
      </c>
      <c r="S1506" s="13">
        <f>(((I1506/60)/60)/24)+DATE(1970,1,1)</f>
        <v>41800.356249999997</v>
      </c>
      <c r="T1506" s="16">
        <f>(((J1506/60)/60)/24)+DATE(1970,1,1)</f>
        <v>41772.657685185186</v>
      </c>
      <c r="U1506">
        <f t="shared" si="141"/>
        <v>269</v>
      </c>
      <c r="V1506" t="str">
        <f t="shared" si="142"/>
        <v/>
      </c>
      <c r="W1506" t="str">
        <f t="shared" si="143"/>
        <v/>
      </c>
      <c r="X1506" t="str">
        <f t="shared" si="144"/>
        <v/>
      </c>
    </row>
    <row r="1507" spans="1:24"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f>
        <v>1.0358125</v>
      </c>
      <c r="P1507" s="6">
        <f>E1507/L1507</f>
        <v>48.037681159420288</v>
      </c>
      <c r="Q1507" t="str">
        <f t="shared" si="139"/>
        <v>photography</v>
      </c>
      <c r="R1507" s="7" t="str">
        <f t="shared" si="140"/>
        <v>photobooks</v>
      </c>
      <c r="S1507" s="13">
        <f>(((I1507/60)/60)/24)+DATE(1970,1,1)</f>
        <v>42451.834027777775</v>
      </c>
      <c r="T1507" s="16">
        <f>(((J1507/60)/60)/24)+DATE(1970,1,1)</f>
        <v>42414.44332175926</v>
      </c>
      <c r="U1507">
        <f t="shared" si="141"/>
        <v>345</v>
      </c>
      <c r="V1507" t="str">
        <f t="shared" si="142"/>
        <v/>
      </c>
      <c r="W1507" t="str">
        <f t="shared" si="143"/>
        <v/>
      </c>
      <c r="X1507" t="str">
        <f t="shared" si="144"/>
        <v/>
      </c>
    </row>
    <row r="1508" spans="1:24"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f>
        <v>1.1140000000000001</v>
      </c>
      <c r="P1508" s="6">
        <f>E1508/L1508</f>
        <v>38.860465116279073</v>
      </c>
      <c r="Q1508" t="str">
        <f t="shared" si="139"/>
        <v>photography</v>
      </c>
      <c r="R1508" s="7" t="str">
        <f t="shared" si="140"/>
        <v>photobooks</v>
      </c>
      <c r="S1508" s="13">
        <f>(((I1508/60)/60)/24)+DATE(1970,1,1)</f>
        <v>41844.785925925928</v>
      </c>
      <c r="T1508" s="16">
        <f>(((J1508/60)/60)/24)+DATE(1970,1,1)</f>
        <v>41814.785925925928</v>
      </c>
      <c r="U1508">
        <f t="shared" si="141"/>
        <v>43</v>
      </c>
      <c r="V1508" t="str">
        <f t="shared" si="142"/>
        <v/>
      </c>
      <c r="W1508" t="str">
        <f t="shared" si="143"/>
        <v/>
      </c>
      <c r="X1508" t="str">
        <f t="shared" si="144"/>
        <v/>
      </c>
    </row>
    <row r="1509" spans="1:24"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f>
        <v>2.15</v>
      </c>
      <c r="P1509" s="6">
        <f>E1509/L1509</f>
        <v>78.181818181818187</v>
      </c>
      <c r="Q1509" t="str">
        <f t="shared" si="139"/>
        <v>photography</v>
      </c>
      <c r="R1509" s="7" t="str">
        <f t="shared" si="140"/>
        <v>photobooks</v>
      </c>
      <c r="S1509" s="13">
        <f>(((I1509/60)/60)/24)+DATE(1970,1,1)</f>
        <v>40313.340277777781</v>
      </c>
      <c r="T1509" s="16">
        <f>(((J1509/60)/60)/24)+DATE(1970,1,1)</f>
        <v>40254.450335648151</v>
      </c>
      <c r="U1509">
        <f t="shared" si="141"/>
        <v>33</v>
      </c>
      <c r="V1509" t="str">
        <f t="shared" si="142"/>
        <v/>
      </c>
      <c r="W1509" t="str">
        <f t="shared" si="143"/>
        <v/>
      </c>
      <c r="X1509" t="str">
        <f t="shared" si="144"/>
        <v/>
      </c>
    </row>
    <row r="1510" spans="1:24"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f>
        <v>1.1076216216216217</v>
      </c>
      <c r="P1510" s="6">
        <f>E1510/L1510</f>
        <v>97.113744075829388</v>
      </c>
      <c r="Q1510" t="str">
        <f t="shared" si="139"/>
        <v>photography</v>
      </c>
      <c r="R1510" s="7" t="str">
        <f t="shared" si="140"/>
        <v>photobooks</v>
      </c>
      <c r="S1510" s="13">
        <f>(((I1510/60)/60)/24)+DATE(1970,1,1)</f>
        <v>41817.614363425928</v>
      </c>
      <c r="T1510" s="16">
        <f>(((J1510/60)/60)/24)+DATE(1970,1,1)</f>
        <v>41786.614363425928</v>
      </c>
      <c r="U1510">
        <f t="shared" si="141"/>
        <v>211</v>
      </c>
      <c r="V1510" t="str">
        <f t="shared" si="142"/>
        <v/>
      </c>
      <c r="W1510" t="str">
        <f t="shared" si="143"/>
        <v/>
      </c>
      <c r="X1510" t="str">
        <f t="shared" si="144"/>
        <v/>
      </c>
    </row>
    <row r="1511" spans="1:24"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f>
        <v>1.2364125714285714</v>
      </c>
      <c r="P1511" s="6">
        <f>E1511/L1511</f>
        <v>110.39397959183674</v>
      </c>
      <c r="Q1511" t="str">
        <f t="shared" si="139"/>
        <v>photography</v>
      </c>
      <c r="R1511" s="7" t="str">
        <f t="shared" si="140"/>
        <v>photobooks</v>
      </c>
      <c r="S1511" s="13">
        <f>(((I1511/60)/60)/24)+DATE(1970,1,1)</f>
        <v>42780.957638888889</v>
      </c>
      <c r="T1511" s="16">
        <f>(((J1511/60)/60)/24)+DATE(1970,1,1)</f>
        <v>42751.533391203702</v>
      </c>
      <c r="U1511">
        <f t="shared" si="141"/>
        <v>196</v>
      </c>
      <c r="V1511" t="str">
        <f t="shared" si="142"/>
        <v/>
      </c>
      <c r="W1511" t="str">
        <f t="shared" si="143"/>
        <v/>
      </c>
      <c r="X1511" t="str">
        <f t="shared" si="144"/>
        <v/>
      </c>
    </row>
    <row r="1512" spans="1:24"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f>
        <v>1.0103500000000001</v>
      </c>
      <c r="P1512" s="6">
        <f>E1512/L1512</f>
        <v>39.91506172839506</v>
      </c>
      <c r="Q1512" t="str">
        <f t="shared" si="139"/>
        <v>photography</v>
      </c>
      <c r="R1512" s="7" t="str">
        <f t="shared" si="140"/>
        <v>photobooks</v>
      </c>
      <c r="S1512" s="13">
        <f>(((I1512/60)/60)/24)+DATE(1970,1,1)</f>
        <v>41839.385162037033</v>
      </c>
      <c r="T1512" s="16">
        <f>(((J1512/60)/60)/24)+DATE(1970,1,1)</f>
        <v>41809.385162037033</v>
      </c>
      <c r="U1512">
        <f t="shared" si="141"/>
        <v>405</v>
      </c>
      <c r="V1512" t="str">
        <f t="shared" si="142"/>
        <v/>
      </c>
      <c r="W1512" t="str">
        <f t="shared" si="143"/>
        <v/>
      </c>
      <c r="X1512" t="str">
        <f t="shared" si="144"/>
        <v/>
      </c>
    </row>
    <row r="1513" spans="1:24"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f>
        <v>1.1179285714285714</v>
      </c>
      <c r="P1513" s="6">
        <f>E1513/L1513</f>
        <v>75.975728155339809</v>
      </c>
      <c r="Q1513" t="str">
        <f t="shared" si="139"/>
        <v>photography</v>
      </c>
      <c r="R1513" s="7" t="str">
        <f t="shared" si="140"/>
        <v>photobooks</v>
      </c>
      <c r="S1513" s="13">
        <f>(((I1513/60)/60)/24)+DATE(1970,1,1)</f>
        <v>42326.625046296293</v>
      </c>
      <c r="T1513" s="16">
        <f>(((J1513/60)/60)/24)+DATE(1970,1,1)</f>
        <v>42296.583379629628</v>
      </c>
      <c r="U1513">
        <f t="shared" si="141"/>
        <v>206</v>
      </c>
      <c r="V1513" t="str">
        <f t="shared" si="142"/>
        <v/>
      </c>
      <c r="W1513" t="str">
        <f t="shared" si="143"/>
        <v/>
      </c>
      <c r="X1513" t="str">
        <f t="shared" si="144"/>
        <v/>
      </c>
    </row>
    <row r="1514" spans="1:24"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f>
        <v>5.5877142857142861</v>
      </c>
      <c r="P1514" s="6">
        <f>E1514/L1514</f>
        <v>58.379104477611939</v>
      </c>
      <c r="Q1514" t="str">
        <f t="shared" si="139"/>
        <v>photography</v>
      </c>
      <c r="R1514" s="7" t="str">
        <f t="shared" si="140"/>
        <v>photobooks</v>
      </c>
      <c r="S1514" s="13">
        <f>(((I1514/60)/60)/24)+DATE(1970,1,1)</f>
        <v>42771.684479166666</v>
      </c>
      <c r="T1514" s="16">
        <f>(((J1514/60)/60)/24)+DATE(1970,1,1)</f>
        <v>42741.684479166666</v>
      </c>
      <c r="U1514">
        <f t="shared" si="141"/>
        <v>335</v>
      </c>
      <c r="V1514" t="str">
        <f t="shared" si="142"/>
        <v/>
      </c>
      <c r="W1514" t="str">
        <f t="shared" si="143"/>
        <v/>
      </c>
      <c r="X1514" t="str">
        <f t="shared" si="144"/>
        <v/>
      </c>
    </row>
    <row r="1515" spans="1:24"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f>
        <v>1.5001875</v>
      </c>
      <c r="P1515" s="6">
        <f>E1515/L1515</f>
        <v>55.82093023255814</v>
      </c>
      <c r="Q1515" t="str">
        <f t="shared" si="139"/>
        <v>photography</v>
      </c>
      <c r="R1515" s="7" t="str">
        <f t="shared" si="140"/>
        <v>photobooks</v>
      </c>
      <c r="S1515" s="13">
        <f>(((I1515/60)/60)/24)+DATE(1970,1,1)</f>
        <v>41836.637337962966</v>
      </c>
      <c r="T1515" s="16">
        <f>(((J1515/60)/60)/24)+DATE(1970,1,1)</f>
        <v>41806.637337962966</v>
      </c>
      <c r="U1515">
        <f t="shared" si="141"/>
        <v>215</v>
      </c>
      <c r="V1515" t="str">
        <f t="shared" si="142"/>
        <v/>
      </c>
      <c r="W1515" t="str">
        <f t="shared" si="143"/>
        <v/>
      </c>
      <c r="X1515" t="str">
        <f t="shared" si="144"/>
        <v/>
      </c>
    </row>
    <row r="1516" spans="1:24"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f>
        <v>1.0647599999999999</v>
      </c>
      <c r="P1516" s="6">
        <f>E1516/L1516</f>
        <v>151.24431818181819</v>
      </c>
      <c r="Q1516" t="str">
        <f t="shared" si="139"/>
        <v>photography</v>
      </c>
      <c r="R1516" s="7" t="str">
        <f t="shared" si="140"/>
        <v>photobooks</v>
      </c>
      <c r="S1516" s="13">
        <f>(((I1516/60)/60)/24)+DATE(1970,1,1)</f>
        <v>42274.597685185188</v>
      </c>
      <c r="T1516" s="16">
        <f>(((J1516/60)/60)/24)+DATE(1970,1,1)</f>
        <v>42234.597685185188</v>
      </c>
      <c r="U1516">
        <f t="shared" si="141"/>
        <v>176</v>
      </c>
      <c r="V1516" t="str">
        <f t="shared" si="142"/>
        <v/>
      </c>
      <c r="W1516" t="str">
        <f t="shared" si="143"/>
        <v/>
      </c>
      <c r="X1516" t="str">
        <f t="shared" si="144"/>
        <v/>
      </c>
    </row>
    <row r="1517" spans="1:24"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f>
        <v>1.57189</v>
      </c>
      <c r="P1517" s="6">
        <f>E1517/L1517</f>
        <v>849.67027027027029</v>
      </c>
      <c r="Q1517" t="str">
        <f t="shared" si="139"/>
        <v>photography</v>
      </c>
      <c r="R1517" s="7" t="str">
        <f t="shared" si="140"/>
        <v>photobooks</v>
      </c>
      <c r="S1517" s="13">
        <f>(((I1517/60)/60)/24)+DATE(1970,1,1)</f>
        <v>42445.211770833332</v>
      </c>
      <c r="T1517" s="16">
        <f>(((J1517/60)/60)/24)+DATE(1970,1,1)</f>
        <v>42415.253437499996</v>
      </c>
      <c r="U1517">
        <f t="shared" si="141"/>
        <v>555</v>
      </c>
      <c r="V1517" t="str">
        <f t="shared" si="142"/>
        <v/>
      </c>
      <c r="W1517" t="str">
        <f t="shared" si="143"/>
        <v/>
      </c>
      <c r="X1517" t="str">
        <f t="shared" si="144"/>
        <v/>
      </c>
    </row>
    <row r="1518" spans="1:24"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f>
        <v>1.0865882352941176</v>
      </c>
      <c r="P1518" s="6">
        <f>E1518/L1518</f>
        <v>159.24137931034483</v>
      </c>
      <c r="Q1518" t="str">
        <f t="shared" si="139"/>
        <v>photography</v>
      </c>
      <c r="R1518" s="7" t="str">
        <f t="shared" si="140"/>
        <v>photobooks</v>
      </c>
      <c r="S1518" s="13">
        <f>(((I1518/60)/60)/24)+DATE(1970,1,1)</f>
        <v>42649.583333333328</v>
      </c>
      <c r="T1518" s="16">
        <f>(((J1518/60)/60)/24)+DATE(1970,1,1)</f>
        <v>42619.466342592597</v>
      </c>
      <c r="U1518">
        <f t="shared" si="141"/>
        <v>116</v>
      </c>
      <c r="V1518" t="str">
        <f t="shared" si="142"/>
        <v/>
      </c>
      <c r="W1518" t="str">
        <f t="shared" si="143"/>
        <v/>
      </c>
      <c r="X1518" t="str">
        <f t="shared" si="144"/>
        <v/>
      </c>
    </row>
    <row r="1519" spans="1:24"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f>
        <v>1.6197999999999999</v>
      </c>
      <c r="P1519" s="6">
        <f>E1519/L1519</f>
        <v>39.507317073170732</v>
      </c>
      <c r="Q1519" t="str">
        <f t="shared" si="139"/>
        <v>photography</v>
      </c>
      <c r="R1519" s="7" t="str">
        <f t="shared" si="140"/>
        <v>photobooks</v>
      </c>
      <c r="S1519" s="13">
        <f>(((I1519/60)/60)/24)+DATE(1970,1,1)</f>
        <v>41979.25</v>
      </c>
      <c r="T1519" s="16">
        <f>(((J1519/60)/60)/24)+DATE(1970,1,1)</f>
        <v>41948.56658564815</v>
      </c>
      <c r="U1519">
        <f t="shared" si="141"/>
        <v>615</v>
      </c>
      <c r="V1519" t="str">
        <f t="shared" si="142"/>
        <v/>
      </c>
      <c r="W1519" t="str">
        <f t="shared" si="143"/>
        <v/>
      </c>
      <c r="X1519" t="str">
        <f t="shared" si="144"/>
        <v/>
      </c>
    </row>
    <row r="1520" spans="1:24"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f>
        <v>2.0536666666666665</v>
      </c>
      <c r="P1520" s="6">
        <f>E1520/L1520</f>
        <v>130.52966101694915</v>
      </c>
      <c r="Q1520" t="str">
        <f t="shared" si="139"/>
        <v>photography</v>
      </c>
      <c r="R1520" s="7" t="str">
        <f t="shared" si="140"/>
        <v>photobooks</v>
      </c>
      <c r="S1520" s="13">
        <f>(((I1520/60)/60)/24)+DATE(1970,1,1)</f>
        <v>41790.8200462963</v>
      </c>
      <c r="T1520" s="16">
        <f>(((J1520/60)/60)/24)+DATE(1970,1,1)</f>
        <v>41760.8200462963</v>
      </c>
      <c r="U1520">
        <f t="shared" si="141"/>
        <v>236</v>
      </c>
      <c r="V1520" t="str">
        <f t="shared" si="142"/>
        <v/>
      </c>
      <c r="W1520" t="str">
        <f t="shared" si="143"/>
        <v/>
      </c>
      <c r="X1520" t="str">
        <f t="shared" si="144"/>
        <v/>
      </c>
    </row>
    <row r="1521" spans="1:24"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f>
        <v>1.033638888888889</v>
      </c>
      <c r="P1521" s="6">
        <f>E1521/L1521</f>
        <v>64.156896551724131</v>
      </c>
      <c r="Q1521" t="str">
        <f t="shared" si="139"/>
        <v>photography</v>
      </c>
      <c r="R1521" s="7" t="str">
        <f t="shared" si="140"/>
        <v>photobooks</v>
      </c>
      <c r="S1521" s="13">
        <f>(((I1521/60)/60)/24)+DATE(1970,1,1)</f>
        <v>41810.915972222225</v>
      </c>
      <c r="T1521" s="16">
        <f>(((J1521/60)/60)/24)+DATE(1970,1,1)</f>
        <v>41782.741701388892</v>
      </c>
      <c r="U1521">
        <f t="shared" si="141"/>
        <v>145</v>
      </c>
      <c r="V1521" t="str">
        <f t="shared" si="142"/>
        <v/>
      </c>
      <c r="W1521" t="str">
        <f t="shared" si="143"/>
        <v/>
      </c>
      <c r="X1521" t="str">
        <f t="shared" si="144"/>
        <v/>
      </c>
    </row>
    <row r="1522" spans="1:24"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f>
        <v>1.0347222222222223</v>
      </c>
      <c r="P1522" s="6">
        <f>E1522/L1522</f>
        <v>111.52694610778443</v>
      </c>
      <c r="Q1522" t="str">
        <f t="shared" si="139"/>
        <v>photography</v>
      </c>
      <c r="R1522" s="7" t="str">
        <f t="shared" si="140"/>
        <v>photobooks</v>
      </c>
      <c r="S1522" s="13">
        <f>(((I1522/60)/60)/24)+DATE(1970,1,1)</f>
        <v>41992.166666666672</v>
      </c>
      <c r="T1522" s="16">
        <f>(((J1522/60)/60)/24)+DATE(1970,1,1)</f>
        <v>41955.857789351852</v>
      </c>
      <c r="U1522">
        <f t="shared" si="141"/>
        <v>167</v>
      </c>
      <c r="V1522" t="str">
        <f t="shared" si="142"/>
        <v/>
      </c>
      <c r="W1522" t="str">
        <f t="shared" si="143"/>
        <v/>
      </c>
      <c r="X1522" t="str">
        <f t="shared" si="144"/>
        <v/>
      </c>
    </row>
    <row r="1523" spans="1:24"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f>
        <v>1.0681333333333334</v>
      </c>
      <c r="P1523" s="6">
        <f>E1523/L1523</f>
        <v>170.44680851063831</v>
      </c>
      <c r="Q1523" t="str">
        <f t="shared" si="139"/>
        <v>photography</v>
      </c>
      <c r="R1523" s="7" t="str">
        <f t="shared" si="140"/>
        <v>photobooks</v>
      </c>
      <c r="S1523" s="13">
        <f>(((I1523/60)/60)/24)+DATE(1970,1,1)</f>
        <v>42528.167719907404</v>
      </c>
      <c r="T1523" s="16">
        <f>(((J1523/60)/60)/24)+DATE(1970,1,1)</f>
        <v>42493.167719907404</v>
      </c>
      <c r="U1523">
        <f t="shared" si="141"/>
        <v>235</v>
      </c>
      <c r="V1523" t="str">
        <f t="shared" si="142"/>
        <v/>
      </c>
      <c r="W1523" t="str">
        <f t="shared" si="143"/>
        <v/>
      </c>
      <c r="X1523" t="str">
        <f t="shared" si="144"/>
        <v/>
      </c>
    </row>
    <row r="1524" spans="1:24"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f>
        <v>1.3896574712643677</v>
      </c>
      <c r="P1524" s="6">
        <f>E1524/L1524</f>
        <v>133.7391592920354</v>
      </c>
      <c r="Q1524" t="str">
        <f t="shared" si="139"/>
        <v>photography</v>
      </c>
      <c r="R1524" s="7" t="str">
        <f t="shared" si="140"/>
        <v>photobooks</v>
      </c>
      <c r="S1524" s="13">
        <f>(((I1524/60)/60)/24)+DATE(1970,1,1)</f>
        <v>41929.830312500002</v>
      </c>
      <c r="T1524" s="16">
        <f>(((J1524/60)/60)/24)+DATE(1970,1,1)</f>
        <v>41899.830312500002</v>
      </c>
      <c r="U1524">
        <f t="shared" si="141"/>
        <v>452</v>
      </c>
      <c r="V1524" t="str">
        <f t="shared" si="142"/>
        <v/>
      </c>
      <c r="W1524" t="str">
        <f t="shared" si="143"/>
        <v/>
      </c>
      <c r="X1524" t="str">
        <f t="shared" si="144"/>
        <v/>
      </c>
    </row>
    <row r="1525" spans="1:24"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f>
        <v>1.2484324324324325</v>
      </c>
      <c r="P1525" s="6">
        <f>E1525/L1525</f>
        <v>95.834024896265561</v>
      </c>
      <c r="Q1525" t="str">
        <f t="shared" si="139"/>
        <v>photography</v>
      </c>
      <c r="R1525" s="7" t="str">
        <f t="shared" si="140"/>
        <v>photobooks</v>
      </c>
      <c r="S1525" s="13">
        <f>(((I1525/60)/60)/24)+DATE(1970,1,1)</f>
        <v>41996</v>
      </c>
      <c r="T1525" s="16">
        <f>(((J1525/60)/60)/24)+DATE(1970,1,1)</f>
        <v>41964.751342592594</v>
      </c>
      <c r="U1525">
        <f t="shared" si="141"/>
        <v>241</v>
      </c>
      <c r="V1525" t="str">
        <f t="shared" si="142"/>
        <v/>
      </c>
      <c r="W1525" t="str">
        <f t="shared" si="143"/>
        <v/>
      </c>
      <c r="X1525" t="str">
        <f t="shared" si="144"/>
        <v/>
      </c>
    </row>
    <row r="1526" spans="1:24"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f>
        <v>2.0699999999999998</v>
      </c>
      <c r="P1526" s="6">
        <f>E1526/L1526</f>
        <v>221.78571428571428</v>
      </c>
      <c r="Q1526" t="str">
        <f t="shared" si="139"/>
        <v>photography</v>
      </c>
      <c r="R1526" s="7" t="str">
        <f t="shared" si="140"/>
        <v>photobooks</v>
      </c>
      <c r="S1526" s="13">
        <f>(((I1526/60)/60)/24)+DATE(1970,1,1)</f>
        <v>42786.501041666663</v>
      </c>
      <c r="T1526" s="16">
        <f>(((J1526/60)/60)/24)+DATE(1970,1,1)</f>
        <v>42756.501041666663</v>
      </c>
      <c r="U1526">
        <f t="shared" si="141"/>
        <v>28</v>
      </c>
      <c r="V1526" t="str">
        <f t="shared" si="142"/>
        <v/>
      </c>
      <c r="W1526" t="str">
        <f t="shared" si="143"/>
        <v/>
      </c>
      <c r="X1526" t="str">
        <f t="shared" si="144"/>
        <v/>
      </c>
    </row>
    <row r="1527" spans="1:24"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f>
        <v>1.7400576923076922</v>
      </c>
      <c r="P1527" s="6">
        <f>E1527/L1527</f>
        <v>32.315357142857138</v>
      </c>
      <c r="Q1527" t="str">
        <f t="shared" si="139"/>
        <v>photography</v>
      </c>
      <c r="R1527" s="7" t="str">
        <f t="shared" si="140"/>
        <v>photobooks</v>
      </c>
      <c r="S1527" s="13">
        <f>(((I1527/60)/60)/24)+DATE(1970,1,1)</f>
        <v>42600.702986111108</v>
      </c>
      <c r="T1527" s="16">
        <f>(((J1527/60)/60)/24)+DATE(1970,1,1)</f>
        <v>42570.702986111108</v>
      </c>
      <c r="U1527">
        <f t="shared" si="141"/>
        <v>140</v>
      </c>
      <c r="V1527" t="str">
        <f t="shared" si="142"/>
        <v/>
      </c>
      <c r="W1527" t="str">
        <f t="shared" si="143"/>
        <v/>
      </c>
      <c r="X1527" t="str">
        <f t="shared" si="144"/>
        <v/>
      </c>
    </row>
    <row r="1528" spans="1:24"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f>
        <v>1.2032608695652174</v>
      </c>
      <c r="P1528" s="6">
        <f>E1528/L1528</f>
        <v>98.839285714285708</v>
      </c>
      <c r="Q1528" t="str">
        <f t="shared" si="139"/>
        <v>photography</v>
      </c>
      <c r="R1528" s="7" t="str">
        <f t="shared" si="140"/>
        <v>photobooks</v>
      </c>
      <c r="S1528" s="13">
        <f>(((I1528/60)/60)/24)+DATE(1970,1,1)</f>
        <v>42388.276006944448</v>
      </c>
      <c r="T1528" s="16">
        <f>(((J1528/60)/60)/24)+DATE(1970,1,1)</f>
        <v>42339.276006944448</v>
      </c>
      <c r="U1528">
        <f t="shared" si="141"/>
        <v>280</v>
      </c>
      <c r="V1528" t="str">
        <f t="shared" si="142"/>
        <v/>
      </c>
      <c r="W1528" t="str">
        <f t="shared" si="143"/>
        <v/>
      </c>
      <c r="X1528" t="str">
        <f t="shared" si="144"/>
        <v/>
      </c>
    </row>
    <row r="1529" spans="1:24"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f>
        <v>1.1044428571428573</v>
      </c>
      <c r="P1529" s="6">
        <f>E1529/L1529</f>
        <v>55.222142857142863</v>
      </c>
      <c r="Q1529" t="str">
        <f t="shared" si="139"/>
        <v>photography</v>
      </c>
      <c r="R1529" s="7" t="str">
        <f t="shared" si="140"/>
        <v>photobooks</v>
      </c>
      <c r="S1529" s="13">
        <f>(((I1529/60)/60)/24)+DATE(1970,1,1)</f>
        <v>42808.558865740735</v>
      </c>
      <c r="T1529" s="16">
        <f>(((J1529/60)/60)/24)+DATE(1970,1,1)</f>
        <v>42780.600532407407</v>
      </c>
      <c r="U1529">
        <f t="shared" si="141"/>
        <v>70</v>
      </c>
      <c r="V1529" t="str">
        <f t="shared" si="142"/>
        <v/>
      </c>
      <c r="W1529" t="str">
        <f t="shared" si="143"/>
        <v/>
      </c>
      <c r="X1529" t="str">
        <f t="shared" si="144"/>
        <v/>
      </c>
    </row>
    <row r="1530" spans="1:24"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f>
        <v>2.8156666666666665</v>
      </c>
      <c r="P1530" s="6">
        <f>E1530/L1530</f>
        <v>52.793750000000003</v>
      </c>
      <c r="Q1530" t="str">
        <f t="shared" si="139"/>
        <v>photography</v>
      </c>
      <c r="R1530" s="7" t="str">
        <f t="shared" si="140"/>
        <v>photobooks</v>
      </c>
      <c r="S1530" s="13">
        <f>(((I1530/60)/60)/24)+DATE(1970,1,1)</f>
        <v>42767</v>
      </c>
      <c r="T1530" s="16">
        <f>(((J1530/60)/60)/24)+DATE(1970,1,1)</f>
        <v>42736.732893518521</v>
      </c>
      <c r="U1530">
        <f t="shared" si="141"/>
        <v>160</v>
      </c>
      <c r="V1530" t="str">
        <f t="shared" si="142"/>
        <v/>
      </c>
      <c r="W1530" t="str">
        <f t="shared" si="143"/>
        <v/>
      </c>
      <c r="X1530" t="str">
        <f t="shared" si="144"/>
        <v/>
      </c>
    </row>
    <row r="1531" spans="1:24"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f>
        <v>1.0067894736842105</v>
      </c>
      <c r="P1531" s="6">
        <f>E1531/L1531</f>
        <v>135.66666666666666</v>
      </c>
      <c r="Q1531" t="str">
        <f t="shared" si="139"/>
        <v>photography</v>
      </c>
      <c r="R1531" s="7" t="str">
        <f t="shared" si="140"/>
        <v>photobooks</v>
      </c>
      <c r="S1531" s="13">
        <f>(((I1531/60)/60)/24)+DATE(1970,1,1)</f>
        <v>42082.587037037039</v>
      </c>
      <c r="T1531" s="16">
        <f>(((J1531/60)/60)/24)+DATE(1970,1,1)</f>
        <v>42052.628703703704</v>
      </c>
      <c r="U1531">
        <f t="shared" si="141"/>
        <v>141</v>
      </c>
      <c r="V1531" t="str">
        <f t="shared" si="142"/>
        <v/>
      </c>
      <c r="W1531" t="str">
        <f t="shared" si="143"/>
        <v/>
      </c>
      <c r="X1531" t="str">
        <f t="shared" si="144"/>
        <v/>
      </c>
    </row>
    <row r="1532" spans="1:24"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f>
        <v>1.3482571428571428</v>
      </c>
      <c r="P1532" s="6">
        <f>E1532/L1532</f>
        <v>53.991990846681922</v>
      </c>
      <c r="Q1532" t="str">
        <f t="shared" si="139"/>
        <v>photography</v>
      </c>
      <c r="R1532" s="7" t="str">
        <f t="shared" si="140"/>
        <v>photobooks</v>
      </c>
      <c r="S1532" s="13">
        <f>(((I1532/60)/60)/24)+DATE(1970,1,1)</f>
        <v>42300.767303240747</v>
      </c>
      <c r="T1532" s="16">
        <f>(((J1532/60)/60)/24)+DATE(1970,1,1)</f>
        <v>42275.767303240747</v>
      </c>
      <c r="U1532">
        <f t="shared" si="141"/>
        <v>874</v>
      </c>
      <c r="V1532" t="str">
        <f t="shared" si="142"/>
        <v/>
      </c>
      <c r="W1532" t="str">
        <f t="shared" si="143"/>
        <v/>
      </c>
      <c r="X1532" t="str">
        <f t="shared" si="144"/>
        <v/>
      </c>
    </row>
    <row r="1533" spans="1:24"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f>
        <v>1.7595744680851064</v>
      </c>
      <c r="P1533" s="6">
        <f>E1533/L1533</f>
        <v>56.643835616438359</v>
      </c>
      <c r="Q1533" t="str">
        <f t="shared" si="139"/>
        <v>photography</v>
      </c>
      <c r="R1533" s="7" t="str">
        <f t="shared" si="140"/>
        <v>photobooks</v>
      </c>
      <c r="S1533" s="13">
        <f>(((I1533/60)/60)/24)+DATE(1970,1,1)</f>
        <v>41974.125</v>
      </c>
      <c r="T1533" s="16">
        <f>(((J1533/60)/60)/24)+DATE(1970,1,1)</f>
        <v>41941.802384259259</v>
      </c>
      <c r="U1533">
        <f t="shared" si="141"/>
        <v>73</v>
      </c>
      <c r="V1533" t="str">
        <f t="shared" si="142"/>
        <v/>
      </c>
      <c r="W1533" t="str">
        <f t="shared" si="143"/>
        <v/>
      </c>
      <c r="X1533" t="str">
        <f t="shared" si="144"/>
        <v/>
      </c>
    </row>
    <row r="1534" spans="1:24"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f>
        <v>4.8402000000000003</v>
      </c>
      <c r="P1534" s="6">
        <f>E1534/L1534</f>
        <v>82.316326530612244</v>
      </c>
      <c r="Q1534" t="str">
        <f t="shared" si="139"/>
        <v>photography</v>
      </c>
      <c r="R1534" s="7" t="str">
        <f t="shared" si="140"/>
        <v>photobooks</v>
      </c>
      <c r="S1534" s="13">
        <f>(((I1534/60)/60)/24)+DATE(1970,1,1)</f>
        <v>42415.625</v>
      </c>
      <c r="T1534" s="16">
        <f>(((J1534/60)/60)/24)+DATE(1970,1,1)</f>
        <v>42391.475289351853</v>
      </c>
      <c r="U1534">
        <f t="shared" si="141"/>
        <v>294</v>
      </c>
      <c r="V1534" t="str">
        <f t="shared" si="142"/>
        <v/>
      </c>
      <c r="W1534" t="str">
        <f t="shared" si="143"/>
        <v/>
      </c>
      <c r="X1534" t="str">
        <f t="shared" si="144"/>
        <v/>
      </c>
    </row>
    <row r="1535" spans="1:24"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f>
        <v>1.4514</v>
      </c>
      <c r="P1535" s="6">
        <f>E1535/L1535</f>
        <v>88.26081081081081</v>
      </c>
      <c r="Q1535" t="str">
        <f t="shared" si="139"/>
        <v>photography</v>
      </c>
      <c r="R1535" s="7" t="str">
        <f t="shared" si="140"/>
        <v>photobooks</v>
      </c>
      <c r="S1535" s="13">
        <f>(((I1535/60)/60)/24)+DATE(1970,1,1)</f>
        <v>42492.165972222225</v>
      </c>
      <c r="T1535" s="16">
        <f>(((J1535/60)/60)/24)+DATE(1970,1,1)</f>
        <v>42443.00204861111</v>
      </c>
      <c r="U1535">
        <f t="shared" si="141"/>
        <v>740</v>
      </c>
      <c r="V1535" t="str">
        <f t="shared" si="142"/>
        <v/>
      </c>
      <c r="W1535" t="str">
        <f t="shared" si="143"/>
        <v/>
      </c>
      <c r="X1535" t="str">
        <f t="shared" si="144"/>
        <v/>
      </c>
    </row>
    <row r="1536" spans="1:24"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f>
        <v>4.1773333333333333</v>
      </c>
      <c r="P1536" s="6">
        <f>E1536/L1536</f>
        <v>84.905149051490511</v>
      </c>
      <c r="Q1536" t="str">
        <f t="shared" si="139"/>
        <v>photography</v>
      </c>
      <c r="R1536" s="7" t="str">
        <f t="shared" si="140"/>
        <v>photobooks</v>
      </c>
      <c r="S1536" s="13">
        <f>(((I1536/60)/60)/24)+DATE(1970,1,1)</f>
        <v>42251.67432870371</v>
      </c>
      <c r="T1536" s="16">
        <f>(((J1536/60)/60)/24)+DATE(1970,1,1)</f>
        <v>42221.67432870371</v>
      </c>
      <c r="U1536">
        <f t="shared" si="141"/>
        <v>369</v>
      </c>
      <c r="V1536" t="str">
        <f t="shared" si="142"/>
        <v/>
      </c>
      <c r="W1536" t="str">
        <f t="shared" si="143"/>
        <v/>
      </c>
      <c r="X1536" t="str">
        <f t="shared" si="144"/>
        <v/>
      </c>
    </row>
    <row r="1537" spans="1:24"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f>
        <v>1.3242499999999999</v>
      </c>
      <c r="P1537" s="6">
        <f>E1537/L1537</f>
        <v>48.154545454545456</v>
      </c>
      <c r="Q1537" t="str">
        <f t="shared" si="139"/>
        <v>photography</v>
      </c>
      <c r="R1537" s="7" t="str">
        <f t="shared" si="140"/>
        <v>photobooks</v>
      </c>
      <c r="S1537" s="13">
        <f>(((I1537/60)/60)/24)+DATE(1970,1,1)</f>
        <v>42513.916666666672</v>
      </c>
      <c r="T1537" s="16">
        <f>(((J1537/60)/60)/24)+DATE(1970,1,1)</f>
        <v>42484.829062500001</v>
      </c>
      <c r="U1537">
        <f t="shared" si="141"/>
        <v>110</v>
      </c>
      <c r="V1537" t="str">
        <f t="shared" si="142"/>
        <v/>
      </c>
      <c r="W1537" t="str">
        <f t="shared" si="143"/>
        <v/>
      </c>
      <c r="X1537" t="str">
        <f t="shared" si="144"/>
        <v/>
      </c>
    </row>
    <row r="1538" spans="1:24"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f>
        <v>2.5030841666666666</v>
      </c>
      <c r="P1538" s="6">
        <f>E1538/L1538</f>
        <v>66.015406593406595</v>
      </c>
      <c r="Q1538" t="str">
        <f t="shared" si="139"/>
        <v>photography</v>
      </c>
      <c r="R1538" s="7" t="str">
        <f t="shared" si="140"/>
        <v>photobooks</v>
      </c>
      <c r="S1538" s="13">
        <f>(((I1538/60)/60)/24)+DATE(1970,1,1)</f>
        <v>42243.802199074074</v>
      </c>
      <c r="T1538" s="16">
        <f>(((J1538/60)/60)/24)+DATE(1970,1,1)</f>
        <v>42213.802199074074</v>
      </c>
      <c r="U1538">
        <f t="shared" si="141"/>
        <v>455</v>
      </c>
      <c r="V1538" t="str">
        <f t="shared" si="142"/>
        <v/>
      </c>
      <c r="W1538" t="str">
        <f t="shared" si="143"/>
        <v/>
      </c>
      <c r="X1538" t="str">
        <f t="shared" si="144"/>
        <v/>
      </c>
    </row>
    <row r="1539" spans="1:24"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f>
        <v>1.7989999999999999</v>
      </c>
      <c r="P1539" s="6">
        <f>E1539/L1539</f>
        <v>96.375</v>
      </c>
      <c r="Q1539" t="str">
        <f t="shared" ref="Q1539:Q1602" si="145">LEFT(N1539,SEARCH("/",N1539)-1)</f>
        <v>photography</v>
      </c>
      <c r="R1539" s="7" t="str">
        <f t="shared" ref="R1539:R1602" si="146">RIGHT(N1539,LEN(N1539)-SEARCH("/",N1539))</f>
        <v>photobooks</v>
      </c>
      <c r="S1539" s="13">
        <f>(((I1539/60)/60)/24)+DATE(1970,1,1)</f>
        <v>42588.75</v>
      </c>
      <c r="T1539" s="16">
        <f>(((J1539/60)/60)/24)+DATE(1970,1,1)</f>
        <v>42552.315127314811</v>
      </c>
      <c r="U1539">
        <f t="shared" ref="U1539:U1602" si="147">IF(F1539="Successful",L1539,"")</f>
        <v>224</v>
      </c>
      <c r="V1539" t="str">
        <f t="shared" ref="V1539:V1602" si="148">IF($F1539="Failed",$L1539,"")</f>
        <v/>
      </c>
      <c r="W1539" t="str">
        <f t="shared" ref="W1539:W1602" si="149">IF($F1539="Canceled",$L1539,"")</f>
        <v/>
      </c>
      <c r="X1539" t="str">
        <f t="shared" ref="X1539:X1602" si="150">IF(V1539="",W1539,V1539)</f>
        <v/>
      </c>
    </row>
    <row r="1540" spans="1:24"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f>
        <v>1.0262857142857142</v>
      </c>
      <c r="P1540" s="6">
        <f>E1540/L1540</f>
        <v>156.17391304347825</v>
      </c>
      <c r="Q1540" t="str">
        <f t="shared" si="145"/>
        <v>photography</v>
      </c>
      <c r="R1540" s="7" t="str">
        <f t="shared" si="146"/>
        <v>photobooks</v>
      </c>
      <c r="S1540" s="13">
        <f>(((I1540/60)/60)/24)+DATE(1970,1,1)</f>
        <v>42026.782060185185</v>
      </c>
      <c r="T1540" s="16">
        <f>(((J1540/60)/60)/24)+DATE(1970,1,1)</f>
        <v>41981.782060185185</v>
      </c>
      <c r="U1540">
        <f t="shared" si="147"/>
        <v>46</v>
      </c>
      <c r="V1540" t="str">
        <f t="shared" si="148"/>
        <v/>
      </c>
      <c r="W1540" t="str">
        <f t="shared" si="149"/>
        <v/>
      </c>
      <c r="X1540" t="str">
        <f t="shared" si="150"/>
        <v/>
      </c>
    </row>
    <row r="1541" spans="1:24"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f>
        <v>1.359861</v>
      </c>
      <c r="P1541" s="6">
        <f>E1541/L1541</f>
        <v>95.764859154929582</v>
      </c>
      <c r="Q1541" t="str">
        <f t="shared" si="145"/>
        <v>photography</v>
      </c>
      <c r="R1541" s="7" t="str">
        <f t="shared" si="146"/>
        <v>photobooks</v>
      </c>
      <c r="S1541" s="13">
        <f>(((I1541/60)/60)/24)+DATE(1970,1,1)</f>
        <v>42738.919201388882</v>
      </c>
      <c r="T1541" s="16">
        <f>(((J1541/60)/60)/24)+DATE(1970,1,1)</f>
        <v>42705.919201388882</v>
      </c>
      <c r="U1541">
        <f t="shared" si="147"/>
        <v>284</v>
      </c>
      <c r="V1541" t="str">
        <f t="shared" si="148"/>
        <v/>
      </c>
      <c r="W1541" t="str">
        <f t="shared" si="149"/>
        <v/>
      </c>
      <c r="X1541" t="str">
        <f t="shared" si="150"/>
        <v/>
      </c>
    </row>
    <row r="1542" spans="1:24"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f>
        <v>1.1786666666666668</v>
      </c>
      <c r="P1542" s="6">
        <f>E1542/L1542</f>
        <v>180.40816326530611</v>
      </c>
      <c r="Q1542" t="str">
        <f t="shared" si="145"/>
        <v>photography</v>
      </c>
      <c r="R1542" s="7" t="str">
        <f t="shared" si="146"/>
        <v>photobooks</v>
      </c>
      <c r="S1542" s="13">
        <f>(((I1542/60)/60)/24)+DATE(1970,1,1)</f>
        <v>41969.052083333328</v>
      </c>
      <c r="T1542" s="16">
        <f>(((J1542/60)/60)/24)+DATE(1970,1,1)</f>
        <v>41939.00712962963</v>
      </c>
      <c r="U1542">
        <f t="shared" si="147"/>
        <v>98</v>
      </c>
      <c r="V1542" t="str">
        <f t="shared" si="148"/>
        <v/>
      </c>
      <c r="W1542" t="str">
        <f t="shared" si="149"/>
        <v/>
      </c>
      <c r="X1542" t="str">
        <f t="shared" si="150"/>
        <v/>
      </c>
    </row>
    <row r="1543" spans="1:24"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f>
        <v>3.3333333333333332E-4</v>
      </c>
      <c r="P1543" s="6">
        <f>E1543/L1543</f>
        <v>3</v>
      </c>
      <c r="Q1543" t="str">
        <f t="shared" si="145"/>
        <v>photography</v>
      </c>
      <c r="R1543" s="7" t="str">
        <f t="shared" si="146"/>
        <v>nature</v>
      </c>
      <c r="S1543" s="13">
        <f>(((I1543/60)/60)/24)+DATE(1970,1,1)</f>
        <v>42004.712245370371</v>
      </c>
      <c r="T1543" s="16">
        <f>(((J1543/60)/60)/24)+DATE(1970,1,1)</f>
        <v>41974.712245370371</v>
      </c>
      <c r="U1543" t="str">
        <f t="shared" si="147"/>
        <v/>
      </c>
      <c r="V1543">
        <f t="shared" si="148"/>
        <v>2</v>
      </c>
      <c r="W1543" t="str">
        <f t="shared" si="149"/>
        <v/>
      </c>
      <c r="X1543">
        <f t="shared" si="150"/>
        <v>2</v>
      </c>
    </row>
    <row r="1544" spans="1:24"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f>
        <v>0.04</v>
      </c>
      <c r="P1544" s="6">
        <f>E1544/L1544</f>
        <v>20</v>
      </c>
      <c r="Q1544" t="str">
        <f t="shared" si="145"/>
        <v>photography</v>
      </c>
      <c r="R1544" s="7" t="str">
        <f t="shared" si="146"/>
        <v>nature</v>
      </c>
      <c r="S1544" s="13">
        <f>(((I1544/60)/60)/24)+DATE(1970,1,1)</f>
        <v>42185.996527777781</v>
      </c>
      <c r="T1544" s="16">
        <f>(((J1544/60)/60)/24)+DATE(1970,1,1)</f>
        <v>42170.996527777781</v>
      </c>
      <c r="U1544" t="str">
        <f t="shared" si="147"/>
        <v/>
      </c>
      <c r="V1544">
        <f t="shared" si="148"/>
        <v>1</v>
      </c>
      <c r="W1544" t="str">
        <f t="shared" si="149"/>
        <v/>
      </c>
      <c r="X1544">
        <f t="shared" si="150"/>
        <v>1</v>
      </c>
    </row>
    <row r="1545" spans="1:24"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f>
        <v>4.4444444444444444E-3</v>
      </c>
      <c r="P1545" s="6">
        <f>E1545/L1545</f>
        <v>10</v>
      </c>
      <c r="Q1545" t="str">
        <f t="shared" si="145"/>
        <v>photography</v>
      </c>
      <c r="R1545" s="7" t="str">
        <f t="shared" si="146"/>
        <v>nature</v>
      </c>
      <c r="S1545" s="13">
        <f>(((I1545/60)/60)/24)+DATE(1970,1,1)</f>
        <v>41965.551319444443</v>
      </c>
      <c r="T1545" s="16">
        <f>(((J1545/60)/60)/24)+DATE(1970,1,1)</f>
        <v>41935.509652777779</v>
      </c>
      <c r="U1545" t="str">
        <f t="shared" si="147"/>
        <v/>
      </c>
      <c r="V1545">
        <f t="shared" si="148"/>
        <v>1</v>
      </c>
      <c r="W1545" t="str">
        <f t="shared" si="149"/>
        <v/>
      </c>
      <c r="X1545">
        <f t="shared" si="150"/>
        <v>1</v>
      </c>
    </row>
    <row r="1546" spans="1:24"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f>
        <v>0</v>
      </c>
      <c r="P1546" s="6" t="e">
        <f>E1546/L1546</f>
        <v>#DIV/0!</v>
      </c>
      <c r="Q1546" t="str">
        <f t="shared" si="145"/>
        <v>photography</v>
      </c>
      <c r="R1546" s="7" t="str">
        <f t="shared" si="146"/>
        <v>nature</v>
      </c>
      <c r="S1546" s="13">
        <f>(((I1546/60)/60)/24)+DATE(1970,1,1)</f>
        <v>42095.012499999997</v>
      </c>
      <c r="T1546" s="16">
        <f>(((J1546/60)/60)/24)+DATE(1970,1,1)</f>
        <v>42053.051203703704</v>
      </c>
      <c r="U1546" t="str">
        <f t="shared" si="147"/>
        <v/>
      </c>
      <c r="V1546">
        <f t="shared" si="148"/>
        <v>0</v>
      </c>
      <c r="W1546" t="str">
        <f t="shared" si="149"/>
        <v/>
      </c>
      <c r="X1546">
        <f t="shared" si="150"/>
        <v>0</v>
      </c>
    </row>
    <row r="1547" spans="1:24"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f>
        <v>3.3333333333333332E-4</v>
      </c>
      <c r="P1547" s="6">
        <f>E1547/L1547</f>
        <v>1</v>
      </c>
      <c r="Q1547" t="str">
        <f t="shared" si="145"/>
        <v>photography</v>
      </c>
      <c r="R1547" s="7" t="str">
        <f t="shared" si="146"/>
        <v>nature</v>
      </c>
      <c r="S1547" s="13">
        <f>(((I1547/60)/60)/24)+DATE(1970,1,1)</f>
        <v>42065.886111111111</v>
      </c>
      <c r="T1547" s="16">
        <f>(((J1547/60)/60)/24)+DATE(1970,1,1)</f>
        <v>42031.884652777779</v>
      </c>
      <c r="U1547" t="str">
        <f t="shared" si="147"/>
        <v/>
      </c>
      <c r="V1547">
        <f t="shared" si="148"/>
        <v>1</v>
      </c>
      <c r="W1547" t="str">
        <f t="shared" si="149"/>
        <v/>
      </c>
      <c r="X1547">
        <f t="shared" si="150"/>
        <v>1</v>
      </c>
    </row>
    <row r="1548" spans="1:24"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f>
        <v>0.28899999999999998</v>
      </c>
      <c r="P1548" s="6">
        <f>E1548/L1548</f>
        <v>26.272727272727273</v>
      </c>
      <c r="Q1548" t="str">
        <f t="shared" si="145"/>
        <v>photography</v>
      </c>
      <c r="R1548" s="7" t="str">
        <f t="shared" si="146"/>
        <v>nature</v>
      </c>
      <c r="S1548" s="13">
        <f>(((I1548/60)/60)/24)+DATE(1970,1,1)</f>
        <v>41899.212951388887</v>
      </c>
      <c r="T1548" s="16">
        <f>(((J1548/60)/60)/24)+DATE(1970,1,1)</f>
        <v>41839.212951388887</v>
      </c>
      <c r="U1548" t="str">
        <f t="shared" si="147"/>
        <v/>
      </c>
      <c r="V1548">
        <f t="shared" si="148"/>
        <v>11</v>
      </c>
      <c r="W1548" t="str">
        <f t="shared" si="149"/>
        <v/>
      </c>
      <c r="X1548">
        <f t="shared" si="150"/>
        <v>11</v>
      </c>
    </row>
    <row r="1549" spans="1:24"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f>
        <v>0</v>
      </c>
      <c r="P1549" s="6" t="e">
        <f>E1549/L1549</f>
        <v>#DIV/0!</v>
      </c>
      <c r="Q1549" t="str">
        <f t="shared" si="145"/>
        <v>photography</v>
      </c>
      <c r="R1549" s="7" t="str">
        <f t="shared" si="146"/>
        <v>nature</v>
      </c>
      <c r="S1549" s="13">
        <f>(((I1549/60)/60)/24)+DATE(1970,1,1)</f>
        <v>42789.426875000005</v>
      </c>
      <c r="T1549" s="16">
        <f>(((J1549/60)/60)/24)+DATE(1970,1,1)</f>
        <v>42782.426875000005</v>
      </c>
      <c r="U1549" t="str">
        <f t="shared" si="147"/>
        <v/>
      </c>
      <c r="V1549">
        <f t="shared" si="148"/>
        <v>0</v>
      </c>
      <c r="W1549" t="str">
        <f t="shared" si="149"/>
        <v/>
      </c>
      <c r="X1549">
        <f t="shared" si="150"/>
        <v>0</v>
      </c>
    </row>
    <row r="1550" spans="1:24"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f>
        <v>8.5714285714285715E-2</v>
      </c>
      <c r="P1550" s="6">
        <f>E1550/L1550</f>
        <v>60</v>
      </c>
      <c r="Q1550" t="str">
        <f t="shared" si="145"/>
        <v>photography</v>
      </c>
      <c r="R1550" s="7" t="str">
        <f t="shared" si="146"/>
        <v>nature</v>
      </c>
      <c r="S1550" s="13">
        <f>(((I1550/60)/60)/24)+DATE(1970,1,1)</f>
        <v>42316.923842592587</v>
      </c>
      <c r="T1550" s="16">
        <f>(((J1550/60)/60)/24)+DATE(1970,1,1)</f>
        <v>42286.88217592593</v>
      </c>
      <c r="U1550" t="str">
        <f t="shared" si="147"/>
        <v/>
      </c>
      <c r="V1550">
        <f t="shared" si="148"/>
        <v>1</v>
      </c>
      <c r="W1550" t="str">
        <f t="shared" si="149"/>
        <v/>
      </c>
      <c r="X1550">
        <f t="shared" si="150"/>
        <v>1</v>
      </c>
    </row>
    <row r="1551" spans="1:24"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f>
        <v>0.34</v>
      </c>
      <c r="P1551" s="6">
        <f>E1551/L1551</f>
        <v>28.333333333333332</v>
      </c>
      <c r="Q1551" t="str">
        <f t="shared" si="145"/>
        <v>photography</v>
      </c>
      <c r="R1551" s="7" t="str">
        <f t="shared" si="146"/>
        <v>nature</v>
      </c>
      <c r="S1551" s="13">
        <f>(((I1551/60)/60)/24)+DATE(1970,1,1)</f>
        <v>42311.177766203706</v>
      </c>
      <c r="T1551" s="16">
        <f>(((J1551/60)/60)/24)+DATE(1970,1,1)</f>
        <v>42281.136099537034</v>
      </c>
      <c r="U1551" t="str">
        <f t="shared" si="147"/>
        <v/>
      </c>
      <c r="V1551">
        <f t="shared" si="148"/>
        <v>6</v>
      </c>
      <c r="W1551" t="str">
        <f t="shared" si="149"/>
        <v/>
      </c>
      <c r="X1551">
        <f t="shared" si="150"/>
        <v>6</v>
      </c>
    </row>
    <row r="1552" spans="1:24"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f>
        <v>0.13466666666666666</v>
      </c>
      <c r="P1552" s="6">
        <f>E1552/L1552</f>
        <v>14.428571428571429</v>
      </c>
      <c r="Q1552" t="str">
        <f t="shared" si="145"/>
        <v>photography</v>
      </c>
      <c r="R1552" s="7" t="str">
        <f t="shared" si="146"/>
        <v>nature</v>
      </c>
      <c r="S1552" s="13">
        <f>(((I1552/60)/60)/24)+DATE(1970,1,1)</f>
        <v>42502.449467592596</v>
      </c>
      <c r="T1552" s="16">
        <f>(((J1552/60)/60)/24)+DATE(1970,1,1)</f>
        <v>42472.449467592596</v>
      </c>
      <c r="U1552" t="str">
        <f t="shared" si="147"/>
        <v/>
      </c>
      <c r="V1552">
        <f t="shared" si="148"/>
        <v>7</v>
      </c>
      <c r="W1552" t="str">
        <f t="shared" si="149"/>
        <v/>
      </c>
      <c r="X1552">
        <f t="shared" si="150"/>
        <v>7</v>
      </c>
    </row>
    <row r="1553" spans="1:24"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f>
        <v>0</v>
      </c>
      <c r="P1553" s="6" t="e">
        <f>E1553/L1553</f>
        <v>#DIV/0!</v>
      </c>
      <c r="Q1553" t="str">
        <f t="shared" si="145"/>
        <v>photography</v>
      </c>
      <c r="R1553" s="7" t="str">
        <f t="shared" si="146"/>
        <v>nature</v>
      </c>
      <c r="S1553" s="13">
        <f>(((I1553/60)/60)/24)+DATE(1970,1,1)</f>
        <v>42151.824525462958</v>
      </c>
      <c r="T1553" s="16">
        <f>(((J1553/60)/60)/24)+DATE(1970,1,1)</f>
        <v>42121.824525462958</v>
      </c>
      <c r="U1553" t="str">
        <f t="shared" si="147"/>
        <v/>
      </c>
      <c r="V1553">
        <f t="shared" si="148"/>
        <v>0</v>
      </c>
      <c r="W1553" t="str">
        <f t="shared" si="149"/>
        <v/>
      </c>
      <c r="X1553">
        <f t="shared" si="150"/>
        <v>0</v>
      </c>
    </row>
    <row r="1554" spans="1:24"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f>
        <v>0.49186046511627907</v>
      </c>
      <c r="P1554" s="6">
        <f>E1554/L1554</f>
        <v>132.1875</v>
      </c>
      <c r="Q1554" t="str">
        <f t="shared" si="145"/>
        <v>photography</v>
      </c>
      <c r="R1554" s="7" t="str">
        <f t="shared" si="146"/>
        <v>nature</v>
      </c>
      <c r="S1554" s="13">
        <f>(((I1554/60)/60)/24)+DATE(1970,1,1)</f>
        <v>41913.165972222225</v>
      </c>
      <c r="T1554" s="16">
        <f>(((J1554/60)/60)/24)+DATE(1970,1,1)</f>
        <v>41892.688750000001</v>
      </c>
      <c r="U1554" t="str">
        <f t="shared" si="147"/>
        <v/>
      </c>
      <c r="V1554">
        <f t="shared" si="148"/>
        <v>16</v>
      </c>
      <c r="W1554" t="str">
        <f t="shared" si="149"/>
        <v/>
      </c>
      <c r="X1554">
        <f t="shared" si="150"/>
        <v>16</v>
      </c>
    </row>
    <row r="1555" spans="1:24"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f>
        <v>0</v>
      </c>
      <c r="P1555" s="6" t="e">
        <f>E1555/L1555</f>
        <v>#DIV/0!</v>
      </c>
      <c r="Q1555" t="str">
        <f t="shared" si="145"/>
        <v>photography</v>
      </c>
      <c r="R1555" s="7" t="str">
        <f t="shared" si="146"/>
        <v>nature</v>
      </c>
      <c r="S1555" s="13">
        <f>(((I1555/60)/60)/24)+DATE(1970,1,1)</f>
        <v>42249.282951388886</v>
      </c>
      <c r="T1555" s="16">
        <f>(((J1555/60)/60)/24)+DATE(1970,1,1)</f>
        <v>42219.282951388886</v>
      </c>
      <c r="U1555" t="str">
        <f t="shared" si="147"/>
        <v/>
      </c>
      <c r="V1555">
        <f t="shared" si="148"/>
        <v>0</v>
      </c>
      <c r="W1555" t="str">
        <f t="shared" si="149"/>
        <v/>
      </c>
      <c r="X1555">
        <f t="shared" si="150"/>
        <v>0</v>
      </c>
    </row>
    <row r="1556" spans="1:24"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f>
        <v>0</v>
      </c>
      <c r="P1556" s="6" t="e">
        <f>E1556/L1556</f>
        <v>#DIV/0!</v>
      </c>
      <c r="Q1556" t="str">
        <f t="shared" si="145"/>
        <v>photography</v>
      </c>
      <c r="R1556" s="7" t="str">
        <f t="shared" si="146"/>
        <v>nature</v>
      </c>
      <c r="S1556" s="13">
        <f>(((I1556/60)/60)/24)+DATE(1970,1,1)</f>
        <v>42218.252199074079</v>
      </c>
      <c r="T1556" s="16">
        <f>(((J1556/60)/60)/24)+DATE(1970,1,1)</f>
        <v>42188.252199074079</v>
      </c>
      <c r="U1556" t="str">
        <f t="shared" si="147"/>
        <v/>
      </c>
      <c r="V1556">
        <f t="shared" si="148"/>
        <v>0</v>
      </c>
      <c r="W1556" t="str">
        <f t="shared" si="149"/>
        <v/>
      </c>
      <c r="X1556">
        <f t="shared" si="150"/>
        <v>0</v>
      </c>
    </row>
    <row r="1557" spans="1:24"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f>
        <v>0</v>
      </c>
      <c r="P1557" s="6" t="e">
        <f>E1557/L1557</f>
        <v>#DIV/0!</v>
      </c>
      <c r="Q1557" t="str">
        <f t="shared" si="145"/>
        <v>photography</v>
      </c>
      <c r="R1557" s="7" t="str">
        <f t="shared" si="146"/>
        <v>nature</v>
      </c>
      <c r="S1557" s="13">
        <f>(((I1557/60)/60)/24)+DATE(1970,1,1)</f>
        <v>42264.708333333328</v>
      </c>
      <c r="T1557" s="16">
        <f>(((J1557/60)/60)/24)+DATE(1970,1,1)</f>
        <v>42241.613796296297</v>
      </c>
      <c r="U1557" t="str">
        <f t="shared" si="147"/>
        <v/>
      </c>
      <c r="V1557">
        <f t="shared" si="148"/>
        <v>0</v>
      </c>
      <c r="W1557" t="str">
        <f t="shared" si="149"/>
        <v/>
      </c>
      <c r="X1557">
        <f t="shared" si="150"/>
        <v>0</v>
      </c>
    </row>
    <row r="1558" spans="1:24"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f>
        <v>0.45133333333333331</v>
      </c>
      <c r="P1558" s="6">
        <f>E1558/L1558</f>
        <v>56.416666666666664</v>
      </c>
      <c r="Q1558" t="str">
        <f t="shared" si="145"/>
        <v>photography</v>
      </c>
      <c r="R1558" s="7" t="str">
        <f t="shared" si="146"/>
        <v>nature</v>
      </c>
      <c r="S1558" s="13">
        <f>(((I1558/60)/60)/24)+DATE(1970,1,1)</f>
        <v>42555.153055555551</v>
      </c>
      <c r="T1558" s="16">
        <f>(((J1558/60)/60)/24)+DATE(1970,1,1)</f>
        <v>42525.153055555551</v>
      </c>
      <c r="U1558" t="str">
        <f t="shared" si="147"/>
        <v/>
      </c>
      <c r="V1558">
        <f t="shared" si="148"/>
        <v>12</v>
      </c>
      <c r="W1558" t="str">
        <f t="shared" si="149"/>
        <v/>
      </c>
      <c r="X1558">
        <f t="shared" si="150"/>
        <v>12</v>
      </c>
    </row>
    <row r="1559" spans="1:24"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f>
        <v>0.04</v>
      </c>
      <c r="P1559" s="6">
        <f>E1559/L1559</f>
        <v>100</v>
      </c>
      <c r="Q1559" t="str">
        <f t="shared" si="145"/>
        <v>photography</v>
      </c>
      <c r="R1559" s="7" t="str">
        <f t="shared" si="146"/>
        <v>nature</v>
      </c>
      <c r="S1559" s="13">
        <f>(((I1559/60)/60)/24)+DATE(1970,1,1)</f>
        <v>41902.65315972222</v>
      </c>
      <c r="T1559" s="16">
        <f>(((J1559/60)/60)/24)+DATE(1970,1,1)</f>
        <v>41871.65315972222</v>
      </c>
      <c r="U1559" t="str">
        <f t="shared" si="147"/>
        <v/>
      </c>
      <c r="V1559">
        <f t="shared" si="148"/>
        <v>1</v>
      </c>
      <c r="W1559" t="str">
        <f t="shared" si="149"/>
        <v/>
      </c>
      <c r="X1559">
        <f t="shared" si="150"/>
        <v>1</v>
      </c>
    </row>
    <row r="1560" spans="1:24"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f>
        <v>4.6666666666666669E-2</v>
      </c>
      <c r="P1560" s="6">
        <f>E1560/L1560</f>
        <v>11.666666666666666</v>
      </c>
      <c r="Q1560" t="str">
        <f t="shared" si="145"/>
        <v>photography</v>
      </c>
      <c r="R1560" s="7" t="str">
        <f t="shared" si="146"/>
        <v>nature</v>
      </c>
      <c r="S1560" s="13">
        <f>(((I1560/60)/60)/24)+DATE(1970,1,1)</f>
        <v>42244.508333333331</v>
      </c>
      <c r="T1560" s="16">
        <f>(((J1560/60)/60)/24)+DATE(1970,1,1)</f>
        <v>42185.397673611107</v>
      </c>
      <c r="U1560" t="str">
        <f t="shared" si="147"/>
        <v/>
      </c>
      <c r="V1560">
        <f t="shared" si="148"/>
        <v>3</v>
      </c>
      <c r="W1560" t="str">
        <f t="shared" si="149"/>
        <v/>
      </c>
      <c r="X1560">
        <f t="shared" si="150"/>
        <v>3</v>
      </c>
    </row>
    <row r="1561" spans="1:24"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f>
        <v>3.3333333333333335E-3</v>
      </c>
      <c r="P1561" s="6">
        <f>E1561/L1561</f>
        <v>50</v>
      </c>
      <c r="Q1561" t="str">
        <f t="shared" si="145"/>
        <v>photography</v>
      </c>
      <c r="R1561" s="7" t="str">
        <f t="shared" si="146"/>
        <v>nature</v>
      </c>
      <c r="S1561" s="13">
        <f>(((I1561/60)/60)/24)+DATE(1970,1,1)</f>
        <v>42123.05322916666</v>
      </c>
      <c r="T1561" s="16">
        <f>(((J1561/60)/60)/24)+DATE(1970,1,1)</f>
        <v>42108.05322916666</v>
      </c>
      <c r="U1561" t="str">
        <f t="shared" si="147"/>
        <v/>
      </c>
      <c r="V1561">
        <f t="shared" si="148"/>
        <v>1</v>
      </c>
      <c r="W1561" t="str">
        <f t="shared" si="149"/>
        <v/>
      </c>
      <c r="X1561">
        <f t="shared" si="150"/>
        <v>1</v>
      </c>
    </row>
    <row r="1562" spans="1:24"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f>
        <v>3.7600000000000001E-2</v>
      </c>
      <c r="P1562" s="6">
        <f>E1562/L1562</f>
        <v>23.5</v>
      </c>
      <c r="Q1562" t="str">
        <f t="shared" si="145"/>
        <v>photography</v>
      </c>
      <c r="R1562" s="7" t="str">
        <f t="shared" si="146"/>
        <v>nature</v>
      </c>
      <c r="S1562" s="13">
        <f>(((I1562/60)/60)/24)+DATE(1970,1,1)</f>
        <v>41956.062418981484</v>
      </c>
      <c r="T1562" s="16">
        <f>(((J1562/60)/60)/24)+DATE(1970,1,1)</f>
        <v>41936.020752314813</v>
      </c>
      <c r="U1562" t="str">
        <f t="shared" si="147"/>
        <v/>
      </c>
      <c r="V1562">
        <f t="shared" si="148"/>
        <v>4</v>
      </c>
      <c r="W1562" t="str">
        <f t="shared" si="149"/>
        <v/>
      </c>
      <c r="X1562">
        <f t="shared" si="150"/>
        <v>4</v>
      </c>
    </row>
    <row r="1563" spans="1:24"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f>
        <v>6.7000000000000002E-3</v>
      </c>
      <c r="P1563" s="6">
        <f>E1563/L1563</f>
        <v>67</v>
      </c>
      <c r="Q1563" t="str">
        <f t="shared" si="145"/>
        <v>publishing</v>
      </c>
      <c r="R1563" s="7" t="str">
        <f t="shared" si="146"/>
        <v>art books</v>
      </c>
      <c r="S1563" s="13">
        <f>(((I1563/60)/60)/24)+DATE(1970,1,1)</f>
        <v>41585.083368055559</v>
      </c>
      <c r="T1563" s="16">
        <f>(((J1563/60)/60)/24)+DATE(1970,1,1)</f>
        <v>41555.041701388887</v>
      </c>
      <c r="U1563" t="str">
        <f t="shared" si="147"/>
        <v/>
      </c>
      <c r="V1563" t="str">
        <f t="shared" si="148"/>
        <v/>
      </c>
      <c r="W1563">
        <f t="shared" si="149"/>
        <v>1</v>
      </c>
      <c r="X1563">
        <f t="shared" si="150"/>
        <v>1</v>
      </c>
    </row>
    <row r="1564" spans="1:24"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f>
        <v>0</v>
      </c>
      <c r="P1564" s="6" t="e">
        <f>E1564/L1564</f>
        <v>#DIV/0!</v>
      </c>
      <c r="Q1564" t="str">
        <f t="shared" si="145"/>
        <v>publishing</v>
      </c>
      <c r="R1564" s="7" t="str">
        <f t="shared" si="146"/>
        <v>art books</v>
      </c>
      <c r="S1564" s="13">
        <f>(((I1564/60)/60)/24)+DATE(1970,1,1)</f>
        <v>40149.034722222219</v>
      </c>
      <c r="T1564" s="16">
        <f>(((J1564/60)/60)/24)+DATE(1970,1,1)</f>
        <v>40079.566157407404</v>
      </c>
      <c r="U1564" t="str">
        <f t="shared" si="147"/>
        <v/>
      </c>
      <c r="V1564" t="str">
        <f t="shared" si="148"/>
        <v/>
      </c>
      <c r="W1564">
        <f t="shared" si="149"/>
        <v>0</v>
      </c>
      <c r="X1564">
        <f t="shared" si="150"/>
        <v>0</v>
      </c>
    </row>
    <row r="1565" spans="1:24"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f>
        <v>1.4166666666666666E-2</v>
      </c>
      <c r="P1565" s="6">
        <f>E1565/L1565</f>
        <v>42.5</v>
      </c>
      <c r="Q1565" t="str">
        <f t="shared" si="145"/>
        <v>publishing</v>
      </c>
      <c r="R1565" s="7" t="str">
        <f t="shared" si="146"/>
        <v>art books</v>
      </c>
      <c r="S1565" s="13">
        <f>(((I1565/60)/60)/24)+DATE(1970,1,1)</f>
        <v>41712.700821759259</v>
      </c>
      <c r="T1565" s="16">
        <f>(((J1565/60)/60)/24)+DATE(1970,1,1)</f>
        <v>41652.742488425924</v>
      </c>
      <c r="U1565" t="str">
        <f t="shared" si="147"/>
        <v/>
      </c>
      <c r="V1565" t="str">
        <f t="shared" si="148"/>
        <v/>
      </c>
      <c r="W1565">
        <f t="shared" si="149"/>
        <v>2</v>
      </c>
      <c r="X1565">
        <f t="shared" si="150"/>
        <v>2</v>
      </c>
    </row>
    <row r="1566" spans="1:24"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f>
        <v>1E-3</v>
      </c>
      <c r="P1566" s="6">
        <f>E1566/L1566</f>
        <v>10</v>
      </c>
      <c r="Q1566" t="str">
        <f t="shared" si="145"/>
        <v>publishing</v>
      </c>
      <c r="R1566" s="7" t="str">
        <f t="shared" si="146"/>
        <v>art books</v>
      </c>
      <c r="S1566" s="13">
        <f>(((I1566/60)/60)/24)+DATE(1970,1,1)</f>
        <v>42152.836805555555</v>
      </c>
      <c r="T1566" s="16">
        <f>(((J1566/60)/60)/24)+DATE(1970,1,1)</f>
        <v>42121.367002314815</v>
      </c>
      <c r="U1566" t="str">
        <f t="shared" si="147"/>
        <v/>
      </c>
      <c r="V1566" t="str">
        <f t="shared" si="148"/>
        <v/>
      </c>
      <c r="W1566">
        <f t="shared" si="149"/>
        <v>1</v>
      </c>
      <c r="X1566">
        <f t="shared" si="150"/>
        <v>1</v>
      </c>
    </row>
    <row r="1567" spans="1:24"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f>
        <v>2.5000000000000001E-2</v>
      </c>
      <c r="P1567" s="6">
        <f>E1567/L1567</f>
        <v>100</v>
      </c>
      <c r="Q1567" t="str">
        <f t="shared" si="145"/>
        <v>publishing</v>
      </c>
      <c r="R1567" s="7" t="str">
        <f t="shared" si="146"/>
        <v>art books</v>
      </c>
      <c r="S1567" s="13">
        <f>(((I1567/60)/60)/24)+DATE(1970,1,1)</f>
        <v>40702.729872685188</v>
      </c>
      <c r="T1567" s="16">
        <f>(((J1567/60)/60)/24)+DATE(1970,1,1)</f>
        <v>40672.729872685188</v>
      </c>
      <c r="U1567" t="str">
        <f t="shared" si="147"/>
        <v/>
      </c>
      <c r="V1567" t="str">
        <f t="shared" si="148"/>
        <v/>
      </c>
      <c r="W1567">
        <f t="shared" si="149"/>
        <v>1</v>
      </c>
      <c r="X1567">
        <f t="shared" si="150"/>
        <v>1</v>
      </c>
    </row>
    <row r="1568" spans="1:24"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f>
        <v>0.21249999999999999</v>
      </c>
      <c r="P1568" s="6">
        <f>E1568/L1568</f>
        <v>108.05084745762711</v>
      </c>
      <c r="Q1568" t="str">
        <f t="shared" si="145"/>
        <v>publishing</v>
      </c>
      <c r="R1568" s="7" t="str">
        <f t="shared" si="146"/>
        <v>art books</v>
      </c>
      <c r="S1568" s="13">
        <f>(((I1568/60)/60)/24)+DATE(1970,1,1)</f>
        <v>42578.916666666672</v>
      </c>
      <c r="T1568" s="16">
        <f>(((J1568/60)/60)/24)+DATE(1970,1,1)</f>
        <v>42549.916712962964</v>
      </c>
      <c r="U1568" t="str">
        <f t="shared" si="147"/>
        <v/>
      </c>
      <c r="V1568" t="str">
        <f t="shared" si="148"/>
        <v/>
      </c>
      <c r="W1568">
        <f t="shared" si="149"/>
        <v>59</v>
      </c>
      <c r="X1568">
        <f t="shared" si="150"/>
        <v>59</v>
      </c>
    </row>
    <row r="1569" spans="1:24"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f>
        <v>4.1176470588235294E-2</v>
      </c>
      <c r="P1569" s="6">
        <f>E1569/L1569</f>
        <v>26.923076923076923</v>
      </c>
      <c r="Q1569" t="str">
        <f t="shared" si="145"/>
        <v>publishing</v>
      </c>
      <c r="R1569" s="7" t="str">
        <f t="shared" si="146"/>
        <v>art books</v>
      </c>
      <c r="S1569" s="13">
        <f>(((I1569/60)/60)/24)+DATE(1970,1,1)</f>
        <v>41687</v>
      </c>
      <c r="T1569" s="16">
        <f>(((J1569/60)/60)/24)+DATE(1970,1,1)</f>
        <v>41671.936863425923</v>
      </c>
      <c r="U1569" t="str">
        <f t="shared" si="147"/>
        <v/>
      </c>
      <c r="V1569" t="str">
        <f t="shared" si="148"/>
        <v/>
      </c>
      <c r="W1569">
        <f t="shared" si="149"/>
        <v>13</v>
      </c>
      <c r="X1569">
        <f t="shared" si="150"/>
        <v>13</v>
      </c>
    </row>
    <row r="1570" spans="1:24"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f>
        <v>0.13639999999999999</v>
      </c>
      <c r="P1570" s="6">
        <f>E1570/L1570</f>
        <v>155</v>
      </c>
      <c r="Q1570" t="str">
        <f t="shared" si="145"/>
        <v>publishing</v>
      </c>
      <c r="R1570" s="7" t="str">
        <f t="shared" si="146"/>
        <v>art books</v>
      </c>
      <c r="S1570" s="13">
        <f>(((I1570/60)/60)/24)+DATE(1970,1,1)</f>
        <v>41997.062326388885</v>
      </c>
      <c r="T1570" s="16">
        <f>(((J1570/60)/60)/24)+DATE(1970,1,1)</f>
        <v>41962.062326388885</v>
      </c>
      <c r="U1570" t="str">
        <f t="shared" si="147"/>
        <v/>
      </c>
      <c r="V1570" t="str">
        <f t="shared" si="148"/>
        <v/>
      </c>
      <c r="W1570">
        <f t="shared" si="149"/>
        <v>22</v>
      </c>
      <c r="X1570">
        <f t="shared" si="150"/>
        <v>22</v>
      </c>
    </row>
    <row r="1571" spans="1:24"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f>
        <v>0</v>
      </c>
      <c r="P1571" s="6" t="e">
        <f>E1571/L1571</f>
        <v>#DIV/0!</v>
      </c>
      <c r="Q1571" t="str">
        <f t="shared" si="145"/>
        <v>publishing</v>
      </c>
      <c r="R1571" s="7" t="str">
        <f t="shared" si="146"/>
        <v>art books</v>
      </c>
      <c r="S1571" s="13">
        <f>(((I1571/60)/60)/24)+DATE(1970,1,1)</f>
        <v>41419.679560185185</v>
      </c>
      <c r="T1571" s="16">
        <f>(((J1571/60)/60)/24)+DATE(1970,1,1)</f>
        <v>41389.679560185185</v>
      </c>
      <c r="U1571" t="str">
        <f t="shared" si="147"/>
        <v/>
      </c>
      <c r="V1571" t="str">
        <f t="shared" si="148"/>
        <v/>
      </c>
      <c r="W1571">
        <f t="shared" si="149"/>
        <v>0</v>
      </c>
      <c r="X1571">
        <f t="shared" si="150"/>
        <v>0</v>
      </c>
    </row>
    <row r="1572" spans="1:24"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f>
        <v>0.41399999999999998</v>
      </c>
      <c r="P1572" s="6">
        <f>E1572/L1572</f>
        <v>47.769230769230766</v>
      </c>
      <c r="Q1572" t="str">
        <f t="shared" si="145"/>
        <v>publishing</v>
      </c>
      <c r="R1572" s="7" t="str">
        <f t="shared" si="146"/>
        <v>art books</v>
      </c>
      <c r="S1572" s="13">
        <f>(((I1572/60)/60)/24)+DATE(1970,1,1)</f>
        <v>42468.771782407406</v>
      </c>
      <c r="T1572" s="16">
        <f>(((J1572/60)/60)/24)+DATE(1970,1,1)</f>
        <v>42438.813449074078</v>
      </c>
      <c r="U1572" t="str">
        <f t="shared" si="147"/>
        <v/>
      </c>
      <c r="V1572" t="str">
        <f t="shared" si="148"/>
        <v/>
      </c>
      <c r="W1572">
        <f t="shared" si="149"/>
        <v>52</v>
      </c>
      <c r="X1572">
        <f t="shared" si="150"/>
        <v>52</v>
      </c>
    </row>
    <row r="1573" spans="1:24"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f>
        <v>6.6115702479338841E-3</v>
      </c>
      <c r="P1573" s="6">
        <f>E1573/L1573</f>
        <v>20</v>
      </c>
      <c r="Q1573" t="str">
        <f t="shared" si="145"/>
        <v>publishing</v>
      </c>
      <c r="R1573" s="7" t="str">
        <f t="shared" si="146"/>
        <v>art books</v>
      </c>
      <c r="S1573" s="13">
        <f>(((I1573/60)/60)/24)+DATE(1970,1,1)</f>
        <v>42174.769479166673</v>
      </c>
      <c r="T1573" s="16">
        <f>(((J1573/60)/60)/24)+DATE(1970,1,1)</f>
        <v>42144.769479166673</v>
      </c>
      <c r="U1573" t="str">
        <f t="shared" si="147"/>
        <v/>
      </c>
      <c r="V1573" t="str">
        <f t="shared" si="148"/>
        <v/>
      </c>
      <c r="W1573">
        <f t="shared" si="149"/>
        <v>4</v>
      </c>
      <c r="X1573">
        <f t="shared" si="150"/>
        <v>4</v>
      </c>
    </row>
    <row r="1574" spans="1:24"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f>
        <v>0.05</v>
      </c>
      <c r="P1574" s="6">
        <f>E1574/L1574</f>
        <v>41.666666666666664</v>
      </c>
      <c r="Q1574" t="str">
        <f t="shared" si="145"/>
        <v>publishing</v>
      </c>
      <c r="R1574" s="7" t="str">
        <f t="shared" si="146"/>
        <v>art books</v>
      </c>
      <c r="S1574" s="13">
        <f>(((I1574/60)/60)/24)+DATE(1970,1,1)</f>
        <v>42428.999305555553</v>
      </c>
      <c r="T1574" s="16">
        <f>(((J1574/60)/60)/24)+DATE(1970,1,1)</f>
        <v>42404.033090277779</v>
      </c>
      <c r="U1574" t="str">
        <f t="shared" si="147"/>
        <v/>
      </c>
      <c r="V1574" t="str">
        <f t="shared" si="148"/>
        <v/>
      </c>
      <c r="W1574">
        <f t="shared" si="149"/>
        <v>3</v>
      </c>
      <c r="X1574">
        <f t="shared" si="150"/>
        <v>3</v>
      </c>
    </row>
    <row r="1575" spans="1:24"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f>
        <v>2.4777777777777777E-2</v>
      </c>
      <c r="P1575" s="6">
        <f>E1575/L1575</f>
        <v>74.333333333333329</v>
      </c>
      <c r="Q1575" t="str">
        <f t="shared" si="145"/>
        <v>publishing</v>
      </c>
      <c r="R1575" s="7" t="str">
        <f t="shared" si="146"/>
        <v>art books</v>
      </c>
      <c r="S1575" s="13">
        <f>(((I1575/60)/60)/24)+DATE(1970,1,1)</f>
        <v>42826.165972222225</v>
      </c>
      <c r="T1575" s="16">
        <f>(((J1575/60)/60)/24)+DATE(1970,1,1)</f>
        <v>42786.000023148154</v>
      </c>
      <c r="U1575" t="str">
        <f t="shared" si="147"/>
        <v/>
      </c>
      <c r="V1575" t="str">
        <f t="shared" si="148"/>
        <v/>
      </c>
      <c r="W1575">
        <f t="shared" si="149"/>
        <v>3</v>
      </c>
      <c r="X1575">
        <f t="shared" si="150"/>
        <v>3</v>
      </c>
    </row>
    <row r="1576" spans="1:24"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f>
        <v>5.0599999999999999E-2</v>
      </c>
      <c r="P1576" s="6">
        <f>E1576/L1576</f>
        <v>84.333333333333329</v>
      </c>
      <c r="Q1576" t="str">
        <f t="shared" si="145"/>
        <v>publishing</v>
      </c>
      <c r="R1576" s="7" t="str">
        <f t="shared" si="146"/>
        <v>art books</v>
      </c>
      <c r="S1576" s="13">
        <f>(((I1576/60)/60)/24)+DATE(1970,1,1)</f>
        <v>42052.927418981482</v>
      </c>
      <c r="T1576" s="16">
        <f>(((J1576/60)/60)/24)+DATE(1970,1,1)</f>
        <v>42017.927418981482</v>
      </c>
      <c r="U1576" t="str">
        <f t="shared" si="147"/>
        <v/>
      </c>
      <c r="V1576" t="str">
        <f t="shared" si="148"/>
        <v/>
      </c>
      <c r="W1576">
        <f t="shared" si="149"/>
        <v>6</v>
      </c>
      <c r="X1576">
        <f t="shared" si="150"/>
        <v>6</v>
      </c>
    </row>
    <row r="1577" spans="1:24"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f>
        <v>0.2291</v>
      </c>
      <c r="P1577" s="6">
        <f>E1577/L1577</f>
        <v>65.457142857142856</v>
      </c>
      <c r="Q1577" t="str">
        <f t="shared" si="145"/>
        <v>publishing</v>
      </c>
      <c r="R1577" s="7" t="str">
        <f t="shared" si="146"/>
        <v>art books</v>
      </c>
      <c r="S1577" s="13">
        <f>(((I1577/60)/60)/24)+DATE(1970,1,1)</f>
        <v>41829.524259259262</v>
      </c>
      <c r="T1577" s="16">
        <f>(((J1577/60)/60)/24)+DATE(1970,1,1)</f>
        <v>41799.524259259262</v>
      </c>
      <c r="U1577" t="str">
        <f t="shared" si="147"/>
        <v/>
      </c>
      <c r="V1577" t="str">
        <f t="shared" si="148"/>
        <v/>
      </c>
      <c r="W1577">
        <f t="shared" si="149"/>
        <v>35</v>
      </c>
      <c r="X1577">
        <f t="shared" si="150"/>
        <v>35</v>
      </c>
    </row>
    <row r="1578" spans="1:24"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f>
        <v>0.13</v>
      </c>
      <c r="P1578" s="6">
        <f>E1578/L1578</f>
        <v>65</v>
      </c>
      <c r="Q1578" t="str">
        <f t="shared" si="145"/>
        <v>publishing</v>
      </c>
      <c r="R1578" s="7" t="str">
        <f t="shared" si="146"/>
        <v>art books</v>
      </c>
      <c r="S1578" s="13">
        <f>(((I1578/60)/60)/24)+DATE(1970,1,1)</f>
        <v>42185.879259259258</v>
      </c>
      <c r="T1578" s="16">
        <f>(((J1578/60)/60)/24)+DATE(1970,1,1)</f>
        <v>42140.879259259258</v>
      </c>
      <c r="U1578" t="str">
        <f t="shared" si="147"/>
        <v/>
      </c>
      <c r="V1578" t="str">
        <f t="shared" si="148"/>
        <v/>
      </c>
      <c r="W1578">
        <f t="shared" si="149"/>
        <v>10</v>
      </c>
      <c r="X1578">
        <f t="shared" si="150"/>
        <v>10</v>
      </c>
    </row>
    <row r="1579" spans="1:24"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f>
        <v>5.4999999999999997E-3</v>
      </c>
      <c r="P1579" s="6">
        <f>E1579/L1579</f>
        <v>27.5</v>
      </c>
      <c r="Q1579" t="str">
        <f t="shared" si="145"/>
        <v>publishing</v>
      </c>
      <c r="R1579" s="7" t="str">
        <f t="shared" si="146"/>
        <v>art books</v>
      </c>
      <c r="S1579" s="13">
        <f>(((I1579/60)/60)/24)+DATE(1970,1,1)</f>
        <v>41114.847777777781</v>
      </c>
      <c r="T1579" s="16">
        <f>(((J1579/60)/60)/24)+DATE(1970,1,1)</f>
        <v>41054.847777777781</v>
      </c>
      <c r="U1579" t="str">
        <f t="shared" si="147"/>
        <v/>
      </c>
      <c r="V1579" t="str">
        <f t="shared" si="148"/>
        <v/>
      </c>
      <c r="W1579">
        <f t="shared" si="149"/>
        <v>2</v>
      </c>
      <c r="X1579">
        <f t="shared" si="150"/>
        <v>2</v>
      </c>
    </row>
    <row r="1580" spans="1:24"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f>
        <v>0.10806536636794939</v>
      </c>
      <c r="P1580" s="6">
        <f>E1580/L1580</f>
        <v>51.25</v>
      </c>
      <c r="Q1580" t="str">
        <f t="shared" si="145"/>
        <v>publishing</v>
      </c>
      <c r="R1580" s="7" t="str">
        <f t="shared" si="146"/>
        <v>art books</v>
      </c>
      <c r="S1580" s="13">
        <f>(((I1580/60)/60)/24)+DATE(1970,1,1)</f>
        <v>40423.083333333336</v>
      </c>
      <c r="T1580" s="16">
        <f>(((J1580/60)/60)/24)+DATE(1970,1,1)</f>
        <v>40399.065868055557</v>
      </c>
      <c r="U1580" t="str">
        <f t="shared" si="147"/>
        <v/>
      </c>
      <c r="V1580" t="str">
        <f t="shared" si="148"/>
        <v/>
      </c>
      <c r="W1580">
        <f t="shared" si="149"/>
        <v>4</v>
      </c>
      <c r="X1580">
        <f t="shared" si="150"/>
        <v>4</v>
      </c>
    </row>
    <row r="1581" spans="1:24"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f>
        <v>8.4008400840084006E-3</v>
      </c>
      <c r="P1581" s="6">
        <f>E1581/L1581</f>
        <v>14</v>
      </c>
      <c r="Q1581" t="str">
        <f t="shared" si="145"/>
        <v>publishing</v>
      </c>
      <c r="R1581" s="7" t="str">
        <f t="shared" si="146"/>
        <v>art books</v>
      </c>
      <c r="S1581" s="13">
        <f>(((I1581/60)/60)/24)+DATE(1970,1,1)</f>
        <v>41514.996423611112</v>
      </c>
      <c r="T1581" s="16">
        <f>(((J1581/60)/60)/24)+DATE(1970,1,1)</f>
        <v>41481.996423611112</v>
      </c>
      <c r="U1581" t="str">
        <f t="shared" si="147"/>
        <v/>
      </c>
      <c r="V1581" t="str">
        <f t="shared" si="148"/>
        <v/>
      </c>
      <c r="W1581">
        <f t="shared" si="149"/>
        <v>2</v>
      </c>
      <c r="X1581">
        <f t="shared" si="150"/>
        <v>2</v>
      </c>
    </row>
    <row r="1582" spans="1:24"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f>
        <v>0</v>
      </c>
      <c r="P1582" s="6" t="e">
        <f>E1582/L1582</f>
        <v>#DIV/0!</v>
      </c>
      <c r="Q1582" t="str">
        <f t="shared" si="145"/>
        <v>publishing</v>
      </c>
      <c r="R1582" s="7" t="str">
        <f t="shared" si="146"/>
        <v>art books</v>
      </c>
      <c r="S1582" s="13">
        <f>(((I1582/60)/60)/24)+DATE(1970,1,1)</f>
        <v>41050.050069444449</v>
      </c>
      <c r="T1582" s="16">
        <f>(((J1582/60)/60)/24)+DATE(1970,1,1)</f>
        <v>40990.050069444449</v>
      </c>
      <c r="U1582" t="str">
        <f t="shared" si="147"/>
        <v/>
      </c>
      <c r="V1582" t="str">
        <f t="shared" si="148"/>
        <v/>
      </c>
      <c r="W1582">
        <f t="shared" si="149"/>
        <v>0</v>
      </c>
      <c r="X1582">
        <f t="shared" si="150"/>
        <v>0</v>
      </c>
    </row>
    <row r="1583" spans="1:24"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f>
        <v>5.0000000000000001E-3</v>
      </c>
      <c r="P1583" s="6">
        <f>E1583/L1583</f>
        <v>5</v>
      </c>
      <c r="Q1583" t="str">
        <f t="shared" si="145"/>
        <v>photography</v>
      </c>
      <c r="R1583" s="7" t="str">
        <f t="shared" si="146"/>
        <v>places</v>
      </c>
      <c r="S1583" s="13">
        <f>(((I1583/60)/60)/24)+DATE(1970,1,1)</f>
        <v>42357.448958333334</v>
      </c>
      <c r="T1583" s="16">
        <f>(((J1583/60)/60)/24)+DATE(1970,1,1)</f>
        <v>42325.448958333334</v>
      </c>
      <c r="U1583" t="str">
        <f t="shared" si="147"/>
        <v/>
      </c>
      <c r="V1583">
        <f t="shared" si="148"/>
        <v>1</v>
      </c>
      <c r="W1583" t="str">
        <f t="shared" si="149"/>
        <v/>
      </c>
      <c r="X1583">
        <f t="shared" si="150"/>
        <v>1</v>
      </c>
    </row>
    <row r="1584" spans="1:24"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f>
        <v>9.2999999999999999E-2</v>
      </c>
      <c r="P1584" s="6">
        <f>E1584/L1584</f>
        <v>31</v>
      </c>
      <c r="Q1584" t="str">
        <f t="shared" si="145"/>
        <v>photography</v>
      </c>
      <c r="R1584" s="7" t="str">
        <f t="shared" si="146"/>
        <v>places</v>
      </c>
      <c r="S1584" s="13">
        <f>(((I1584/60)/60)/24)+DATE(1970,1,1)</f>
        <v>42303.888888888891</v>
      </c>
      <c r="T1584" s="16">
        <f>(((J1584/60)/60)/24)+DATE(1970,1,1)</f>
        <v>42246.789965277778</v>
      </c>
      <c r="U1584" t="str">
        <f t="shared" si="147"/>
        <v/>
      </c>
      <c r="V1584">
        <f t="shared" si="148"/>
        <v>3</v>
      </c>
      <c r="W1584" t="str">
        <f t="shared" si="149"/>
        <v/>
      </c>
      <c r="X1584">
        <f t="shared" si="150"/>
        <v>3</v>
      </c>
    </row>
    <row r="1585" spans="1:24"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f>
        <v>7.5000000000000002E-4</v>
      </c>
      <c r="P1585" s="6">
        <f>E1585/L1585</f>
        <v>15</v>
      </c>
      <c r="Q1585" t="str">
        <f t="shared" si="145"/>
        <v>photography</v>
      </c>
      <c r="R1585" s="7" t="str">
        <f t="shared" si="146"/>
        <v>places</v>
      </c>
      <c r="S1585" s="13">
        <f>(((I1585/60)/60)/24)+DATE(1970,1,1)</f>
        <v>41907.904988425929</v>
      </c>
      <c r="T1585" s="16">
        <f>(((J1585/60)/60)/24)+DATE(1970,1,1)</f>
        <v>41877.904988425929</v>
      </c>
      <c r="U1585" t="str">
        <f t="shared" si="147"/>
        <v/>
      </c>
      <c r="V1585">
        <f t="shared" si="148"/>
        <v>1</v>
      </c>
      <c r="W1585" t="str">
        <f t="shared" si="149"/>
        <v/>
      </c>
      <c r="X1585">
        <f t="shared" si="150"/>
        <v>1</v>
      </c>
    </row>
    <row r="1586" spans="1:24"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f>
        <v>0</v>
      </c>
      <c r="P1586" s="6" t="e">
        <f>E1586/L1586</f>
        <v>#DIV/0!</v>
      </c>
      <c r="Q1586" t="str">
        <f t="shared" si="145"/>
        <v>photography</v>
      </c>
      <c r="R1586" s="7" t="str">
        <f t="shared" si="146"/>
        <v>places</v>
      </c>
      <c r="S1586" s="13">
        <f>(((I1586/60)/60)/24)+DATE(1970,1,1)</f>
        <v>41789.649317129632</v>
      </c>
      <c r="T1586" s="16">
        <f>(((J1586/60)/60)/24)+DATE(1970,1,1)</f>
        <v>41779.649317129632</v>
      </c>
      <c r="U1586" t="str">
        <f t="shared" si="147"/>
        <v/>
      </c>
      <c r="V1586">
        <f t="shared" si="148"/>
        <v>0</v>
      </c>
      <c r="W1586" t="str">
        <f t="shared" si="149"/>
        <v/>
      </c>
      <c r="X1586">
        <f t="shared" si="150"/>
        <v>0</v>
      </c>
    </row>
    <row r="1587" spans="1:24"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f>
        <v>0.79</v>
      </c>
      <c r="P1587" s="6">
        <f>E1587/L1587</f>
        <v>131.66666666666666</v>
      </c>
      <c r="Q1587" t="str">
        <f t="shared" si="145"/>
        <v>photography</v>
      </c>
      <c r="R1587" s="7" t="str">
        <f t="shared" si="146"/>
        <v>places</v>
      </c>
      <c r="S1587" s="13">
        <f>(((I1587/60)/60)/24)+DATE(1970,1,1)</f>
        <v>42729.458333333328</v>
      </c>
      <c r="T1587" s="16">
        <f>(((J1587/60)/60)/24)+DATE(1970,1,1)</f>
        <v>42707.895462962959</v>
      </c>
      <c r="U1587" t="str">
        <f t="shared" si="147"/>
        <v/>
      </c>
      <c r="V1587">
        <f t="shared" si="148"/>
        <v>12</v>
      </c>
      <c r="W1587" t="str">
        <f t="shared" si="149"/>
        <v/>
      </c>
      <c r="X1587">
        <f t="shared" si="150"/>
        <v>12</v>
      </c>
    </row>
    <row r="1588" spans="1:24"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f>
        <v>0</v>
      </c>
      <c r="P1588" s="6" t="e">
        <f>E1588/L1588</f>
        <v>#DIV/0!</v>
      </c>
      <c r="Q1588" t="str">
        <f t="shared" si="145"/>
        <v>photography</v>
      </c>
      <c r="R1588" s="7" t="str">
        <f t="shared" si="146"/>
        <v>places</v>
      </c>
      <c r="S1588" s="13">
        <f>(((I1588/60)/60)/24)+DATE(1970,1,1)</f>
        <v>42099.062754629631</v>
      </c>
      <c r="T1588" s="16">
        <f>(((J1588/60)/60)/24)+DATE(1970,1,1)</f>
        <v>42069.104421296302</v>
      </c>
      <c r="U1588" t="str">
        <f t="shared" si="147"/>
        <v/>
      </c>
      <c r="V1588">
        <f t="shared" si="148"/>
        <v>0</v>
      </c>
      <c r="W1588" t="str">
        <f t="shared" si="149"/>
        <v/>
      </c>
      <c r="X1588">
        <f t="shared" si="150"/>
        <v>0</v>
      </c>
    </row>
    <row r="1589" spans="1:24"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f>
        <v>1.3333333333333334E-4</v>
      </c>
      <c r="P1589" s="6">
        <f>E1589/L1589</f>
        <v>1</v>
      </c>
      <c r="Q1589" t="str">
        <f t="shared" si="145"/>
        <v>photography</v>
      </c>
      <c r="R1589" s="7" t="str">
        <f t="shared" si="146"/>
        <v>places</v>
      </c>
      <c r="S1589" s="13">
        <f>(((I1589/60)/60)/24)+DATE(1970,1,1)</f>
        <v>41986.950983796298</v>
      </c>
      <c r="T1589" s="16">
        <f>(((J1589/60)/60)/24)+DATE(1970,1,1)</f>
        <v>41956.950983796298</v>
      </c>
      <c r="U1589" t="str">
        <f t="shared" si="147"/>
        <v/>
      </c>
      <c r="V1589">
        <f t="shared" si="148"/>
        <v>1</v>
      </c>
      <c r="W1589" t="str">
        <f t="shared" si="149"/>
        <v/>
      </c>
      <c r="X1589">
        <f t="shared" si="150"/>
        <v>1</v>
      </c>
    </row>
    <row r="1590" spans="1:24"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f>
        <v>0</v>
      </c>
      <c r="P1590" s="6" t="e">
        <f>E1590/L1590</f>
        <v>#DIV/0!</v>
      </c>
      <c r="Q1590" t="str">
        <f t="shared" si="145"/>
        <v>photography</v>
      </c>
      <c r="R1590" s="7" t="str">
        <f t="shared" si="146"/>
        <v>places</v>
      </c>
      <c r="S1590" s="13">
        <f>(((I1590/60)/60)/24)+DATE(1970,1,1)</f>
        <v>42035.841666666667</v>
      </c>
      <c r="T1590" s="16">
        <f>(((J1590/60)/60)/24)+DATE(1970,1,1)</f>
        <v>42005.24998842593</v>
      </c>
      <c r="U1590" t="str">
        <f t="shared" si="147"/>
        <v/>
      </c>
      <c r="V1590">
        <f t="shared" si="148"/>
        <v>0</v>
      </c>
      <c r="W1590" t="str">
        <f t="shared" si="149"/>
        <v/>
      </c>
      <c r="X1590">
        <f t="shared" si="150"/>
        <v>0</v>
      </c>
    </row>
    <row r="1591" spans="1:24"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f>
        <v>0</v>
      </c>
      <c r="P1591" s="6" t="e">
        <f>E1591/L1591</f>
        <v>#DIV/0!</v>
      </c>
      <c r="Q1591" t="str">
        <f t="shared" si="145"/>
        <v>photography</v>
      </c>
      <c r="R1591" s="7" t="str">
        <f t="shared" si="146"/>
        <v>places</v>
      </c>
      <c r="S1591" s="13">
        <f>(((I1591/60)/60)/24)+DATE(1970,1,1)</f>
        <v>42286.984791666662</v>
      </c>
      <c r="T1591" s="16">
        <f>(((J1591/60)/60)/24)+DATE(1970,1,1)</f>
        <v>42256.984791666662</v>
      </c>
      <c r="U1591" t="str">
        <f t="shared" si="147"/>
        <v/>
      </c>
      <c r="V1591">
        <f t="shared" si="148"/>
        <v>0</v>
      </c>
      <c r="W1591" t="str">
        <f t="shared" si="149"/>
        <v/>
      </c>
      <c r="X1591">
        <f t="shared" si="150"/>
        <v>0</v>
      </c>
    </row>
    <row r="1592" spans="1:24"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f>
        <v>1.7000000000000001E-2</v>
      </c>
      <c r="P1592" s="6">
        <f>E1592/L1592</f>
        <v>510</v>
      </c>
      <c r="Q1592" t="str">
        <f t="shared" si="145"/>
        <v>photography</v>
      </c>
      <c r="R1592" s="7" t="str">
        <f t="shared" si="146"/>
        <v>places</v>
      </c>
      <c r="S1592" s="13">
        <f>(((I1592/60)/60)/24)+DATE(1970,1,1)</f>
        <v>42270.857222222221</v>
      </c>
      <c r="T1592" s="16">
        <f>(((J1592/60)/60)/24)+DATE(1970,1,1)</f>
        <v>42240.857222222221</v>
      </c>
      <c r="U1592" t="str">
        <f t="shared" si="147"/>
        <v/>
      </c>
      <c r="V1592">
        <f t="shared" si="148"/>
        <v>2</v>
      </c>
      <c r="W1592" t="str">
        <f t="shared" si="149"/>
        <v/>
      </c>
      <c r="X1592">
        <f t="shared" si="150"/>
        <v>2</v>
      </c>
    </row>
    <row r="1593" spans="1:24"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f>
        <v>0.29228571428571426</v>
      </c>
      <c r="P1593" s="6">
        <f>E1593/L1593</f>
        <v>44.478260869565219</v>
      </c>
      <c r="Q1593" t="str">
        <f t="shared" si="145"/>
        <v>photography</v>
      </c>
      <c r="R1593" s="7" t="str">
        <f t="shared" si="146"/>
        <v>places</v>
      </c>
      <c r="S1593" s="13">
        <f>(((I1593/60)/60)/24)+DATE(1970,1,1)</f>
        <v>42463.68450231482</v>
      </c>
      <c r="T1593" s="16">
        <f>(((J1593/60)/60)/24)+DATE(1970,1,1)</f>
        <v>42433.726168981477</v>
      </c>
      <c r="U1593" t="str">
        <f t="shared" si="147"/>
        <v/>
      </c>
      <c r="V1593">
        <f t="shared" si="148"/>
        <v>92</v>
      </c>
      <c r="W1593" t="str">
        <f t="shared" si="149"/>
        <v/>
      </c>
      <c r="X1593">
        <f t="shared" si="150"/>
        <v>92</v>
      </c>
    </row>
    <row r="1594" spans="1:24"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f>
        <v>0</v>
      </c>
      <c r="P1594" s="6" t="e">
        <f>E1594/L1594</f>
        <v>#DIV/0!</v>
      </c>
      <c r="Q1594" t="str">
        <f t="shared" si="145"/>
        <v>photography</v>
      </c>
      <c r="R1594" s="7" t="str">
        <f t="shared" si="146"/>
        <v>places</v>
      </c>
      <c r="S1594" s="13">
        <f>(((I1594/60)/60)/24)+DATE(1970,1,1)</f>
        <v>42091.031076388885</v>
      </c>
      <c r="T1594" s="16">
        <f>(((J1594/60)/60)/24)+DATE(1970,1,1)</f>
        <v>42046.072743055556</v>
      </c>
      <c r="U1594" t="str">
        <f t="shared" si="147"/>
        <v/>
      </c>
      <c r="V1594">
        <f t="shared" si="148"/>
        <v>0</v>
      </c>
      <c r="W1594" t="str">
        <f t="shared" si="149"/>
        <v/>
      </c>
      <c r="X1594">
        <f t="shared" si="150"/>
        <v>0</v>
      </c>
    </row>
    <row r="1595" spans="1:24"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f>
        <v>1.3636363636363637E-4</v>
      </c>
      <c r="P1595" s="6">
        <f>E1595/L1595</f>
        <v>1</v>
      </c>
      <c r="Q1595" t="str">
        <f t="shared" si="145"/>
        <v>photography</v>
      </c>
      <c r="R1595" s="7" t="str">
        <f t="shared" si="146"/>
        <v>places</v>
      </c>
      <c r="S1595" s="13">
        <f>(((I1595/60)/60)/24)+DATE(1970,1,1)</f>
        <v>42063.845543981486</v>
      </c>
      <c r="T1595" s="16">
        <f>(((J1595/60)/60)/24)+DATE(1970,1,1)</f>
        <v>42033.845543981486</v>
      </c>
      <c r="U1595" t="str">
        <f t="shared" si="147"/>
        <v/>
      </c>
      <c r="V1595">
        <f t="shared" si="148"/>
        <v>3</v>
      </c>
      <c r="W1595" t="str">
        <f t="shared" si="149"/>
        <v/>
      </c>
      <c r="X1595">
        <f t="shared" si="150"/>
        <v>3</v>
      </c>
    </row>
    <row r="1596" spans="1:24"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f>
        <v>0.20499999999999999</v>
      </c>
      <c r="P1596" s="6">
        <f>E1596/L1596</f>
        <v>20.5</v>
      </c>
      <c r="Q1596" t="str">
        <f t="shared" si="145"/>
        <v>photography</v>
      </c>
      <c r="R1596" s="7" t="str">
        <f t="shared" si="146"/>
        <v>places</v>
      </c>
      <c r="S1596" s="13">
        <f>(((I1596/60)/60)/24)+DATE(1970,1,1)</f>
        <v>42505.681249999994</v>
      </c>
      <c r="T1596" s="16">
        <f>(((J1596/60)/60)/24)+DATE(1970,1,1)</f>
        <v>42445.712754629625</v>
      </c>
      <c r="U1596" t="str">
        <f t="shared" si="147"/>
        <v/>
      </c>
      <c r="V1596">
        <f t="shared" si="148"/>
        <v>10</v>
      </c>
      <c r="W1596" t="str">
        <f t="shared" si="149"/>
        <v/>
      </c>
      <c r="X1596">
        <f t="shared" si="150"/>
        <v>10</v>
      </c>
    </row>
    <row r="1597" spans="1:24"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f>
        <v>2.8E-3</v>
      </c>
      <c r="P1597" s="6">
        <f>E1597/L1597</f>
        <v>40</v>
      </c>
      <c r="Q1597" t="str">
        <f t="shared" si="145"/>
        <v>photography</v>
      </c>
      <c r="R1597" s="7" t="str">
        <f t="shared" si="146"/>
        <v>places</v>
      </c>
      <c r="S1597" s="13">
        <f>(((I1597/60)/60)/24)+DATE(1970,1,1)</f>
        <v>41808.842361111114</v>
      </c>
      <c r="T1597" s="16">
        <f>(((J1597/60)/60)/24)+DATE(1970,1,1)</f>
        <v>41780.050092592595</v>
      </c>
      <c r="U1597" t="str">
        <f t="shared" si="147"/>
        <v/>
      </c>
      <c r="V1597">
        <f t="shared" si="148"/>
        <v>7</v>
      </c>
      <c r="W1597" t="str">
        <f t="shared" si="149"/>
        <v/>
      </c>
      <c r="X1597">
        <f t="shared" si="150"/>
        <v>7</v>
      </c>
    </row>
    <row r="1598" spans="1:24"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f>
        <v>2.3076923076923078E-2</v>
      </c>
      <c r="P1598" s="6">
        <f>E1598/L1598</f>
        <v>25</v>
      </c>
      <c r="Q1598" t="str">
        <f t="shared" si="145"/>
        <v>photography</v>
      </c>
      <c r="R1598" s="7" t="str">
        <f t="shared" si="146"/>
        <v>places</v>
      </c>
      <c r="S1598" s="13">
        <f>(((I1598/60)/60)/24)+DATE(1970,1,1)</f>
        <v>41986.471863425926</v>
      </c>
      <c r="T1598" s="16">
        <f>(((J1598/60)/60)/24)+DATE(1970,1,1)</f>
        <v>41941.430196759262</v>
      </c>
      <c r="U1598" t="str">
        <f t="shared" si="147"/>
        <v/>
      </c>
      <c r="V1598">
        <f t="shared" si="148"/>
        <v>3</v>
      </c>
      <c r="W1598" t="str">
        <f t="shared" si="149"/>
        <v/>
      </c>
      <c r="X1598">
        <f t="shared" si="150"/>
        <v>3</v>
      </c>
    </row>
    <row r="1599" spans="1:24"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f>
        <v>0</v>
      </c>
      <c r="P1599" s="6" t="e">
        <f>E1599/L1599</f>
        <v>#DIV/0!</v>
      </c>
      <c r="Q1599" t="str">
        <f t="shared" si="145"/>
        <v>photography</v>
      </c>
      <c r="R1599" s="7" t="str">
        <f t="shared" si="146"/>
        <v>places</v>
      </c>
      <c r="S1599" s="13">
        <f>(((I1599/60)/60)/24)+DATE(1970,1,1)</f>
        <v>42633.354131944448</v>
      </c>
      <c r="T1599" s="16">
        <f>(((J1599/60)/60)/24)+DATE(1970,1,1)</f>
        <v>42603.354131944448</v>
      </c>
      <c r="U1599" t="str">
        <f t="shared" si="147"/>
        <v/>
      </c>
      <c r="V1599">
        <f t="shared" si="148"/>
        <v>0</v>
      </c>
      <c r="W1599" t="str">
        <f t="shared" si="149"/>
        <v/>
      </c>
      <c r="X1599">
        <f t="shared" si="150"/>
        <v>0</v>
      </c>
    </row>
    <row r="1600" spans="1:24"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f>
        <v>1.25E-3</v>
      </c>
      <c r="P1600" s="6">
        <f>E1600/L1600</f>
        <v>1</v>
      </c>
      <c r="Q1600" t="str">
        <f t="shared" si="145"/>
        <v>photography</v>
      </c>
      <c r="R1600" s="7" t="str">
        <f t="shared" si="146"/>
        <v>places</v>
      </c>
      <c r="S1600" s="13">
        <f>(((I1600/60)/60)/24)+DATE(1970,1,1)</f>
        <v>42211.667337962965</v>
      </c>
      <c r="T1600" s="16">
        <f>(((J1600/60)/60)/24)+DATE(1970,1,1)</f>
        <v>42151.667337962965</v>
      </c>
      <c r="U1600" t="str">
        <f t="shared" si="147"/>
        <v/>
      </c>
      <c r="V1600">
        <f t="shared" si="148"/>
        <v>1</v>
      </c>
      <c r="W1600" t="str">
        <f t="shared" si="149"/>
        <v/>
      </c>
      <c r="X1600">
        <f t="shared" si="150"/>
        <v>1</v>
      </c>
    </row>
    <row r="1601" spans="1:24"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f>
        <v>0</v>
      </c>
      <c r="P1601" s="6" t="e">
        <f>E1601/L1601</f>
        <v>#DIV/0!</v>
      </c>
      <c r="Q1601" t="str">
        <f t="shared" si="145"/>
        <v>photography</v>
      </c>
      <c r="R1601" s="7" t="str">
        <f t="shared" si="146"/>
        <v>places</v>
      </c>
      <c r="S1601" s="13">
        <f>(((I1601/60)/60)/24)+DATE(1970,1,1)</f>
        <v>42468.497407407413</v>
      </c>
      <c r="T1601" s="16">
        <f>(((J1601/60)/60)/24)+DATE(1970,1,1)</f>
        <v>42438.53907407407</v>
      </c>
      <c r="U1601" t="str">
        <f t="shared" si="147"/>
        <v/>
      </c>
      <c r="V1601">
        <f t="shared" si="148"/>
        <v>0</v>
      </c>
      <c r="W1601" t="str">
        <f t="shared" si="149"/>
        <v/>
      </c>
      <c r="X1601">
        <f t="shared" si="150"/>
        <v>0</v>
      </c>
    </row>
    <row r="1602" spans="1:24"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f>
        <v>7.3400000000000007E-2</v>
      </c>
      <c r="P1602" s="6">
        <f>E1602/L1602</f>
        <v>40.777777777777779</v>
      </c>
      <c r="Q1602" t="str">
        <f t="shared" si="145"/>
        <v>photography</v>
      </c>
      <c r="R1602" s="7" t="str">
        <f t="shared" si="146"/>
        <v>places</v>
      </c>
      <c r="S1602" s="13">
        <f>(((I1602/60)/60)/24)+DATE(1970,1,1)</f>
        <v>41835.21597222222</v>
      </c>
      <c r="T1602" s="16">
        <f>(((J1602/60)/60)/24)+DATE(1970,1,1)</f>
        <v>41791.057314814818</v>
      </c>
      <c r="U1602" t="str">
        <f t="shared" si="147"/>
        <v/>
      </c>
      <c r="V1602">
        <f t="shared" si="148"/>
        <v>9</v>
      </c>
      <c r="W1602" t="str">
        <f t="shared" si="149"/>
        <v/>
      </c>
      <c r="X1602">
        <f t="shared" si="150"/>
        <v>9</v>
      </c>
    </row>
    <row r="1603" spans="1:24"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f>
        <v>1.082492</v>
      </c>
      <c r="P1603" s="6">
        <f>E1603/L1603</f>
        <v>48.325535714285714</v>
      </c>
      <c r="Q1603" t="str">
        <f t="shared" ref="Q1603:Q1666" si="151">LEFT(N1603,SEARCH("/",N1603)-1)</f>
        <v>music</v>
      </c>
      <c r="R1603" s="7" t="str">
        <f t="shared" ref="R1603:R1666" si="152">RIGHT(N1603,LEN(N1603)-SEARCH("/",N1603))</f>
        <v>rock</v>
      </c>
      <c r="S1603" s="13">
        <f>(((I1603/60)/60)/24)+DATE(1970,1,1)</f>
        <v>40668.092974537038</v>
      </c>
      <c r="T1603" s="16">
        <f>(((J1603/60)/60)/24)+DATE(1970,1,1)</f>
        <v>40638.092974537038</v>
      </c>
      <c r="U1603">
        <f t="shared" ref="U1603:U1666" si="153">IF(F1603="Successful",L1603,"")</f>
        <v>56</v>
      </c>
      <c r="V1603" t="str">
        <f t="shared" ref="V1603:V1666" si="154">IF($F1603="Failed",$L1603,"")</f>
        <v/>
      </c>
      <c r="W1603" t="str">
        <f t="shared" ref="W1603:W1666" si="155">IF($F1603="Canceled",$L1603,"")</f>
        <v/>
      </c>
      <c r="X1603" t="str">
        <f t="shared" ref="X1603:X1666" si="156">IF(V1603="",W1603,V1603)</f>
        <v/>
      </c>
    </row>
    <row r="1604" spans="1:24"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f>
        <v>1.0016666666666667</v>
      </c>
      <c r="P1604" s="6">
        <f>E1604/L1604</f>
        <v>46.953125</v>
      </c>
      <c r="Q1604" t="str">
        <f t="shared" si="151"/>
        <v>music</v>
      </c>
      <c r="R1604" s="7" t="str">
        <f t="shared" si="152"/>
        <v>rock</v>
      </c>
      <c r="S1604" s="13">
        <f>(((I1604/60)/60)/24)+DATE(1970,1,1)</f>
        <v>40830.958333333336</v>
      </c>
      <c r="T1604" s="16">
        <f>(((J1604/60)/60)/24)+DATE(1970,1,1)</f>
        <v>40788.297650462962</v>
      </c>
      <c r="U1604">
        <f t="shared" si="153"/>
        <v>32</v>
      </c>
      <c r="V1604" t="str">
        <f t="shared" si="154"/>
        <v/>
      </c>
      <c r="W1604" t="str">
        <f t="shared" si="155"/>
        <v/>
      </c>
      <c r="X1604" t="str">
        <f t="shared" si="156"/>
        <v/>
      </c>
    </row>
    <row r="1605" spans="1:24"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f>
        <v>1.0003299999999999</v>
      </c>
      <c r="P1605" s="6">
        <f>E1605/L1605</f>
        <v>66.688666666666663</v>
      </c>
      <c r="Q1605" t="str">
        <f t="shared" si="151"/>
        <v>music</v>
      </c>
      <c r="R1605" s="7" t="str">
        <f t="shared" si="152"/>
        <v>rock</v>
      </c>
      <c r="S1605" s="13">
        <f>(((I1605/60)/60)/24)+DATE(1970,1,1)</f>
        <v>40936.169664351852</v>
      </c>
      <c r="T1605" s="16">
        <f>(((J1605/60)/60)/24)+DATE(1970,1,1)</f>
        <v>40876.169664351852</v>
      </c>
      <c r="U1605">
        <f t="shared" si="153"/>
        <v>30</v>
      </c>
      <c r="V1605" t="str">
        <f t="shared" si="154"/>
        <v/>
      </c>
      <c r="W1605" t="str">
        <f t="shared" si="155"/>
        <v/>
      </c>
      <c r="X1605" t="str">
        <f t="shared" si="156"/>
        <v/>
      </c>
    </row>
    <row r="1606" spans="1:24"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f>
        <v>1.2210714285714286</v>
      </c>
      <c r="P1606" s="6">
        <f>E1606/L1606</f>
        <v>48.842857142857142</v>
      </c>
      <c r="Q1606" t="str">
        <f t="shared" si="151"/>
        <v>music</v>
      </c>
      <c r="R1606" s="7" t="str">
        <f t="shared" si="152"/>
        <v>rock</v>
      </c>
      <c r="S1606" s="13">
        <f>(((I1606/60)/60)/24)+DATE(1970,1,1)</f>
        <v>40985.80364583333</v>
      </c>
      <c r="T1606" s="16">
        <f>(((J1606/60)/60)/24)+DATE(1970,1,1)</f>
        <v>40945.845312500001</v>
      </c>
      <c r="U1606">
        <f t="shared" si="153"/>
        <v>70</v>
      </c>
      <c r="V1606" t="str">
        <f t="shared" si="154"/>
        <v/>
      </c>
      <c r="W1606" t="str">
        <f t="shared" si="155"/>
        <v/>
      </c>
      <c r="X1606" t="str">
        <f t="shared" si="156"/>
        <v/>
      </c>
    </row>
    <row r="1607" spans="1:24"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f>
        <v>1.0069333333333335</v>
      </c>
      <c r="P1607" s="6">
        <f>E1607/L1607</f>
        <v>137.30909090909091</v>
      </c>
      <c r="Q1607" t="str">
        <f t="shared" si="151"/>
        <v>music</v>
      </c>
      <c r="R1607" s="7" t="str">
        <f t="shared" si="152"/>
        <v>rock</v>
      </c>
      <c r="S1607" s="13">
        <f>(((I1607/60)/60)/24)+DATE(1970,1,1)</f>
        <v>40756.291666666664</v>
      </c>
      <c r="T1607" s="16">
        <f>(((J1607/60)/60)/24)+DATE(1970,1,1)</f>
        <v>40747.012881944444</v>
      </c>
      <c r="U1607">
        <f t="shared" si="153"/>
        <v>44</v>
      </c>
      <c r="V1607" t="str">
        <f t="shared" si="154"/>
        <v/>
      </c>
      <c r="W1607" t="str">
        <f t="shared" si="155"/>
        <v/>
      </c>
      <c r="X1607" t="str">
        <f t="shared" si="156"/>
        <v/>
      </c>
    </row>
    <row r="1608" spans="1:24"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f>
        <v>1.01004125</v>
      </c>
      <c r="P1608" s="6">
        <f>E1608/L1608</f>
        <v>87.829673913043479</v>
      </c>
      <c r="Q1608" t="str">
        <f t="shared" si="151"/>
        <v>music</v>
      </c>
      <c r="R1608" s="7" t="str">
        <f t="shared" si="152"/>
        <v>rock</v>
      </c>
      <c r="S1608" s="13">
        <f>(((I1608/60)/60)/24)+DATE(1970,1,1)</f>
        <v>40626.069884259261</v>
      </c>
      <c r="T1608" s="16">
        <f>(((J1608/60)/60)/24)+DATE(1970,1,1)</f>
        <v>40536.111550925925</v>
      </c>
      <c r="U1608">
        <f t="shared" si="153"/>
        <v>92</v>
      </c>
      <c r="V1608" t="str">
        <f t="shared" si="154"/>
        <v/>
      </c>
      <c r="W1608" t="str">
        <f t="shared" si="155"/>
        <v/>
      </c>
      <c r="X1608" t="str">
        <f t="shared" si="156"/>
        <v/>
      </c>
    </row>
    <row r="1609" spans="1:24"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f>
        <v>1.4511000000000001</v>
      </c>
      <c r="P1609" s="6">
        <f>E1609/L1609</f>
        <v>70.785365853658533</v>
      </c>
      <c r="Q1609" t="str">
        <f t="shared" si="151"/>
        <v>music</v>
      </c>
      <c r="R1609" s="7" t="str">
        <f t="shared" si="152"/>
        <v>rock</v>
      </c>
      <c r="S1609" s="13">
        <f>(((I1609/60)/60)/24)+DATE(1970,1,1)</f>
        <v>41074.80846064815</v>
      </c>
      <c r="T1609" s="16">
        <f>(((J1609/60)/60)/24)+DATE(1970,1,1)</f>
        <v>41053.80846064815</v>
      </c>
      <c r="U1609">
        <f t="shared" si="153"/>
        <v>205</v>
      </c>
      <c r="V1609" t="str">
        <f t="shared" si="154"/>
        <v/>
      </c>
      <c r="W1609" t="str">
        <f t="shared" si="155"/>
        <v/>
      </c>
      <c r="X1609" t="str">
        <f t="shared" si="156"/>
        <v/>
      </c>
    </row>
    <row r="1610" spans="1:24"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f>
        <v>1.0125</v>
      </c>
      <c r="P1610" s="6">
        <f>E1610/L1610</f>
        <v>52.826086956521742</v>
      </c>
      <c r="Q1610" t="str">
        <f t="shared" si="151"/>
        <v>music</v>
      </c>
      <c r="R1610" s="7" t="str">
        <f t="shared" si="152"/>
        <v>rock</v>
      </c>
      <c r="S1610" s="13">
        <f>(((I1610/60)/60)/24)+DATE(1970,1,1)</f>
        <v>41640.226388888892</v>
      </c>
      <c r="T1610" s="16">
        <f>(((J1610/60)/60)/24)+DATE(1970,1,1)</f>
        <v>41607.83085648148</v>
      </c>
      <c r="U1610">
        <f t="shared" si="153"/>
        <v>23</v>
      </c>
      <c r="V1610" t="str">
        <f t="shared" si="154"/>
        <v/>
      </c>
      <c r="W1610" t="str">
        <f t="shared" si="155"/>
        <v/>
      </c>
      <c r="X1610" t="str">
        <f t="shared" si="156"/>
        <v/>
      </c>
    </row>
    <row r="1611" spans="1:24"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f>
        <v>1.1833333333333333</v>
      </c>
      <c r="P1611" s="6">
        <f>E1611/L1611</f>
        <v>443.75</v>
      </c>
      <c r="Q1611" t="str">
        <f t="shared" si="151"/>
        <v>music</v>
      </c>
      <c r="R1611" s="7" t="str">
        <f t="shared" si="152"/>
        <v>rock</v>
      </c>
      <c r="S1611" s="13">
        <f>(((I1611/60)/60)/24)+DATE(1970,1,1)</f>
        <v>40849.333333333336</v>
      </c>
      <c r="T1611" s="16">
        <f>(((J1611/60)/60)/24)+DATE(1970,1,1)</f>
        <v>40796.001261574071</v>
      </c>
      <c r="U1611">
        <f t="shared" si="153"/>
        <v>4</v>
      </c>
      <c r="V1611" t="str">
        <f t="shared" si="154"/>
        <v/>
      </c>
      <c r="W1611" t="str">
        <f t="shared" si="155"/>
        <v/>
      </c>
      <c r="X1611" t="str">
        <f t="shared" si="156"/>
        <v/>
      </c>
    </row>
    <row r="1612" spans="1:24"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f>
        <v>2.7185000000000001</v>
      </c>
      <c r="P1612" s="6">
        <f>E1612/L1612</f>
        <v>48.544642857142854</v>
      </c>
      <c r="Q1612" t="str">
        <f t="shared" si="151"/>
        <v>music</v>
      </c>
      <c r="R1612" s="7" t="str">
        <f t="shared" si="152"/>
        <v>rock</v>
      </c>
      <c r="S1612" s="13">
        <f>(((I1612/60)/60)/24)+DATE(1970,1,1)</f>
        <v>41258.924884259257</v>
      </c>
      <c r="T1612" s="16">
        <f>(((J1612/60)/60)/24)+DATE(1970,1,1)</f>
        <v>41228.924884259257</v>
      </c>
      <c r="U1612">
        <f t="shared" si="153"/>
        <v>112</v>
      </c>
      <c r="V1612" t="str">
        <f t="shared" si="154"/>
        <v/>
      </c>
      <c r="W1612" t="str">
        <f t="shared" si="155"/>
        <v/>
      </c>
      <c r="X1612" t="str">
        <f t="shared" si="156"/>
        <v/>
      </c>
    </row>
    <row r="1613" spans="1:24"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f>
        <v>1.25125</v>
      </c>
      <c r="P1613" s="6">
        <f>E1613/L1613</f>
        <v>37.074074074074076</v>
      </c>
      <c r="Q1613" t="str">
        <f t="shared" si="151"/>
        <v>music</v>
      </c>
      <c r="R1613" s="7" t="str">
        <f t="shared" si="152"/>
        <v>rock</v>
      </c>
      <c r="S1613" s="13">
        <f>(((I1613/60)/60)/24)+DATE(1970,1,1)</f>
        <v>41430.00037037037</v>
      </c>
      <c r="T1613" s="16">
        <f>(((J1613/60)/60)/24)+DATE(1970,1,1)</f>
        <v>41409.00037037037</v>
      </c>
      <c r="U1613">
        <f t="shared" si="153"/>
        <v>27</v>
      </c>
      <c r="V1613" t="str">
        <f t="shared" si="154"/>
        <v/>
      </c>
      <c r="W1613" t="str">
        <f t="shared" si="155"/>
        <v/>
      </c>
      <c r="X1613" t="str">
        <f t="shared" si="156"/>
        <v/>
      </c>
    </row>
    <row r="1614" spans="1:24"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f>
        <v>1.1000000000000001</v>
      </c>
      <c r="P1614" s="6">
        <f>E1614/L1614</f>
        <v>50</v>
      </c>
      <c r="Q1614" t="str">
        <f t="shared" si="151"/>
        <v>music</v>
      </c>
      <c r="R1614" s="7" t="str">
        <f t="shared" si="152"/>
        <v>rock</v>
      </c>
      <c r="S1614" s="13">
        <f>(((I1614/60)/60)/24)+DATE(1970,1,1)</f>
        <v>41276.874814814815</v>
      </c>
      <c r="T1614" s="16">
        <f>(((J1614/60)/60)/24)+DATE(1970,1,1)</f>
        <v>41246.874814814815</v>
      </c>
      <c r="U1614">
        <f t="shared" si="153"/>
        <v>11</v>
      </c>
      <c r="V1614" t="str">
        <f t="shared" si="154"/>
        <v/>
      </c>
      <c r="W1614" t="str">
        <f t="shared" si="155"/>
        <v/>
      </c>
      <c r="X1614" t="str">
        <f t="shared" si="156"/>
        <v/>
      </c>
    </row>
    <row r="1615" spans="1:24"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f>
        <v>1.0149999999999999</v>
      </c>
      <c r="P1615" s="6">
        <f>E1615/L1615</f>
        <v>39.03846153846154</v>
      </c>
      <c r="Q1615" t="str">
        <f t="shared" si="151"/>
        <v>music</v>
      </c>
      <c r="R1615" s="7" t="str">
        <f t="shared" si="152"/>
        <v>rock</v>
      </c>
      <c r="S1615" s="13">
        <f>(((I1615/60)/60)/24)+DATE(1970,1,1)</f>
        <v>41112.069467592592</v>
      </c>
      <c r="T1615" s="16">
        <f>(((J1615/60)/60)/24)+DATE(1970,1,1)</f>
        <v>41082.069467592592</v>
      </c>
      <c r="U1615">
        <f t="shared" si="153"/>
        <v>26</v>
      </c>
      <c r="V1615" t="str">
        <f t="shared" si="154"/>
        <v/>
      </c>
      <c r="W1615" t="str">
        <f t="shared" si="155"/>
        <v/>
      </c>
      <c r="X1615" t="str">
        <f t="shared" si="156"/>
        <v/>
      </c>
    </row>
    <row r="1616" spans="1:24"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f>
        <v>1.0269999999999999</v>
      </c>
      <c r="P1616" s="6">
        <f>E1616/L1616</f>
        <v>66.688311688311686</v>
      </c>
      <c r="Q1616" t="str">
        <f t="shared" si="151"/>
        <v>music</v>
      </c>
      <c r="R1616" s="7" t="str">
        <f t="shared" si="152"/>
        <v>rock</v>
      </c>
      <c r="S1616" s="13">
        <f>(((I1616/60)/60)/24)+DATE(1970,1,1)</f>
        <v>41854.708333333336</v>
      </c>
      <c r="T1616" s="16">
        <f>(((J1616/60)/60)/24)+DATE(1970,1,1)</f>
        <v>41794.981122685182</v>
      </c>
      <c r="U1616">
        <f t="shared" si="153"/>
        <v>77</v>
      </c>
      <c r="V1616" t="str">
        <f t="shared" si="154"/>
        <v/>
      </c>
      <c r="W1616" t="str">
        <f t="shared" si="155"/>
        <v/>
      </c>
      <c r="X1616" t="str">
        <f t="shared" si="156"/>
        <v/>
      </c>
    </row>
    <row r="1617" spans="1:24"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f>
        <v>1.1412500000000001</v>
      </c>
      <c r="P1617" s="6">
        <f>E1617/L1617</f>
        <v>67.132352941176464</v>
      </c>
      <c r="Q1617" t="str">
        <f t="shared" si="151"/>
        <v>music</v>
      </c>
      <c r="R1617" s="7" t="str">
        <f t="shared" si="152"/>
        <v>rock</v>
      </c>
      <c r="S1617" s="13">
        <f>(((I1617/60)/60)/24)+DATE(1970,1,1)</f>
        <v>40890.092546296299</v>
      </c>
      <c r="T1617" s="16">
        <f>(((J1617/60)/60)/24)+DATE(1970,1,1)</f>
        <v>40845.050879629627</v>
      </c>
      <c r="U1617">
        <f t="shared" si="153"/>
        <v>136</v>
      </c>
      <c r="V1617" t="str">
        <f t="shared" si="154"/>
        <v/>
      </c>
      <c r="W1617" t="str">
        <f t="shared" si="155"/>
        <v/>
      </c>
      <c r="X1617" t="str">
        <f t="shared" si="156"/>
        <v/>
      </c>
    </row>
    <row r="1618" spans="1:24"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f>
        <v>1.042</v>
      </c>
      <c r="P1618" s="6">
        <f>E1618/L1618</f>
        <v>66.369426751592357</v>
      </c>
      <c r="Q1618" t="str">
        <f t="shared" si="151"/>
        <v>music</v>
      </c>
      <c r="R1618" s="7" t="str">
        <f t="shared" si="152"/>
        <v>rock</v>
      </c>
      <c r="S1618" s="13">
        <f>(((I1618/60)/60)/24)+DATE(1970,1,1)</f>
        <v>41235.916666666664</v>
      </c>
      <c r="T1618" s="16">
        <f>(((J1618/60)/60)/24)+DATE(1970,1,1)</f>
        <v>41194.715520833335</v>
      </c>
      <c r="U1618">
        <f t="shared" si="153"/>
        <v>157</v>
      </c>
      <c r="V1618" t="str">
        <f t="shared" si="154"/>
        <v/>
      </c>
      <c r="W1618" t="str">
        <f t="shared" si="155"/>
        <v/>
      </c>
      <c r="X1618" t="str">
        <f t="shared" si="156"/>
        <v/>
      </c>
    </row>
    <row r="1619" spans="1:24"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f>
        <v>1.4585714285714286</v>
      </c>
      <c r="P1619" s="6">
        <f>E1619/L1619</f>
        <v>64.620253164556956</v>
      </c>
      <c r="Q1619" t="str">
        <f t="shared" si="151"/>
        <v>music</v>
      </c>
      <c r="R1619" s="7" t="str">
        <f t="shared" si="152"/>
        <v>rock</v>
      </c>
      <c r="S1619" s="13">
        <f>(((I1619/60)/60)/24)+DATE(1970,1,1)</f>
        <v>41579.791666666664</v>
      </c>
      <c r="T1619" s="16">
        <f>(((J1619/60)/60)/24)+DATE(1970,1,1)</f>
        <v>41546.664212962962</v>
      </c>
      <c r="U1619">
        <f t="shared" si="153"/>
        <v>158</v>
      </c>
      <c r="V1619" t="str">
        <f t="shared" si="154"/>
        <v/>
      </c>
      <c r="W1619" t="str">
        <f t="shared" si="155"/>
        <v/>
      </c>
      <c r="X1619" t="str">
        <f t="shared" si="156"/>
        <v/>
      </c>
    </row>
    <row r="1620" spans="1:24"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f>
        <v>1.0506666666666666</v>
      </c>
      <c r="P1620" s="6">
        <f>E1620/L1620</f>
        <v>58.370370370370374</v>
      </c>
      <c r="Q1620" t="str">
        <f t="shared" si="151"/>
        <v>music</v>
      </c>
      <c r="R1620" s="7" t="str">
        <f t="shared" si="152"/>
        <v>rock</v>
      </c>
      <c r="S1620" s="13">
        <f>(((I1620/60)/60)/24)+DATE(1970,1,1)</f>
        <v>41341.654340277775</v>
      </c>
      <c r="T1620" s="16">
        <f>(((J1620/60)/60)/24)+DATE(1970,1,1)</f>
        <v>41301.654340277775</v>
      </c>
      <c r="U1620">
        <f t="shared" si="153"/>
        <v>27</v>
      </c>
      <c r="V1620" t="str">
        <f t="shared" si="154"/>
        <v/>
      </c>
      <c r="W1620" t="str">
        <f t="shared" si="155"/>
        <v/>
      </c>
      <c r="X1620" t="str">
        <f t="shared" si="156"/>
        <v/>
      </c>
    </row>
    <row r="1621" spans="1:24"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f>
        <v>1.3333333333333333</v>
      </c>
      <c r="P1621" s="6">
        <f>E1621/L1621</f>
        <v>86.956521739130437</v>
      </c>
      <c r="Q1621" t="str">
        <f t="shared" si="151"/>
        <v>music</v>
      </c>
      <c r="R1621" s="7" t="str">
        <f t="shared" si="152"/>
        <v>rock</v>
      </c>
      <c r="S1621" s="13">
        <f>(((I1621/60)/60)/24)+DATE(1970,1,1)</f>
        <v>41897.18618055556</v>
      </c>
      <c r="T1621" s="16">
        <f>(((J1621/60)/60)/24)+DATE(1970,1,1)</f>
        <v>41876.18618055556</v>
      </c>
      <c r="U1621">
        <f t="shared" si="153"/>
        <v>23</v>
      </c>
      <c r="V1621" t="str">
        <f t="shared" si="154"/>
        <v/>
      </c>
      <c r="W1621" t="str">
        <f t="shared" si="155"/>
        <v/>
      </c>
      <c r="X1621" t="str">
        <f t="shared" si="156"/>
        <v/>
      </c>
    </row>
    <row r="1622" spans="1:24"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f>
        <v>1.1299999999999999</v>
      </c>
      <c r="P1622" s="6">
        <f>E1622/L1622</f>
        <v>66.470588235294116</v>
      </c>
      <c r="Q1622" t="str">
        <f t="shared" si="151"/>
        <v>music</v>
      </c>
      <c r="R1622" s="7" t="str">
        <f t="shared" si="152"/>
        <v>rock</v>
      </c>
      <c r="S1622" s="13">
        <f>(((I1622/60)/60)/24)+DATE(1970,1,1)</f>
        <v>41328.339583333334</v>
      </c>
      <c r="T1622" s="16">
        <f>(((J1622/60)/60)/24)+DATE(1970,1,1)</f>
        <v>41321.339583333334</v>
      </c>
      <c r="U1622">
        <f t="shared" si="153"/>
        <v>17</v>
      </c>
      <c r="V1622" t="str">
        <f t="shared" si="154"/>
        <v/>
      </c>
      <c r="W1622" t="str">
        <f t="shared" si="155"/>
        <v/>
      </c>
      <c r="X1622" t="str">
        <f t="shared" si="156"/>
        <v/>
      </c>
    </row>
    <row r="1623" spans="1:24"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f>
        <v>1.212</v>
      </c>
      <c r="P1623" s="6">
        <f>E1623/L1623</f>
        <v>163.78378378378378</v>
      </c>
      <c r="Q1623" t="str">
        <f t="shared" si="151"/>
        <v>music</v>
      </c>
      <c r="R1623" s="7" t="str">
        <f t="shared" si="152"/>
        <v>rock</v>
      </c>
      <c r="S1623" s="13">
        <f>(((I1623/60)/60)/24)+DATE(1970,1,1)</f>
        <v>41057.165972222225</v>
      </c>
      <c r="T1623" s="16">
        <f>(((J1623/60)/60)/24)+DATE(1970,1,1)</f>
        <v>41003.60665509259</v>
      </c>
      <c r="U1623">
        <f t="shared" si="153"/>
        <v>37</v>
      </c>
      <c r="V1623" t="str">
        <f t="shared" si="154"/>
        <v/>
      </c>
      <c r="W1623" t="str">
        <f t="shared" si="155"/>
        <v/>
      </c>
      <c r="X1623" t="str">
        <f t="shared" si="156"/>
        <v/>
      </c>
    </row>
    <row r="1624" spans="1:24"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f>
        <v>1.0172463768115942</v>
      </c>
      <c r="P1624" s="6">
        <f>E1624/L1624</f>
        <v>107.98461538461538</v>
      </c>
      <c r="Q1624" t="str">
        <f t="shared" si="151"/>
        <v>music</v>
      </c>
      <c r="R1624" s="7" t="str">
        <f t="shared" si="152"/>
        <v>rock</v>
      </c>
      <c r="S1624" s="13">
        <f>(((I1624/60)/60)/24)+DATE(1970,1,1)</f>
        <v>41990.332638888889</v>
      </c>
      <c r="T1624" s="16">
        <f>(((J1624/60)/60)/24)+DATE(1970,1,1)</f>
        <v>41950.29483796296</v>
      </c>
      <c r="U1624">
        <f t="shared" si="153"/>
        <v>65</v>
      </c>
      <c r="V1624" t="str">
        <f t="shared" si="154"/>
        <v/>
      </c>
      <c r="W1624" t="str">
        <f t="shared" si="155"/>
        <v/>
      </c>
      <c r="X1624" t="str">
        <f t="shared" si="156"/>
        <v/>
      </c>
    </row>
    <row r="1625" spans="1:24"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f>
        <v>1.0106666666666666</v>
      </c>
      <c r="P1625" s="6">
        <f>E1625/L1625</f>
        <v>42.111111111111114</v>
      </c>
      <c r="Q1625" t="str">
        <f t="shared" si="151"/>
        <v>music</v>
      </c>
      <c r="R1625" s="7" t="str">
        <f t="shared" si="152"/>
        <v>rock</v>
      </c>
      <c r="S1625" s="13">
        <f>(((I1625/60)/60)/24)+DATE(1970,1,1)</f>
        <v>41513.688530092593</v>
      </c>
      <c r="T1625" s="16">
        <f>(((J1625/60)/60)/24)+DATE(1970,1,1)</f>
        <v>41453.688530092593</v>
      </c>
      <c r="U1625">
        <f t="shared" si="153"/>
        <v>18</v>
      </c>
      <c r="V1625" t="str">
        <f t="shared" si="154"/>
        <v/>
      </c>
      <c r="W1625" t="str">
        <f t="shared" si="155"/>
        <v/>
      </c>
      <c r="X1625" t="str">
        <f t="shared" si="156"/>
        <v/>
      </c>
    </row>
    <row r="1626" spans="1:24"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f>
        <v>1.18</v>
      </c>
      <c r="P1626" s="6">
        <f>E1626/L1626</f>
        <v>47.2</v>
      </c>
      <c r="Q1626" t="str">
        <f t="shared" si="151"/>
        <v>music</v>
      </c>
      <c r="R1626" s="7" t="str">
        <f t="shared" si="152"/>
        <v>rock</v>
      </c>
      <c r="S1626" s="13">
        <f>(((I1626/60)/60)/24)+DATE(1970,1,1)</f>
        <v>41283.367303240739</v>
      </c>
      <c r="T1626" s="16">
        <f>(((J1626/60)/60)/24)+DATE(1970,1,1)</f>
        <v>41243.367303240739</v>
      </c>
      <c r="U1626">
        <f t="shared" si="153"/>
        <v>25</v>
      </c>
      <c r="V1626" t="str">
        <f t="shared" si="154"/>
        <v/>
      </c>
      <c r="W1626" t="str">
        <f t="shared" si="155"/>
        <v/>
      </c>
      <c r="X1626" t="str">
        <f t="shared" si="156"/>
        <v/>
      </c>
    </row>
    <row r="1627" spans="1:24"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f>
        <v>1.5533333333333332</v>
      </c>
      <c r="P1627" s="6">
        <f>E1627/L1627</f>
        <v>112.01923076923077</v>
      </c>
      <c r="Q1627" t="str">
        <f t="shared" si="151"/>
        <v>music</v>
      </c>
      <c r="R1627" s="7" t="str">
        <f t="shared" si="152"/>
        <v>rock</v>
      </c>
      <c r="S1627" s="13">
        <f>(((I1627/60)/60)/24)+DATE(1970,1,1)</f>
        <v>41163.699687500004</v>
      </c>
      <c r="T1627" s="16">
        <f>(((J1627/60)/60)/24)+DATE(1970,1,1)</f>
        <v>41135.699687500004</v>
      </c>
      <c r="U1627">
        <f t="shared" si="153"/>
        <v>104</v>
      </c>
      <c r="V1627" t="str">
        <f t="shared" si="154"/>
        <v/>
      </c>
      <c r="W1627" t="str">
        <f t="shared" si="155"/>
        <v/>
      </c>
      <c r="X1627" t="str">
        <f t="shared" si="156"/>
        <v/>
      </c>
    </row>
    <row r="1628" spans="1:24"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f>
        <v>1.0118750000000001</v>
      </c>
      <c r="P1628" s="6">
        <f>E1628/L1628</f>
        <v>74.953703703703709</v>
      </c>
      <c r="Q1628" t="str">
        <f t="shared" si="151"/>
        <v>music</v>
      </c>
      <c r="R1628" s="7" t="str">
        <f t="shared" si="152"/>
        <v>rock</v>
      </c>
      <c r="S1628" s="13">
        <f>(((I1628/60)/60)/24)+DATE(1970,1,1)</f>
        <v>41609.889664351853</v>
      </c>
      <c r="T1628" s="16">
        <f>(((J1628/60)/60)/24)+DATE(1970,1,1)</f>
        <v>41579.847997685189</v>
      </c>
      <c r="U1628">
        <f t="shared" si="153"/>
        <v>108</v>
      </c>
      <c r="V1628" t="str">
        <f t="shared" si="154"/>
        <v/>
      </c>
      <c r="W1628" t="str">
        <f t="shared" si="155"/>
        <v/>
      </c>
      <c r="X1628" t="str">
        <f t="shared" si="156"/>
        <v/>
      </c>
    </row>
    <row r="1629" spans="1:24"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f>
        <v>1.17</v>
      </c>
      <c r="P1629" s="6">
        <f>E1629/L1629</f>
        <v>61.578947368421055</v>
      </c>
      <c r="Q1629" t="str">
        <f t="shared" si="151"/>
        <v>music</v>
      </c>
      <c r="R1629" s="7" t="str">
        <f t="shared" si="152"/>
        <v>rock</v>
      </c>
      <c r="S1629" s="13">
        <f>(((I1629/60)/60)/24)+DATE(1970,1,1)</f>
        <v>41239.207638888889</v>
      </c>
      <c r="T1629" s="16">
        <f>(((J1629/60)/60)/24)+DATE(1970,1,1)</f>
        <v>41205.707048611112</v>
      </c>
      <c r="U1629">
        <f t="shared" si="153"/>
        <v>38</v>
      </c>
      <c r="V1629" t="str">
        <f t="shared" si="154"/>
        <v/>
      </c>
      <c r="W1629" t="str">
        <f t="shared" si="155"/>
        <v/>
      </c>
      <c r="X1629" t="str">
        <f t="shared" si="156"/>
        <v/>
      </c>
    </row>
    <row r="1630" spans="1:24"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f>
        <v>1.00925</v>
      </c>
      <c r="P1630" s="6">
        <f>E1630/L1630</f>
        <v>45.875</v>
      </c>
      <c r="Q1630" t="str">
        <f t="shared" si="151"/>
        <v>music</v>
      </c>
      <c r="R1630" s="7" t="str">
        <f t="shared" si="152"/>
        <v>rock</v>
      </c>
      <c r="S1630" s="13">
        <f>(((I1630/60)/60)/24)+DATE(1970,1,1)</f>
        <v>41807.737060185187</v>
      </c>
      <c r="T1630" s="16">
        <f>(((J1630/60)/60)/24)+DATE(1970,1,1)</f>
        <v>41774.737060185187</v>
      </c>
      <c r="U1630">
        <f t="shared" si="153"/>
        <v>88</v>
      </c>
      <c r="V1630" t="str">
        <f t="shared" si="154"/>
        <v/>
      </c>
      <c r="W1630" t="str">
        <f t="shared" si="155"/>
        <v/>
      </c>
      <c r="X1630" t="str">
        <f t="shared" si="156"/>
        <v/>
      </c>
    </row>
    <row r="1631" spans="1:24"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f>
        <v>1.0366666666666666</v>
      </c>
      <c r="P1631" s="6">
        <f>E1631/L1631</f>
        <v>75.853658536585371</v>
      </c>
      <c r="Q1631" t="str">
        <f t="shared" si="151"/>
        <v>music</v>
      </c>
      <c r="R1631" s="7" t="str">
        <f t="shared" si="152"/>
        <v>rock</v>
      </c>
      <c r="S1631" s="13">
        <f>(((I1631/60)/60)/24)+DATE(1970,1,1)</f>
        <v>41690.867280092592</v>
      </c>
      <c r="T1631" s="16">
        <f>(((J1631/60)/60)/24)+DATE(1970,1,1)</f>
        <v>41645.867280092592</v>
      </c>
      <c r="U1631">
        <f t="shared" si="153"/>
        <v>82</v>
      </c>
      <c r="V1631" t="str">
        <f t="shared" si="154"/>
        <v/>
      </c>
      <c r="W1631" t="str">
        <f t="shared" si="155"/>
        <v/>
      </c>
      <c r="X1631" t="str">
        <f t="shared" si="156"/>
        <v/>
      </c>
    </row>
    <row r="1632" spans="1:24"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f>
        <v>2.6524999999999999</v>
      </c>
      <c r="P1632" s="6">
        <f>E1632/L1632</f>
        <v>84.206349206349202</v>
      </c>
      <c r="Q1632" t="str">
        <f t="shared" si="151"/>
        <v>music</v>
      </c>
      <c r="R1632" s="7" t="str">
        <f t="shared" si="152"/>
        <v>rock</v>
      </c>
      <c r="S1632" s="13">
        <f>(((I1632/60)/60)/24)+DATE(1970,1,1)</f>
        <v>40970.290972222225</v>
      </c>
      <c r="T1632" s="16">
        <f>(((J1632/60)/60)/24)+DATE(1970,1,1)</f>
        <v>40939.837673611109</v>
      </c>
      <c r="U1632">
        <f t="shared" si="153"/>
        <v>126</v>
      </c>
      <c r="V1632" t="str">
        <f t="shared" si="154"/>
        <v/>
      </c>
      <c r="W1632" t="str">
        <f t="shared" si="155"/>
        <v/>
      </c>
      <c r="X1632" t="str">
        <f t="shared" si="156"/>
        <v/>
      </c>
    </row>
    <row r="1633" spans="1:24"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f>
        <v>1.5590999999999999</v>
      </c>
      <c r="P1633" s="6">
        <f>E1633/L1633</f>
        <v>117.22556390977444</v>
      </c>
      <c r="Q1633" t="str">
        <f t="shared" si="151"/>
        <v>music</v>
      </c>
      <c r="R1633" s="7" t="str">
        <f t="shared" si="152"/>
        <v>rock</v>
      </c>
      <c r="S1633" s="13">
        <f>(((I1633/60)/60)/24)+DATE(1970,1,1)</f>
        <v>41194.859502314815</v>
      </c>
      <c r="T1633" s="16">
        <f>(((J1633/60)/60)/24)+DATE(1970,1,1)</f>
        <v>41164.859502314815</v>
      </c>
      <c r="U1633">
        <f t="shared" si="153"/>
        <v>133</v>
      </c>
      <c r="V1633" t="str">
        <f t="shared" si="154"/>
        <v/>
      </c>
      <c r="W1633" t="str">
        <f t="shared" si="155"/>
        <v/>
      </c>
      <c r="X1633" t="str">
        <f t="shared" si="156"/>
        <v/>
      </c>
    </row>
    <row r="1634" spans="1:24"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f>
        <v>1.0162500000000001</v>
      </c>
      <c r="P1634" s="6">
        <f>E1634/L1634</f>
        <v>86.489361702127653</v>
      </c>
      <c r="Q1634" t="str">
        <f t="shared" si="151"/>
        <v>music</v>
      </c>
      <c r="R1634" s="7" t="str">
        <f t="shared" si="152"/>
        <v>rock</v>
      </c>
      <c r="S1634" s="13">
        <f>(((I1634/60)/60)/24)+DATE(1970,1,1)</f>
        <v>40810.340902777774</v>
      </c>
      <c r="T1634" s="16">
        <f>(((J1634/60)/60)/24)+DATE(1970,1,1)</f>
        <v>40750.340902777774</v>
      </c>
      <c r="U1634">
        <f t="shared" si="153"/>
        <v>47</v>
      </c>
      <c r="V1634" t="str">
        <f t="shared" si="154"/>
        <v/>
      </c>
      <c r="W1634" t="str">
        <f t="shared" si="155"/>
        <v/>
      </c>
      <c r="X1634" t="str">
        <f t="shared" si="156"/>
        <v/>
      </c>
    </row>
    <row r="1635" spans="1:24"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f>
        <v>1</v>
      </c>
      <c r="P1635" s="6">
        <f>E1635/L1635</f>
        <v>172.41379310344828</v>
      </c>
      <c r="Q1635" t="str">
        <f t="shared" si="151"/>
        <v>music</v>
      </c>
      <c r="R1635" s="7" t="str">
        <f t="shared" si="152"/>
        <v>rock</v>
      </c>
      <c r="S1635" s="13">
        <f>(((I1635/60)/60)/24)+DATE(1970,1,1)</f>
        <v>40924.208333333336</v>
      </c>
      <c r="T1635" s="16">
        <f>(((J1635/60)/60)/24)+DATE(1970,1,1)</f>
        <v>40896.883750000001</v>
      </c>
      <c r="U1635">
        <f t="shared" si="153"/>
        <v>58</v>
      </c>
      <c r="V1635" t="str">
        <f t="shared" si="154"/>
        <v/>
      </c>
      <c r="W1635" t="str">
        <f t="shared" si="155"/>
        <v/>
      </c>
      <c r="X1635" t="str">
        <f t="shared" si="156"/>
        <v/>
      </c>
    </row>
    <row r="1636" spans="1:24"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f>
        <v>1.0049999999999999</v>
      </c>
      <c r="P1636" s="6">
        <f>E1636/L1636</f>
        <v>62.8125</v>
      </c>
      <c r="Q1636" t="str">
        <f t="shared" si="151"/>
        <v>music</v>
      </c>
      <c r="R1636" s="7" t="str">
        <f t="shared" si="152"/>
        <v>rock</v>
      </c>
      <c r="S1636" s="13">
        <f>(((I1636/60)/60)/24)+DATE(1970,1,1)</f>
        <v>40696.249305555553</v>
      </c>
      <c r="T1636" s="16">
        <f>(((J1636/60)/60)/24)+DATE(1970,1,1)</f>
        <v>40658.189826388887</v>
      </c>
      <c r="U1636">
        <f t="shared" si="153"/>
        <v>32</v>
      </c>
      <c r="V1636" t="str">
        <f t="shared" si="154"/>
        <v/>
      </c>
      <c r="W1636" t="str">
        <f t="shared" si="155"/>
        <v/>
      </c>
      <c r="X1636" t="str">
        <f t="shared" si="156"/>
        <v/>
      </c>
    </row>
    <row r="1637" spans="1:24"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f>
        <v>1.2529999999999999</v>
      </c>
      <c r="P1637" s="6">
        <f>E1637/L1637</f>
        <v>67.729729729729726</v>
      </c>
      <c r="Q1637" t="str">
        <f t="shared" si="151"/>
        <v>music</v>
      </c>
      <c r="R1637" s="7" t="str">
        <f t="shared" si="152"/>
        <v>rock</v>
      </c>
      <c r="S1637" s="13">
        <f>(((I1637/60)/60)/24)+DATE(1970,1,1)</f>
        <v>42562.868761574078</v>
      </c>
      <c r="T1637" s="16">
        <f>(((J1637/60)/60)/24)+DATE(1970,1,1)</f>
        <v>42502.868761574078</v>
      </c>
      <c r="U1637">
        <f t="shared" si="153"/>
        <v>37</v>
      </c>
      <c r="V1637" t="str">
        <f t="shared" si="154"/>
        <v/>
      </c>
      <c r="W1637" t="str">
        <f t="shared" si="155"/>
        <v/>
      </c>
      <c r="X1637" t="str">
        <f t="shared" si="156"/>
        <v/>
      </c>
    </row>
    <row r="1638" spans="1:24"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f>
        <v>1.0355555555555556</v>
      </c>
      <c r="P1638" s="6">
        <f>E1638/L1638</f>
        <v>53.5632183908046</v>
      </c>
      <c r="Q1638" t="str">
        <f t="shared" si="151"/>
        <v>music</v>
      </c>
      <c r="R1638" s="7" t="str">
        <f t="shared" si="152"/>
        <v>rock</v>
      </c>
      <c r="S1638" s="13">
        <f>(((I1638/60)/60)/24)+DATE(1970,1,1)</f>
        <v>40706.166666666664</v>
      </c>
      <c r="T1638" s="16">
        <f>(((J1638/60)/60)/24)+DATE(1970,1,1)</f>
        <v>40663.08666666667</v>
      </c>
      <c r="U1638">
        <f t="shared" si="153"/>
        <v>87</v>
      </c>
      <c r="V1638" t="str">
        <f t="shared" si="154"/>
        <v/>
      </c>
      <c r="W1638" t="str">
        <f t="shared" si="155"/>
        <v/>
      </c>
      <c r="X1638" t="str">
        <f t="shared" si="156"/>
        <v/>
      </c>
    </row>
    <row r="1639" spans="1:24"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f>
        <v>1.038</v>
      </c>
      <c r="P1639" s="6">
        <f>E1639/L1639</f>
        <v>34.6</v>
      </c>
      <c r="Q1639" t="str">
        <f t="shared" si="151"/>
        <v>music</v>
      </c>
      <c r="R1639" s="7" t="str">
        <f t="shared" si="152"/>
        <v>rock</v>
      </c>
      <c r="S1639" s="13">
        <f>(((I1639/60)/60)/24)+DATE(1970,1,1)</f>
        <v>40178.98541666667</v>
      </c>
      <c r="T1639" s="16">
        <f>(((J1639/60)/60)/24)+DATE(1970,1,1)</f>
        <v>40122.751620370371</v>
      </c>
      <c r="U1639">
        <f t="shared" si="153"/>
        <v>15</v>
      </c>
      <c r="V1639" t="str">
        <f t="shared" si="154"/>
        <v/>
      </c>
      <c r="W1639" t="str">
        <f t="shared" si="155"/>
        <v/>
      </c>
      <c r="X1639" t="str">
        <f t="shared" si="156"/>
        <v/>
      </c>
    </row>
    <row r="1640" spans="1:24"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f>
        <v>1.05</v>
      </c>
      <c r="P1640" s="6">
        <f>E1640/L1640</f>
        <v>38.888888888888886</v>
      </c>
      <c r="Q1640" t="str">
        <f t="shared" si="151"/>
        <v>music</v>
      </c>
      <c r="R1640" s="7" t="str">
        <f t="shared" si="152"/>
        <v>rock</v>
      </c>
      <c r="S1640" s="13">
        <f>(((I1640/60)/60)/24)+DATE(1970,1,1)</f>
        <v>41333.892361111109</v>
      </c>
      <c r="T1640" s="16">
        <f>(((J1640/60)/60)/24)+DATE(1970,1,1)</f>
        <v>41288.68712962963</v>
      </c>
      <c r="U1640">
        <f t="shared" si="153"/>
        <v>27</v>
      </c>
      <c r="V1640" t="str">
        <f t="shared" si="154"/>
        <v/>
      </c>
      <c r="W1640" t="str">
        <f t="shared" si="155"/>
        <v/>
      </c>
      <c r="X1640" t="str">
        <f t="shared" si="156"/>
        <v/>
      </c>
    </row>
    <row r="1641" spans="1:24"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f>
        <v>1</v>
      </c>
      <c r="P1641" s="6">
        <f>E1641/L1641</f>
        <v>94.736842105263165</v>
      </c>
      <c r="Q1641" t="str">
        <f t="shared" si="151"/>
        <v>music</v>
      </c>
      <c r="R1641" s="7" t="str">
        <f t="shared" si="152"/>
        <v>rock</v>
      </c>
      <c r="S1641" s="13">
        <f>(((I1641/60)/60)/24)+DATE(1970,1,1)</f>
        <v>40971.652372685188</v>
      </c>
      <c r="T1641" s="16">
        <f>(((J1641/60)/60)/24)+DATE(1970,1,1)</f>
        <v>40941.652372685188</v>
      </c>
      <c r="U1641">
        <f t="shared" si="153"/>
        <v>19</v>
      </c>
      <c r="V1641" t="str">
        <f t="shared" si="154"/>
        <v/>
      </c>
      <c r="W1641" t="str">
        <f t="shared" si="155"/>
        <v/>
      </c>
      <c r="X1641" t="str">
        <f t="shared" si="156"/>
        <v/>
      </c>
    </row>
    <row r="1642" spans="1:24"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f>
        <v>1.6986000000000001</v>
      </c>
      <c r="P1642" s="6">
        <f>E1642/L1642</f>
        <v>39.967058823529413</v>
      </c>
      <c r="Q1642" t="str">
        <f t="shared" si="151"/>
        <v>music</v>
      </c>
      <c r="R1642" s="7" t="str">
        <f t="shared" si="152"/>
        <v>rock</v>
      </c>
      <c r="S1642" s="13">
        <f>(((I1642/60)/60)/24)+DATE(1970,1,1)</f>
        <v>40393.082638888889</v>
      </c>
      <c r="T1642" s="16">
        <f>(((J1642/60)/60)/24)+DATE(1970,1,1)</f>
        <v>40379.23096064815</v>
      </c>
      <c r="U1642">
        <f t="shared" si="153"/>
        <v>17</v>
      </c>
      <c r="V1642" t="str">
        <f t="shared" si="154"/>
        <v/>
      </c>
      <c r="W1642" t="str">
        <f t="shared" si="155"/>
        <v/>
      </c>
      <c r="X1642" t="str">
        <f t="shared" si="156"/>
        <v/>
      </c>
    </row>
    <row r="1643" spans="1:24"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f>
        <v>1.014</v>
      </c>
      <c r="P1643" s="6">
        <f>E1643/L1643</f>
        <v>97.5</v>
      </c>
      <c r="Q1643" t="str">
        <f t="shared" si="151"/>
        <v>music</v>
      </c>
      <c r="R1643" s="7" t="str">
        <f t="shared" si="152"/>
        <v>pop</v>
      </c>
      <c r="S1643" s="13">
        <f>(((I1643/60)/60)/24)+DATE(1970,1,1)</f>
        <v>41992.596574074079</v>
      </c>
      <c r="T1643" s="16">
        <f>(((J1643/60)/60)/24)+DATE(1970,1,1)</f>
        <v>41962.596574074079</v>
      </c>
      <c r="U1643">
        <f t="shared" si="153"/>
        <v>26</v>
      </c>
      <c r="V1643" t="str">
        <f t="shared" si="154"/>
        <v/>
      </c>
      <c r="W1643" t="str">
        <f t="shared" si="155"/>
        <v/>
      </c>
      <c r="X1643" t="str">
        <f t="shared" si="156"/>
        <v/>
      </c>
    </row>
    <row r="1644" spans="1:24"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f>
        <v>1</v>
      </c>
      <c r="P1644" s="6">
        <f>E1644/L1644</f>
        <v>42.857142857142854</v>
      </c>
      <c r="Q1644" t="str">
        <f t="shared" si="151"/>
        <v>music</v>
      </c>
      <c r="R1644" s="7" t="str">
        <f t="shared" si="152"/>
        <v>pop</v>
      </c>
      <c r="S1644" s="13">
        <f>(((I1644/60)/60)/24)+DATE(1970,1,1)</f>
        <v>40708.024618055555</v>
      </c>
      <c r="T1644" s="16">
        <f>(((J1644/60)/60)/24)+DATE(1970,1,1)</f>
        <v>40688.024618055555</v>
      </c>
      <c r="U1644">
        <f t="shared" si="153"/>
        <v>28</v>
      </c>
      <c r="V1644" t="str">
        <f t="shared" si="154"/>
        <v/>
      </c>
      <c r="W1644" t="str">
        <f t="shared" si="155"/>
        <v/>
      </c>
      <c r="X1644" t="str">
        <f t="shared" si="156"/>
        <v/>
      </c>
    </row>
    <row r="1645" spans="1:24"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f>
        <v>1.2470000000000001</v>
      </c>
      <c r="P1645" s="6">
        <f>E1645/L1645</f>
        <v>168.51351351351352</v>
      </c>
      <c r="Q1645" t="str">
        <f t="shared" si="151"/>
        <v>music</v>
      </c>
      <c r="R1645" s="7" t="str">
        <f t="shared" si="152"/>
        <v>pop</v>
      </c>
      <c r="S1645" s="13">
        <f>(((I1645/60)/60)/24)+DATE(1970,1,1)</f>
        <v>41176.824212962965</v>
      </c>
      <c r="T1645" s="16">
        <f>(((J1645/60)/60)/24)+DATE(1970,1,1)</f>
        <v>41146.824212962965</v>
      </c>
      <c r="U1645">
        <f t="shared" si="153"/>
        <v>37</v>
      </c>
      <c r="V1645" t="str">
        <f t="shared" si="154"/>
        <v/>
      </c>
      <c r="W1645" t="str">
        <f t="shared" si="155"/>
        <v/>
      </c>
      <c r="X1645" t="str">
        <f t="shared" si="156"/>
        <v/>
      </c>
    </row>
    <row r="1646" spans="1:24"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f>
        <v>1.095</v>
      </c>
      <c r="P1646" s="6">
        <f>E1646/L1646</f>
        <v>85.546875</v>
      </c>
      <c r="Q1646" t="str">
        <f t="shared" si="151"/>
        <v>music</v>
      </c>
      <c r="R1646" s="7" t="str">
        <f t="shared" si="152"/>
        <v>pop</v>
      </c>
      <c r="S1646" s="13">
        <f>(((I1646/60)/60)/24)+DATE(1970,1,1)</f>
        <v>41235.101388888892</v>
      </c>
      <c r="T1646" s="16">
        <f>(((J1646/60)/60)/24)+DATE(1970,1,1)</f>
        <v>41175.05972222222</v>
      </c>
      <c r="U1646">
        <f t="shared" si="153"/>
        <v>128</v>
      </c>
      <c r="V1646" t="str">
        <f t="shared" si="154"/>
        <v/>
      </c>
      <c r="W1646" t="str">
        <f t="shared" si="155"/>
        <v/>
      </c>
      <c r="X1646" t="str">
        <f t="shared" si="156"/>
        <v/>
      </c>
    </row>
    <row r="1647" spans="1:24"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f>
        <v>1.1080000000000001</v>
      </c>
      <c r="P1647" s="6">
        <f>E1647/L1647</f>
        <v>554</v>
      </c>
      <c r="Q1647" t="str">
        <f t="shared" si="151"/>
        <v>music</v>
      </c>
      <c r="R1647" s="7" t="str">
        <f t="shared" si="152"/>
        <v>pop</v>
      </c>
      <c r="S1647" s="13">
        <f>(((I1647/60)/60)/24)+DATE(1970,1,1)</f>
        <v>41535.617361111108</v>
      </c>
      <c r="T1647" s="16">
        <f>(((J1647/60)/60)/24)+DATE(1970,1,1)</f>
        <v>41521.617361111108</v>
      </c>
      <c r="U1647">
        <f t="shared" si="153"/>
        <v>10</v>
      </c>
      <c r="V1647" t="str">
        <f t="shared" si="154"/>
        <v/>
      </c>
      <c r="W1647" t="str">
        <f t="shared" si="155"/>
        <v/>
      </c>
      <c r="X1647" t="str">
        <f t="shared" si="156"/>
        <v/>
      </c>
    </row>
    <row r="1648" spans="1:24"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f>
        <v>1.1020000000000001</v>
      </c>
      <c r="P1648" s="6">
        <f>E1648/L1648</f>
        <v>26.554216867469879</v>
      </c>
      <c r="Q1648" t="str">
        <f t="shared" si="151"/>
        <v>music</v>
      </c>
      <c r="R1648" s="7" t="str">
        <f t="shared" si="152"/>
        <v>pop</v>
      </c>
      <c r="S1648" s="13">
        <f>(((I1648/60)/60)/24)+DATE(1970,1,1)</f>
        <v>41865.757638888892</v>
      </c>
      <c r="T1648" s="16">
        <f>(((J1648/60)/60)/24)+DATE(1970,1,1)</f>
        <v>41833.450266203705</v>
      </c>
      <c r="U1648">
        <f t="shared" si="153"/>
        <v>83</v>
      </c>
      <c r="V1648" t="str">
        <f t="shared" si="154"/>
        <v/>
      </c>
      <c r="W1648" t="str">
        <f t="shared" si="155"/>
        <v/>
      </c>
      <c r="X1648" t="str">
        <f t="shared" si="156"/>
        <v/>
      </c>
    </row>
    <row r="1649" spans="1:24"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f>
        <v>1.0471999999999999</v>
      </c>
      <c r="P1649" s="6">
        <f>E1649/L1649</f>
        <v>113.82608695652173</v>
      </c>
      <c r="Q1649" t="str">
        <f t="shared" si="151"/>
        <v>music</v>
      </c>
      <c r="R1649" s="7" t="str">
        <f t="shared" si="152"/>
        <v>pop</v>
      </c>
      <c r="S1649" s="13">
        <f>(((I1649/60)/60)/24)+DATE(1970,1,1)</f>
        <v>41069.409456018519</v>
      </c>
      <c r="T1649" s="16">
        <f>(((J1649/60)/60)/24)+DATE(1970,1,1)</f>
        <v>41039.409456018519</v>
      </c>
      <c r="U1649">
        <f t="shared" si="153"/>
        <v>46</v>
      </c>
      <c r="V1649" t="str">
        <f t="shared" si="154"/>
        <v/>
      </c>
      <c r="W1649" t="str">
        <f t="shared" si="155"/>
        <v/>
      </c>
      <c r="X1649" t="str">
        <f t="shared" si="156"/>
        <v/>
      </c>
    </row>
    <row r="1650" spans="1:24"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f>
        <v>1.2526086956521738</v>
      </c>
      <c r="P1650" s="6">
        <f>E1650/L1650</f>
        <v>32.011111111111113</v>
      </c>
      <c r="Q1650" t="str">
        <f t="shared" si="151"/>
        <v>music</v>
      </c>
      <c r="R1650" s="7" t="str">
        <f t="shared" si="152"/>
        <v>pop</v>
      </c>
      <c r="S1650" s="13">
        <f>(((I1650/60)/60)/24)+DATE(1970,1,1)</f>
        <v>40622.662986111114</v>
      </c>
      <c r="T1650" s="16">
        <f>(((J1650/60)/60)/24)+DATE(1970,1,1)</f>
        <v>40592.704652777778</v>
      </c>
      <c r="U1650">
        <f t="shared" si="153"/>
        <v>90</v>
      </c>
      <c r="V1650" t="str">
        <f t="shared" si="154"/>
        <v/>
      </c>
      <c r="W1650" t="str">
        <f t="shared" si="155"/>
        <v/>
      </c>
      <c r="X1650" t="str">
        <f t="shared" si="156"/>
        <v/>
      </c>
    </row>
    <row r="1651" spans="1:24"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f>
        <v>1.0058763157894737</v>
      </c>
      <c r="P1651" s="6">
        <f>E1651/L1651</f>
        <v>47.189259259259259</v>
      </c>
      <c r="Q1651" t="str">
        <f t="shared" si="151"/>
        <v>music</v>
      </c>
      <c r="R1651" s="7" t="str">
        <f t="shared" si="152"/>
        <v>pop</v>
      </c>
      <c r="S1651" s="13">
        <f>(((I1651/60)/60)/24)+DATE(1970,1,1)</f>
        <v>41782.684664351851</v>
      </c>
      <c r="T1651" s="16">
        <f>(((J1651/60)/60)/24)+DATE(1970,1,1)</f>
        <v>41737.684664351851</v>
      </c>
      <c r="U1651">
        <f t="shared" si="153"/>
        <v>81</v>
      </c>
      <c r="V1651" t="str">
        <f t="shared" si="154"/>
        <v/>
      </c>
      <c r="W1651" t="str">
        <f t="shared" si="155"/>
        <v/>
      </c>
      <c r="X1651" t="str">
        <f t="shared" si="156"/>
        <v/>
      </c>
    </row>
    <row r="1652" spans="1:24"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f>
        <v>1.4155</v>
      </c>
      <c r="P1652" s="6">
        <f>E1652/L1652</f>
        <v>88.46875</v>
      </c>
      <c r="Q1652" t="str">
        <f t="shared" si="151"/>
        <v>music</v>
      </c>
      <c r="R1652" s="7" t="str">
        <f t="shared" si="152"/>
        <v>pop</v>
      </c>
      <c r="S1652" s="13">
        <f>(((I1652/60)/60)/24)+DATE(1970,1,1)</f>
        <v>41556.435613425929</v>
      </c>
      <c r="T1652" s="16">
        <f>(((J1652/60)/60)/24)+DATE(1970,1,1)</f>
        <v>41526.435613425929</v>
      </c>
      <c r="U1652">
        <f t="shared" si="153"/>
        <v>32</v>
      </c>
      <c r="V1652" t="str">
        <f t="shared" si="154"/>
        <v/>
      </c>
      <c r="W1652" t="str">
        <f t="shared" si="155"/>
        <v/>
      </c>
      <c r="X1652" t="str">
        <f t="shared" si="156"/>
        <v/>
      </c>
    </row>
    <row r="1653" spans="1:24"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f>
        <v>1.0075000000000001</v>
      </c>
      <c r="P1653" s="6">
        <f>E1653/L1653</f>
        <v>100.75</v>
      </c>
      <c r="Q1653" t="str">
        <f t="shared" si="151"/>
        <v>music</v>
      </c>
      <c r="R1653" s="7" t="str">
        <f t="shared" si="152"/>
        <v>pop</v>
      </c>
      <c r="S1653" s="13">
        <f>(((I1653/60)/60)/24)+DATE(1970,1,1)</f>
        <v>40659.290972222225</v>
      </c>
      <c r="T1653" s="16">
        <f>(((J1653/60)/60)/24)+DATE(1970,1,1)</f>
        <v>40625.900694444441</v>
      </c>
      <c r="U1653">
        <f t="shared" si="153"/>
        <v>20</v>
      </c>
      <c r="V1653" t="str">
        <f t="shared" si="154"/>
        <v/>
      </c>
      <c r="W1653" t="str">
        <f t="shared" si="155"/>
        <v/>
      </c>
      <c r="X1653" t="str">
        <f t="shared" si="156"/>
        <v/>
      </c>
    </row>
    <row r="1654" spans="1:24"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f>
        <v>1.0066666666666666</v>
      </c>
      <c r="P1654" s="6">
        <f>E1654/L1654</f>
        <v>64.714285714285708</v>
      </c>
      <c r="Q1654" t="str">
        <f t="shared" si="151"/>
        <v>music</v>
      </c>
      <c r="R1654" s="7" t="str">
        <f t="shared" si="152"/>
        <v>pop</v>
      </c>
      <c r="S1654" s="13">
        <f>(((I1654/60)/60)/24)+DATE(1970,1,1)</f>
        <v>41602.534641203703</v>
      </c>
      <c r="T1654" s="16">
        <f>(((J1654/60)/60)/24)+DATE(1970,1,1)</f>
        <v>41572.492974537039</v>
      </c>
      <c r="U1654">
        <f t="shared" si="153"/>
        <v>70</v>
      </c>
      <c r="V1654" t="str">
        <f t="shared" si="154"/>
        <v/>
      </c>
      <c r="W1654" t="str">
        <f t="shared" si="155"/>
        <v/>
      </c>
      <c r="X1654" t="str">
        <f t="shared" si="156"/>
        <v/>
      </c>
    </row>
    <row r="1655" spans="1:24"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f>
        <v>1.7423040000000001</v>
      </c>
      <c r="P1655" s="6">
        <f>E1655/L1655</f>
        <v>51.854285714285716</v>
      </c>
      <c r="Q1655" t="str">
        <f t="shared" si="151"/>
        <v>music</v>
      </c>
      <c r="R1655" s="7" t="str">
        <f t="shared" si="152"/>
        <v>pop</v>
      </c>
      <c r="S1655" s="13">
        <f>(((I1655/60)/60)/24)+DATE(1970,1,1)</f>
        <v>40657.834444444445</v>
      </c>
      <c r="T1655" s="16">
        <f>(((J1655/60)/60)/24)+DATE(1970,1,1)</f>
        <v>40626.834444444445</v>
      </c>
      <c r="U1655">
        <f t="shared" si="153"/>
        <v>168</v>
      </c>
      <c r="V1655" t="str">
        <f t="shared" si="154"/>
        <v/>
      </c>
      <c r="W1655" t="str">
        <f t="shared" si="155"/>
        <v/>
      </c>
      <c r="X1655" t="str">
        <f t="shared" si="156"/>
        <v/>
      </c>
    </row>
    <row r="1656" spans="1:24"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f>
        <v>1.199090909090909</v>
      </c>
      <c r="P1656" s="6">
        <f>E1656/L1656</f>
        <v>38.794117647058826</v>
      </c>
      <c r="Q1656" t="str">
        <f t="shared" si="151"/>
        <v>music</v>
      </c>
      <c r="R1656" s="7" t="str">
        <f t="shared" si="152"/>
        <v>pop</v>
      </c>
      <c r="S1656" s="13">
        <f>(((I1656/60)/60)/24)+DATE(1970,1,1)</f>
        <v>41017.890740740739</v>
      </c>
      <c r="T1656" s="16">
        <f>(((J1656/60)/60)/24)+DATE(1970,1,1)</f>
        <v>40987.890740740739</v>
      </c>
      <c r="U1656">
        <f t="shared" si="153"/>
        <v>34</v>
      </c>
      <c r="V1656" t="str">
        <f t="shared" si="154"/>
        <v/>
      </c>
      <c r="W1656" t="str">
        <f t="shared" si="155"/>
        <v/>
      </c>
      <c r="X1656" t="str">
        <f t="shared" si="156"/>
        <v/>
      </c>
    </row>
    <row r="1657" spans="1:24"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f>
        <v>1.4286666666666668</v>
      </c>
      <c r="P1657" s="6">
        <f>E1657/L1657</f>
        <v>44.645833333333336</v>
      </c>
      <c r="Q1657" t="str">
        <f t="shared" si="151"/>
        <v>music</v>
      </c>
      <c r="R1657" s="7" t="str">
        <f t="shared" si="152"/>
        <v>pop</v>
      </c>
      <c r="S1657" s="13">
        <f>(((I1657/60)/60)/24)+DATE(1970,1,1)</f>
        <v>41004.750231481477</v>
      </c>
      <c r="T1657" s="16">
        <f>(((J1657/60)/60)/24)+DATE(1970,1,1)</f>
        <v>40974.791898148149</v>
      </c>
      <c r="U1657">
        <f t="shared" si="153"/>
        <v>48</v>
      </c>
      <c r="V1657" t="str">
        <f t="shared" si="154"/>
        <v/>
      </c>
      <c r="W1657" t="str">
        <f t="shared" si="155"/>
        <v/>
      </c>
      <c r="X1657" t="str">
        <f t="shared" si="156"/>
        <v/>
      </c>
    </row>
    <row r="1658" spans="1:24"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f>
        <v>1.0033493333333334</v>
      </c>
      <c r="P1658" s="6">
        <f>E1658/L1658</f>
        <v>156.77333333333334</v>
      </c>
      <c r="Q1658" t="str">
        <f t="shared" si="151"/>
        <v>music</v>
      </c>
      <c r="R1658" s="7" t="str">
        <f t="shared" si="152"/>
        <v>pop</v>
      </c>
      <c r="S1658" s="13">
        <f>(((I1658/60)/60)/24)+DATE(1970,1,1)</f>
        <v>41256.928842592592</v>
      </c>
      <c r="T1658" s="16">
        <f>(((J1658/60)/60)/24)+DATE(1970,1,1)</f>
        <v>41226.928842592592</v>
      </c>
      <c r="U1658">
        <f t="shared" si="153"/>
        <v>48</v>
      </c>
      <c r="V1658" t="str">
        <f t="shared" si="154"/>
        <v/>
      </c>
      <c r="W1658" t="str">
        <f t="shared" si="155"/>
        <v/>
      </c>
      <c r="X1658" t="str">
        <f t="shared" si="156"/>
        <v/>
      </c>
    </row>
    <row r="1659" spans="1:24"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f>
        <v>1.0493380000000001</v>
      </c>
      <c r="P1659" s="6">
        <f>E1659/L1659</f>
        <v>118.70339366515837</v>
      </c>
      <c r="Q1659" t="str">
        <f t="shared" si="151"/>
        <v>music</v>
      </c>
      <c r="R1659" s="7" t="str">
        <f t="shared" si="152"/>
        <v>pop</v>
      </c>
      <c r="S1659" s="13">
        <f>(((I1659/60)/60)/24)+DATE(1970,1,1)</f>
        <v>41053.782037037039</v>
      </c>
      <c r="T1659" s="16">
        <f>(((J1659/60)/60)/24)+DATE(1970,1,1)</f>
        <v>41023.782037037039</v>
      </c>
      <c r="U1659">
        <f t="shared" si="153"/>
        <v>221</v>
      </c>
      <c r="V1659" t="str">
        <f t="shared" si="154"/>
        <v/>
      </c>
      <c r="W1659" t="str">
        <f t="shared" si="155"/>
        <v/>
      </c>
      <c r="X1659" t="str">
        <f t="shared" si="156"/>
        <v/>
      </c>
    </row>
    <row r="1660" spans="1:24"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f>
        <v>1.3223333333333334</v>
      </c>
      <c r="P1660" s="6">
        <f>E1660/L1660</f>
        <v>74.149532710280369</v>
      </c>
      <c r="Q1660" t="str">
        <f t="shared" si="151"/>
        <v>music</v>
      </c>
      <c r="R1660" s="7" t="str">
        <f t="shared" si="152"/>
        <v>pop</v>
      </c>
      <c r="S1660" s="13">
        <f>(((I1660/60)/60)/24)+DATE(1970,1,1)</f>
        <v>41261.597222222219</v>
      </c>
      <c r="T1660" s="16">
        <f>(((J1660/60)/60)/24)+DATE(1970,1,1)</f>
        <v>41223.22184027778</v>
      </c>
      <c r="U1660">
        <f t="shared" si="153"/>
        <v>107</v>
      </c>
      <c r="V1660" t="str">
        <f t="shared" si="154"/>
        <v/>
      </c>
      <c r="W1660" t="str">
        <f t="shared" si="155"/>
        <v/>
      </c>
      <c r="X1660" t="str">
        <f t="shared" si="156"/>
        <v/>
      </c>
    </row>
    <row r="1661" spans="1:24"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f>
        <v>1.1279999999999999</v>
      </c>
      <c r="P1661" s="6">
        <f>E1661/L1661</f>
        <v>12.533333333333333</v>
      </c>
      <c r="Q1661" t="str">
        <f t="shared" si="151"/>
        <v>music</v>
      </c>
      <c r="R1661" s="7" t="str">
        <f t="shared" si="152"/>
        <v>pop</v>
      </c>
      <c r="S1661" s="13">
        <f>(((I1661/60)/60)/24)+DATE(1970,1,1)</f>
        <v>41625.5</v>
      </c>
      <c r="T1661" s="16">
        <f>(((J1661/60)/60)/24)+DATE(1970,1,1)</f>
        <v>41596.913437499999</v>
      </c>
      <c r="U1661">
        <f t="shared" si="153"/>
        <v>45</v>
      </c>
      <c r="V1661" t="str">
        <f t="shared" si="154"/>
        <v/>
      </c>
      <c r="W1661" t="str">
        <f t="shared" si="155"/>
        <v/>
      </c>
      <c r="X1661" t="str">
        <f t="shared" si="156"/>
        <v/>
      </c>
    </row>
    <row r="1662" spans="1:24"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f>
        <v>12.5375</v>
      </c>
      <c r="P1662" s="6">
        <f>E1662/L1662</f>
        <v>27.861111111111111</v>
      </c>
      <c r="Q1662" t="str">
        <f t="shared" si="151"/>
        <v>music</v>
      </c>
      <c r="R1662" s="7" t="str">
        <f t="shared" si="152"/>
        <v>pop</v>
      </c>
      <c r="S1662" s="13">
        <f>(((I1662/60)/60)/24)+DATE(1970,1,1)</f>
        <v>42490.915972222225</v>
      </c>
      <c r="T1662" s="16">
        <f>(((J1662/60)/60)/24)+DATE(1970,1,1)</f>
        <v>42459.693865740745</v>
      </c>
      <c r="U1662">
        <f t="shared" si="153"/>
        <v>36</v>
      </c>
      <c r="V1662" t="str">
        <f t="shared" si="154"/>
        <v/>
      </c>
      <c r="W1662" t="str">
        <f t="shared" si="155"/>
        <v/>
      </c>
      <c r="X1662" t="str">
        <f t="shared" si="156"/>
        <v/>
      </c>
    </row>
    <row r="1663" spans="1:24"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f>
        <v>1.0250632911392406</v>
      </c>
      <c r="P1663" s="6">
        <f>E1663/L1663</f>
        <v>80.178217821782184</v>
      </c>
      <c r="Q1663" t="str">
        <f t="shared" si="151"/>
        <v>music</v>
      </c>
      <c r="R1663" s="7" t="str">
        <f t="shared" si="152"/>
        <v>pop</v>
      </c>
      <c r="S1663" s="13">
        <f>(((I1663/60)/60)/24)+DATE(1970,1,1)</f>
        <v>42386.875</v>
      </c>
      <c r="T1663" s="16">
        <f>(((J1663/60)/60)/24)+DATE(1970,1,1)</f>
        <v>42343.998043981483</v>
      </c>
      <c r="U1663">
        <f t="shared" si="153"/>
        <v>101</v>
      </c>
      <c r="V1663" t="str">
        <f t="shared" si="154"/>
        <v/>
      </c>
      <c r="W1663" t="str">
        <f t="shared" si="155"/>
        <v/>
      </c>
      <c r="X1663" t="str">
        <f t="shared" si="156"/>
        <v/>
      </c>
    </row>
    <row r="1664" spans="1:24"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f>
        <v>1.026375</v>
      </c>
      <c r="P1664" s="6">
        <f>E1664/L1664</f>
        <v>132.43548387096774</v>
      </c>
      <c r="Q1664" t="str">
        <f t="shared" si="151"/>
        <v>music</v>
      </c>
      <c r="R1664" s="7" t="str">
        <f t="shared" si="152"/>
        <v>pop</v>
      </c>
      <c r="S1664" s="13">
        <f>(((I1664/60)/60)/24)+DATE(1970,1,1)</f>
        <v>40908.239999999998</v>
      </c>
      <c r="T1664" s="16">
        <f>(((J1664/60)/60)/24)+DATE(1970,1,1)</f>
        <v>40848.198333333334</v>
      </c>
      <c r="U1664">
        <f t="shared" si="153"/>
        <v>62</v>
      </c>
      <c r="V1664" t="str">
        <f t="shared" si="154"/>
        <v/>
      </c>
      <c r="W1664" t="str">
        <f t="shared" si="155"/>
        <v/>
      </c>
      <c r="X1664" t="str">
        <f t="shared" si="156"/>
        <v/>
      </c>
    </row>
    <row r="1665" spans="1:24"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f>
        <v>1.08</v>
      </c>
      <c r="P1665" s="6">
        <f>E1665/L1665</f>
        <v>33.75</v>
      </c>
      <c r="Q1665" t="str">
        <f t="shared" si="151"/>
        <v>music</v>
      </c>
      <c r="R1665" s="7" t="str">
        <f t="shared" si="152"/>
        <v>pop</v>
      </c>
      <c r="S1665" s="13">
        <f>(((I1665/60)/60)/24)+DATE(1970,1,1)</f>
        <v>42036.02207175926</v>
      </c>
      <c r="T1665" s="16">
        <f>(((J1665/60)/60)/24)+DATE(1970,1,1)</f>
        <v>42006.02207175926</v>
      </c>
      <c r="U1665">
        <f t="shared" si="153"/>
        <v>32</v>
      </c>
      <c r="V1665" t="str">
        <f t="shared" si="154"/>
        <v/>
      </c>
      <c r="W1665" t="str">
        <f t="shared" si="155"/>
        <v/>
      </c>
      <c r="X1665" t="str">
        <f t="shared" si="156"/>
        <v/>
      </c>
    </row>
    <row r="1666" spans="1:24"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f>
        <v>1.2240879999999998</v>
      </c>
      <c r="P1666" s="6">
        <f>E1666/L1666</f>
        <v>34.384494382022467</v>
      </c>
      <c r="Q1666" t="str">
        <f t="shared" si="151"/>
        <v>music</v>
      </c>
      <c r="R1666" s="7" t="str">
        <f t="shared" si="152"/>
        <v>pop</v>
      </c>
      <c r="S1666" s="13">
        <f>(((I1666/60)/60)/24)+DATE(1970,1,1)</f>
        <v>40984.165972222225</v>
      </c>
      <c r="T1666" s="16">
        <f>(((J1666/60)/60)/24)+DATE(1970,1,1)</f>
        <v>40939.761782407404</v>
      </c>
      <c r="U1666">
        <f t="shared" si="153"/>
        <v>89</v>
      </c>
      <c r="V1666" t="str">
        <f t="shared" si="154"/>
        <v/>
      </c>
      <c r="W1666" t="str">
        <f t="shared" si="155"/>
        <v/>
      </c>
      <c r="X1666" t="str">
        <f t="shared" si="156"/>
        <v/>
      </c>
    </row>
    <row r="1667" spans="1:24"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f>
        <v>1.1945714285714286</v>
      </c>
      <c r="P1667" s="6">
        <f>E1667/L1667</f>
        <v>44.956989247311824</v>
      </c>
      <c r="Q1667" t="str">
        <f t="shared" ref="Q1667:Q1730" si="157">LEFT(N1667,SEARCH("/",N1667)-1)</f>
        <v>music</v>
      </c>
      <c r="R1667" s="7" t="str">
        <f t="shared" ref="R1667:R1730" si="158">RIGHT(N1667,LEN(N1667)-SEARCH("/",N1667))</f>
        <v>pop</v>
      </c>
      <c r="S1667" s="13">
        <f>(((I1667/60)/60)/24)+DATE(1970,1,1)</f>
        <v>40596.125</v>
      </c>
      <c r="T1667" s="16">
        <f>(((J1667/60)/60)/24)+DATE(1970,1,1)</f>
        <v>40564.649456018517</v>
      </c>
      <c r="U1667">
        <f t="shared" ref="U1667:U1730" si="159">IF(F1667="Successful",L1667,"")</f>
        <v>93</v>
      </c>
      <c r="V1667" t="str">
        <f t="shared" ref="V1667:V1730" si="160">IF($F1667="Failed",$L1667,"")</f>
        <v/>
      </c>
      <c r="W1667" t="str">
        <f t="shared" ref="W1667:W1730" si="161">IF($F1667="Canceled",$L1667,"")</f>
        <v/>
      </c>
      <c r="X1667" t="str">
        <f t="shared" ref="X1667:X1730" si="162">IF(V1667="",W1667,V1667)</f>
        <v/>
      </c>
    </row>
    <row r="1668" spans="1:24"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f>
        <v>1.6088</v>
      </c>
      <c r="P1668" s="6">
        <f>E1668/L1668</f>
        <v>41.04081632653061</v>
      </c>
      <c r="Q1668" t="str">
        <f t="shared" si="157"/>
        <v>music</v>
      </c>
      <c r="R1668" s="7" t="str">
        <f t="shared" si="158"/>
        <v>pop</v>
      </c>
      <c r="S1668" s="13">
        <f>(((I1668/60)/60)/24)+DATE(1970,1,1)</f>
        <v>41361.211493055554</v>
      </c>
      <c r="T1668" s="16">
        <f>(((J1668/60)/60)/24)+DATE(1970,1,1)</f>
        <v>41331.253159722226</v>
      </c>
      <c r="U1668">
        <f t="shared" si="159"/>
        <v>98</v>
      </c>
      <c r="V1668" t="str">
        <f t="shared" si="160"/>
        <v/>
      </c>
      <c r="W1668" t="str">
        <f t="shared" si="161"/>
        <v/>
      </c>
      <c r="X1668" t="str">
        <f t="shared" si="162"/>
        <v/>
      </c>
    </row>
    <row r="1669" spans="1:24"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f>
        <v>1.2685294117647059</v>
      </c>
      <c r="P1669" s="6">
        <f>E1669/L1669</f>
        <v>52.597560975609753</v>
      </c>
      <c r="Q1669" t="str">
        <f t="shared" si="157"/>
        <v>music</v>
      </c>
      <c r="R1669" s="7" t="str">
        <f t="shared" si="158"/>
        <v>pop</v>
      </c>
      <c r="S1669" s="13">
        <f>(((I1669/60)/60)/24)+DATE(1970,1,1)</f>
        <v>41709.290972222225</v>
      </c>
      <c r="T1669" s="16">
        <f>(((J1669/60)/60)/24)+DATE(1970,1,1)</f>
        <v>41682.0705787037</v>
      </c>
      <c r="U1669">
        <f t="shared" si="159"/>
        <v>82</v>
      </c>
      <c r="V1669" t="str">
        <f t="shared" si="160"/>
        <v/>
      </c>
      <c r="W1669" t="str">
        <f t="shared" si="161"/>
        <v/>
      </c>
      <c r="X1669" t="str">
        <f t="shared" si="162"/>
        <v/>
      </c>
    </row>
    <row r="1670" spans="1:24"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f>
        <v>1.026375</v>
      </c>
      <c r="P1670" s="6">
        <f>E1670/L1670</f>
        <v>70.784482758620683</v>
      </c>
      <c r="Q1670" t="str">
        <f t="shared" si="157"/>
        <v>music</v>
      </c>
      <c r="R1670" s="7" t="str">
        <f t="shared" si="158"/>
        <v>pop</v>
      </c>
      <c r="S1670" s="13">
        <f>(((I1670/60)/60)/24)+DATE(1970,1,1)</f>
        <v>40875.191423611112</v>
      </c>
      <c r="T1670" s="16">
        <f>(((J1670/60)/60)/24)+DATE(1970,1,1)</f>
        <v>40845.14975694444</v>
      </c>
      <c r="U1670">
        <f t="shared" si="159"/>
        <v>116</v>
      </c>
      <c r="V1670" t="str">
        <f t="shared" si="160"/>
        <v/>
      </c>
      <c r="W1670" t="str">
        <f t="shared" si="161"/>
        <v/>
      </c>
      <c r="X1670" t="str">
        <f t="shared" si="162"/>
        <v/>
      </c>
    </row>
    <row r="1671" spans="1:24"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f>
        <v>1.3975</v>
      </c>
      <c r="P1671" s="6">
        <f>E1671/L1671</f>
        <v>53.75</v>
      </c>
      <c r="Q1671" t="str">
        <f t="shared" si="157"/>
        <v>music</v>
      </c>
      <c r="R1671" s="7" t="str">
        <f t="shared" si="158"/>
        <v>pop</v>
      </c>
      <c r="S1671" s="13">
        <f>(((I1671/60)/60)/24)+DATE(1970,1,1)</f>
        <v>42521.885138888887</v>
      </c>
      <c r="T1671" s="16">
        <f>(((J1671/60)/60)/24)+DATE(1970,1,1)</f>
        <v>42461.885138888887</v>
      </c>
      <c r="U1671">
        <f t="shared" si="159"/>
        <v>52</v>
      </c>
      <c r="V1671" t="str">
        <f t="shared" si="160"/>
        <v/>
      </c>
      <c r="W1671" t="str">
        <f t="shared" si="161"/>
        <v/>
      </c>
      <c r="X1671" t="str">
        <f t="shared" si="162"/>
        <v/>
      </c>
    </row>
    <row r="1672" spans="1:24"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f>
        <v>1.026</v>
      </c>
      <c r="P1672" s="6">
        <f>E1672/L1672</f>
        <v>44.608695652173914</v>
      </c>
      <c r="Q1672" t="str">
        <f t="shared" si="157"/>
        <v>music</v>
      </c>
      <c r="R1672" s="7" t="str">
        <f t="shared" si="158"/>
        <v>pop</v>
      </c>
      <c r="S1672" s="13">
        <f>(((I1672/60)/60)/24)+DATE(1970,1,1)</f>
        <v>40364.166666666664</v>
      </c>
      <c r="T1672" s="16">
        <f>(((J1672/60)/60)/24)+DATE(1970,1,1)</f>
        <v>40313.930543981485</v>
      </c>
      <c r="U1672">
        <f t="shared" si="159"/>
        <v>23</v>
      </c>
      <c r="V1672" t="str">
        <f t="shared" si="160"/>
        <v/>
      </c>
      <c r="W1672" t="str">
        <f t="shared" si="161"/>
        <v/>
      </c>
      <c r="X1672" t="str">
        <f t="shared" si="162"/>
        <v/>
      </c>
    </row>
    <row r="1673" spans="1:24"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f>
        <v>1.0067349999999999</v>
      </c>
      <c r="P1673" s="6">
        <f>E1673/L1673</f>
        <v>26.148961038961041</v>
      </c>
      <c r="Q1673" t="str">
        <f t="shared" si="157"/>
        <v>music</v>
      </c>
      <c r="R1673" s="7" t="str">
        <f t="shared" si="158"/>
        <v>pop</v>
      </c>
      <c r="S1673" s="13">
        <f>(((I1673/60)/60)/24)+DATE(1970,1,1)</f>
        <v>42583.54414351852</v>
      </c>
      <c r="T1673" s="16">
        <f>(((J1673/60)/60)/24)+DATE(1970,1,1)</f>
        <v>42553.54414351852</v>
      </c>
      <c r="U1673">
        <f t="shared" si="159"/>
        <v>77</v>
      </c>
      <c r="V1673" t="str">
        <f t="shared" si="160"/>
        <v/>
      </c>
      <c r="W1673" t="str">
        <f t="shared" si="161"/>
        <v/>
      </c>
      <c r="X1673" t="str">
        <f t="shared" si="162"/>
        <v/>
      </c>
    </row>
    <row r="1674" spans="1:24"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f>
        <v>1.1294117647058823</v>
      </c>
      <c r="P1674" s="6">
        <f>E1674/L1674</f>
        <v>39.183673469387756</v>
      </c>
      <c r="Q1674" t="str">
        <f t="shared" si="157"/>
        <v>music</v>
      </c>
      <c r="R1674" s="7" t="str">
        <f t="shared" si="158"/>
        <v>pop</v>
      </c>
      <c r="S1674" s="13">
        <f>(((I1674/60)/60)/24)+DATE(1970,1,1)</f>
        <v>41064.656597222223</v>
      </c>
      <c r="T1674" s="16">
        <f>(((J1674/60)/60)/24)+DATE(1970,1,1)</f>
        <v>41034.656597222223</v>
      </c>
      <c r="U1674">
        <f t="shared" si="159"/>
        <v>49</v>
      </c>
      <c r="V1674" t="str">
        <f t="shared" si="160"/>
        <v/>
      </c>
      <c r="W1674" t="str">
        <f t="shared" si="161"/>
        <v/>
      </c>
      <c r="X1674" t="str">
        <f t="shared" si="162"/>
        <v/>
      </c>
    </row>
    <row r="1675" spans="1:24"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f>
        <v>1.2809523809523808</v>
      </c>
      <c r="P1675" s="6">
        <f>E1675/L1675</f>
        <v>45.593220338983052</v>
      </c>
      <c r="Q1675" t="str">
        <f t="shared" si="157"/>
        <v>music</v>
      </c>
      <c r="R1675" s="7" t="str">
        <f t="shared" si="158"/>
        <v>pop</v>
      </c>
      <c r="S1675" s="13">
        <f>(((I1675/60)/60)/24)+DATE(1970,1,1)</f>
        <v>42069.878379629634</v>
      </c>
      <c r="T1675" s="16">
        <f>(((J1675/60)/60)/24)+DATE(1970,1,1)</f>
        <v>42039.878379629634</v>
      </c>
      <c r="U1675">
        <f t="shared" si="159"/>
        <v>59</v>
      </c>
      <c r="V1675" t="str">
        <f t="shared" si="160"/>
        <v/>
      </c>
      <c r="W1675" t="str">
        <f t="shared" si="161"/>
        <v/>
      </c>
      <c r="X1675" t="str">
        <f t="shared" si="162"/>
        <v/>
      </c>
    </row>
    <row r="1676" spans="1:24"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f>
        <v>2.0169999999999999</v>
      </c>
      <c r="P1676" s="6">
        <f>E1676/L1676</f>
        <v>89.247787610619469</v>
      </c>
      <c r="Q1676" t="str">
        <f t="shared" si="157"/>
        <v>music</v>
      </c>
      <c r="R1676" s="7" t="str">
        <f t="shared" si="158"/>
        <v>pop</v>
      </c>
      <c r="S1676" s="13">
        <f>(((I1676/60)/60)/24)+DATE(1970,1,1)</f>
        <v>42600.290972222225</v>
      </c>
      <c r="T1676" s="16">
        <f>(((J1676/60)/60)/24)+DATE(1970,1,1)</f>
        <v>42569.605393518519</v>
      </c>
      <c r="U1676">
        <f t="shared" si="159"/>
        <v>113</v>
      </c>
      <c r="V1676" t="str">
        <f t="shared" si="160"/>
        <v/>
      </c>
      <c r="W1676" t="str">
        <f t="shared" si="161"/>
        <v/>
      </c>
      <c r="X1676" t="str">
        <f t="shared" si="162"/>
        <v/>
      </c>
    </row>
    <row r="1677" spans="1:24"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f>
        <v>1.37416</v>
      </c>
      <c r="P1677" s="6">
        <f>E1677/L1677</f>
        <v>40.416470588235299</v>
      </c>
      <c r="Q1677" t="str">
        <f t="shared" si="157"/>
        <v>music</v>
      </c>
      <c r="R1677" s="7" t="str">
        <f t="shared" si="158"/>
        <v>pop</v>
      </c>
      <c r="S1677" s="13">
        <f>(((I1677/60)/60)/24)+DATE(1970,1,1)</f>
        <v>40832.918749999997</v>
      </c>
      <c r="T1677" s="16">
        <f>(((J1677/60)/60)/24)+DATE(1970,1,1)</f>
        <v>40802.733101851853</v>
      </c>
      <c r="U1677">
        <f t="shared" si="159"/>
        <v>34</v>
      </c>
      <c r="V1677" t="str">
        <f t="shared" si="160"/>
        <v/>
      </c>
      <c r="W1677" t="str">
        <f t="shared" si="161"/>
        <v/>
      </c>
      <c r="X1677" t="str">
        <f t="shared" si="162"/>
        <v/>
      </c>
    </row>
    <row r="1678" spans="1:24"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f>
        <v>1.1533333333333333</v>
      </c>
      <c r="P1678" s="6">
        <f>E1678/L1678</f>
        <v>82.38095238095238</v>
      </c>
      <c r="Q1678" t="str">
        <f t="shared" si="157"/>
        <v>music</v>
      </c>
      <c r="R1678" s="7" t="str">
        <f t="shared" si="158"/>
        <v>pop</v>
      </c>
      <c r="S1678" s="13">
        <f>(((I1678/60)/60)/24)+DATE(1970,1,1)</f>
        <v>41020.165972222225</v>
      </c>
      <c r="T1678" s="16">
        <f>(((J1678/60)/60)/24)+DATE(1970,1,1)</f>
        <v>40973.72623842593</v>
      </c>
      <c r="U1678">
        <f t="shared" si="159"/>
        <v>42</v>
      </c>
      <c r="V1678" t="str">
        <f t="shared" si="160"/>
        <v/>
      </c>
      <c r="W1678" t="str">
        <f t="shared" si="161"/>
        <v/>
      </c>
      <c r="X1678" t="str">
        <f t="shared" si="162"/>
        <v/>
      </c>
    </row>
    <row r="1679" spans="1:24"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f>
        <v>1.1166666666666667</v>
      </c>
      <c r="P1679" s="6">
        <f>E1679/L1679</f>
        <v>159.52380952380952</v>
      </c>
      <c r="Q1679" t="str">
        <f t="shared" si="157"/>
        <v>music</v>
      </c>
      <c r="R1679" s="7" t="str">
        <f t="shared" si="158"/>
        <v>pop</v>
      </c>
      <c r="S1679" s="13">
        <f>(((I1679/60)/60)/24)+DATE(1970,1,1)</f>
        <v>42476.249305555553</v>
      </c>
      <c r="T1679" s="16">
        <f>(((J1679/60)/60)/24)+DATE(1970,1,1)</f>
        <v>42416.407129629632</v>
      </c>
      <c r="U1679">
        <f t="shared" si="159"/>
        <v>42</v>
      </c>
      <c r="V1679" t="str">
        <f t="shared" si="160"/>
        <v/>
      </c>
      <c r="W1679" t="str">
        <f t="shared" si="161"/>
        <v/>
      </c>
      <c r="X1679" t="str">
        <f t="shared" si="162"/>
        <v/>
      </c>
    </row>
    <row r="1680" spans="1:24"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f>
        <v>1.1839999999999999</v>
      </c>
      <c r="P1680" s="6">
        <f>E1680/L1680</f>
        <v>36.244897959183675</v>
      </c>
      <c r="Q1680" t="str">
        <f t="shared" si="157"/>
        <v>music</v>
      </c>
      <c r="R1680" s="7" t="str">
        <f t="shared" si="158"/>
        <v>pop</v>
      </c>
      <c r="S1680" s="13">
        <f>(((I1680/60)/60)/24)+DATE(1970,1,1)</f>
        <v>41676.854988425926</v>
      </c>
      <c r="T1680" s="16">
        <f>(((J1680/60)/60)/24)+DATE(1970,1,1)</f>
        <v>41662.854988425926</v>
      </c>
      <c r="U1680">
        <f t="shared" si="159"/>
        <v>49</v>
      </c>
      <c r="V1680" t="str">
        <f t="shared" si="160"/>
        <v/>
      </c>
      <c r="W1680" t="str">
        <f t="shared" si="161"/>
        <v/>
      </c>
      <c r="X1680" t="str">
        <f t="shared" si="162"/>
        <v/>
      </c>
    </row>
    <row r="1681" spans="1:24"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f>
        <v>1.75</v>
      </c>
      <c r="P1681" s="6">
        <f>E1681/L1681</f>
        <v>62.5</v>
      </c>
      <c r="Q1681" t="str">
        <f t="shared" si="157"/>
        <v>music</v>
      </c>
      <c r="R1681" s="7" t="str">
        <f t="shared" si="158"/>
        <v>pop</v>
      </c>
      <c r="S1681" s="13">
        <f>(((I1681/60)/60)/24)+DATE(1970,1,1)</f>
        <v>40746.068807870368</v>
      </c>
      <c r="T1681" s="16">
        <f>(((J1681/60)/60)/24)+DATE(1970,1,1)</f>
        <v>40723.068807870368</v>
      </c>
      <c r="U1681">
        <f t="shared" si="159"/>
        <v>56</v>
      </c>
      <c r="V1681" t="str">
        <f t="shared" si="160"/>
        <v/>
      </c>
      <c r="W1681" t="str">
        <f t="shared" si="161"/>
        <v/>
      </c>
      <c r="X1681" t="str">
        <f t="shared" si="162"/>
        <v/>
      </c>
    </row>
    <row r="1682" spans="1:24"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f>
        <v>1.175</v>
      </c>
      <c r="P1682" s="6">
        <f>E1682/L1682</f>
        <v>47</v>
      </c>
      <c r="Q1682" t="str">
        <f t="shared" si="157"/>
        <v>music</v>
      </c>
      <c r="R1682" s="7" t="str">
        <f t="shared" si="158"/>
        <v>pop</v>
      </c>
      <c r="S1682" s="13">
        <f>(((I1682/60)/60)/24)+DATE(1970,1,1)</f>
        <v>41832.757719907408</v>
      </c>
      <c r="T1682" s="16">
        <f>(((J1682/60)/60)/24)+DATE(1970,1,1)</f>
        <v>41802.757719907408</v>
      </c>
      <c r="U1682">
        <f t="shared" si="159"/>
        <v>25</v>
      </c>
      <c r="V1682" t="str">
        <f t="shared" si="160"/>
        <v/>
      </c>
      <c r="W1682" t="str">
        <f t="shared" si="161"/>
        <v/>
      </c>
      <c r="X1682" t="str">
        <f t="shared" si="162"/>
        <v/>
      </c>
    </row>
    <row r="1683" spans="1:24"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f>
        <v>1.0142212307692309</v>
      </c>
      <c r="P1683" s="6">
        <f>E1683/L1683</f>
        <v>74.575090497737563</v>
      </c>
      <c r="Q1683" t="str">
        <f t="shared" si="157"/>
        <v>music</v>
      </c>
      <c r="R1683" s="7" t="str">
        <f t="shared" si="158"/>
        <v>faith</v>
      </c>
      <c r="S1683" s="13">
        <f>(((I1683/60)/60)/24)+DATE(1970,1,1)</f>
        <v>42823.083333333328</v>
      </c>
      <c r="T1683" s="16">
        <f>(((J1683/60)/60)/24)+DATE(1970,1,1)</f>
        <v>42774.121342592596</v>
      </c>
      <c r="U1683" t="str">
        <f t="shared" si="159"/>
        <v/>
      </c>
      <c r="V1683" t="str">
        <f t="shared" si="160"/>
        <v/>
      </c>
      <c r="W1683" t="str">
        <f t="shared" si="161"/>
        <v/>
      </c>
      <c r="X1683" t="str">
        <f t="shared" si="162"/>
        <v/>
      </c>
    </row>
    <row r="1684" spans="1:24"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f>
        <v>0</v>
      </c>
      <c r="P1684" s="6" t="e">
        <f>E1684/L1684</f>
        <v>#DIV/0!</v>
      </c>
      <c r="Q1684" t="str">
        <f t="shared" si="157"/>
        <v>music</v>
      </c>
      <c r="R1684" s="7" t="str">
        <f t="shared" si="158"/>
        <v>faith</v>
      </c>
      <c r="S1684" s="13">
        <f>(((I1684/60)/60)/24)+DATE(1970,1,1)</f>
        <v>42839.171990740739</v>
      </c>
      <c r="T1684" s="16">
        <f>(((J1684/60)/60)/24)+DATE(1970,1,1)</f>
        <v>42779.21365740741</v>
      </c>
      <c r="U1684" t="str">
        <f t="shared" si="159"/>
        <v/>
      </c>
      <c r="V1684" t="str">
        <f t="shared" si="160"/>
        <v/>
      </c>
      <c r="W1684" t="str">
        <f t="shared" si="161"/>
        <v/>
      </c>
      <c r="X1684" t="str">
        <f t="shared" si="162"/>
        <v/>
      </c>
    </row>
    <row r="1685" spans="1:24"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f>
        <v>0.21714285714285714</v>
      </c>
      <c r="P1685" s="6">
        <f>E1685/L1685</f>
        <v>76</v>
      </c>
      <c r="Q1685" t="str">
        <f t="shared" si="157"/>
        <v>music</v>
      </c>
      <c r="R1685" s="7" t="str">
        <f t="shared" si="158"/>
        <v>faith</v>
      </c>
      <c r="S1685" s="13">
        <f>(((I1685/60)/60)/24)+DATE(1970,1,1)</f>
        <v>42832.781689814816</v>
      </c>
      <c r="T1685" s="16">
        <f>(((J1685/60)/60)/24)+DATE(1970,1,1)</f>
        <v>42808.781689814816</v>
      </c>
      <c r="U1685" t="str">
        <f t="shared" si="159"/>
        <v/>
      </c>
      <c r="V1685" t="str">
        <f t="shared" si="160"/>
        <v/>
      </c>
      <c r="W1685" t="str">
        <f t="shared" si="161"/>
        <v/>
      </c>
      <c r="X1685" t="str">
        <f t="shared" si="162"/>
        <v/>
      </c>
    </row>
    <row r="1686" spans="1:24"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f>
        <v>1.0912500000000001</v>
      </c>
      <c r="P1686" s="6">
        <f>E1686/L1686</f>
        <v>86.43564356435644</v>
      </c>
      <c r="Q1686" t="str">
        <f t="shared" si="157"/>
        <v>music</v>
      </c>
      <c r="R1686" s="7" t="str">
        <f t="shared" si="158"/>
        <v>faith</v>
      </c>
      <c r="S1686" s="13">
        <f>(((I1686/60)/60)/24)+DATE(1970,1,1)</f>
        <v>42811.773622685185</v>
      </c>
      <c r="T1686" s="16">
        <f>(((J1686/60)/60)/24)+DATE(1970,1,1)</f>
        <v>42783.815289351856</v>
      </c>
      <c r="U1686" t="str">
        <f t="shared" si="159"/>
        <v/>
      </c>
      <c r="V1686" t="str">
        <f t="shared" si="160"/>
        <v/>
      </c>
      <c r="W1686" t="str">
        <f t="shared" si="161"/>
        <v/>
      </c>
      <c r="X1686" t="str">
        <f t="shared" si="162"/>
        <v/>
      </c>
    </row>
    <row r="1687" spans="1:24"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f>
        <v>1.0285714285714285</v>
      </c>
      <c r="P1687" s="6">
        <f>E1687/L1687</f>
        <v>24</v>
      </c>
      <c r="Q1687" t="str">
        <f t="shared" si="157"/>
        <v>music</v>
      </c>
      <c r="R1687" s="7" t="str">
        <f t="shared" si="158"/>
        <v>faith</v>
      </c>
      <c r="S1687" s="13">
        <f>(((I1687/60)/60)/24)+DATE(1970,1,1)</f>
        <v>42818.208599537036</v>
      </c>
      <c r="T1687" s="16">
        <f>(((J1687/60)/60)/24)+DATE(1970,1,1)</f>
        <v>42788.2502662037</v>
      </c>
      <c r="U1687" t="str">
        <f t="shared" si="159"/>
        <v/>
      </c>
      <c r="V1687" t="str">
        <f t="shared" si="160"/>
        <v/>
      </c>
      <c r="W1687" t="str">
        <f t="shared" si="161"/>
        <v/>
      </c>
      <c r="X1687" t="str">
        <f t="shared" si="162"/>
        <v/>
      </c>
    </row>
    <row r="1688" spans="1:24"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f>
        <v>3.5999999999999999E-3</v>
      </c>
      <c r="P1688" s="6">
        <f>E1688/L1688</f>
        <v>18</v>
      </c>
      <c r="Q1688" t="str">
        <f t="shared" si="157"/>
        <v>music</v>
      </c>
      <c r="R1688" s="7" t="str">
        <f t="shared" si="158"/>
        <v>faith</v>
      </c>
      <c r="S1688" s="13">
        <f>(((I1688/60)/60)/24)+DATE(1970,1,1)</f>
        <v>42852.802303240736</v>
      </c>
      <c r="T1688" s="16">
        <f>(((J1688/60)/60)/24)+DATE(1970,1,1)</f>
        <v>42792.843969907408</v>
      </c>
      <c r="U1688" t="str">
        <f t="shared" si="159"/>
        <v/>
      </c>
      <c r="V1688" t="str">
        <f t="shared" si="160"/>
        <v/>
      </c>
      <c r="W1688" t="str">
        <f t="shared" si="161"/>
        <v/>
      </c>
      <c r="X1688" t="str">
        <f t="shared" si="162"/>
        <v/>
      </c>
    </row>
    <row r="1689" spans="1:24"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f>
        <v>0.3125</v>
      </c>
      <c r="P1689" s="6">
        <f>E1689/L1689</f>
        <v>80.128205128205124</v>
      </c>
      <c r="Q1689" t="str">
        <f t="shared" si="157"/>
        <v>music</v>
      </c>
      <c r="R1689" s="7" t="str">
        <f t="shared" si="158"/>
        <v>faith</v>
      </c>
      <c r="S1689" s="13">
        <f>(((I1689/60)/60)/24)+DATE(1970,1,1)</f>
        <v>42835.84375</v>
      </c>
      <c r="T1689" s="16">
        <f>(((J1689/60)/60)/24)+DATE(1970,1,1)</f>
        <v>42802.046817129631</v>
      </c>
      <c r="U1689" t="str">
        <f t="shared" si="159"/>
        <v/>
      </c>
      <c r="V1689" t="str">
        <f t="shared" si="160"/>
        <v/>
      </c>
      <c r="W1689" t="str">
        <f t="shared" si="161"/>
        <v/>
      </c>
      <c r="X1689" t="str">
        <f t="shared" si="162"/>
        <v/>
      </c>
    </row>
    <row r="1690" spans="1:24"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f>
        <v>0.443</v>
      </c>
      <c r="P1690" s="6">
        <f>E1690/L1690</f>
        <v>253.14285714285714</v>
      </c>
      <c r="Q1690" t="str">
        <f t="shared" si="157"/>
        <v>music</v>
      </c>
      <c r="R1690" s="7" t="str">
        <f t="shared" si="158"/>
        <v>faith</v>
      </c>
      <c r="S1690" s="13">
        <f>(((I1690/60)/60)/24)+DATE(1970,1,1)</f>
        <v>42834.492986111116</v>
      </c>
      <c r="T1690" s="16">
        <f>(((J1690/60)/60)/24)+DATE(1970,1,1)</f>
        <v>42804.534652777773</v>
      </c>
      <c r="U1690" t="str">
        <f t="shared" si="159"/>
        <v/>
      </c>
      <c r="V1690" t="str">
        <f t="shared" si="160"/>
        <v/>
      </c>
      <c r="W1690" t="str">
        <f t="shared" si="161"/>
        <v/>
      </c>
      <c r="X1690" t="str">
        <f t="shared" si="162"/>
        <v/>
      </c>
    </row>
    <row r="1691" spans="1:24"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f>
        <v>1</v>
      </c>
      <c r="P1691" s="6">
        <f>E1691/L1691</f>
        <v>171.42857142857142</v>
      </c>
      <c r="Q1691" t="str">
        <f t="shared" si="157"/>
        <v>music</v>
      </c>
      <c r="R1691" s="7" t="str">
        <f t="shared" si="158"/>
        <v>faith</v>
      </c>
      <c r="S1691" s="13">
        <f>(((I1691/60)/60)/24)+DATE(1970,1,1)</f>
        <v>42810.900810185187</v>
      </c>
      <c r="T1691" s="16">
        <f>(((J1691/60)/60)/24)+DATE(1970,1,1)</f>
        <v>42780.942476851851</v>
      </c>
      <c r="U1691" t="str">
        <f t="shared" si="159"/>
        <v/>
      </c>
      <c r="V1691" t="str">
        <f t="shared" si="160"/>
        <v/>
      </c>
      <c r="W1691" t="str">
        <f t="shared" si="161"/>
        <v/>
      </c>
      <c r="X1691" t="str">
        <f t="shared" si="162"/>
        <v/>
      </c>
    </row>
    <row r="1692" spans="1:24"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f>
        <v>0.254</v>
      </c>
      <c r="P1692" s="6">
        <f>E1692/L1692</f>
        <v>57.727272727272727</v>
      </c>
      <c r="Q1692" t="str">
        <f t="shared" si="157"/>
        <v>music</v>
      </c>
      <c r="R1692" s="7" t="str">
        <f t="shared" si="158"/>
        <v>faith</v>
      </c>
      <c r="S1692" s="13">
        <f>(((I1692/60)/60)/24)+DATE(1970,1,1)</f>
        <v>42831.389374999999</v>
      </c>
      <c r="T1692" s="16">
        <f>(((J1692/60)/60)/24)+DATE(1970,1,1)</f>
        <v>42801.43104166667</v>
      </c>
      <c r="U1692" t="str">
        <f t="shared" si="159"/>
        <v/>
      </c>
      <c r="V1692" t="str">
        <f t="shared" si="160"/>
        <v/>
      </c>
      <c r="W1692" t="str">
        <f t="shared" si="161"/>
        <v/>
      </c>
      <c r="X1692" t="str">
        <f t="shared" si="162"/>
        <v/>
      </c>
    </row>
    <row r="1693" spans="1:24"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f>
        <v>0.33473333333333333</v>
      </c>
      <c r="P1693" s="6">
        <f>E1693/L1693</f>
        <v>264.26315789473682</v>
      </c>
      <c r="Q1693" t="str">
        <f t="shared" si="157"/>
        <v>music</v>
      </c>
      <c r="R1693" s="7" t="str">
        <f t="shared" si="158"/>
        <v>faith</v>
      </c>
      <c r="S1693" s="13">
        <f>(((I1693/60)/60)/24)+DATE(1970,1,1)</f>
        <v>42828.041666666672</v>
      </c>
      <c r="T1693" s="16">
        <f>(((J1693/60)/60)/24)+DATE(1970,1,1)</f>
        <v>42795.701481481476</v>
      </c>
      <c r="U1693" t="str">
        <f t="shared" si="159"/>
        <v/>
      </c>
      <c r="V1693" t="str">
        <f t="shared" si="160"/>
        <v/>
      </c>
      <c r="W1693" t="str">
        <f t="shared" si="161"/>
        <v/>
      </c>
      <c r="X1693" t="str">
        <f t="shared" si="162"/>
        <v/>
      </c>
    </row>
    <row r="1694" spans="1:24"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f>
        <v>0.47799999999999998</v>
      </c>
      <c r="P1694" s="6">
        <f>E1694/L1694</f>
        <v>159.33333333333334</v>
      </c>
      <c r="Q1694" t="str">
        <f t="shared" si="157"/>
        <v>music</v>
      </c>
      <c r="R1694" s="7" t="str">
        <f t="shared" si="158"/>
        <v>faith</v>
      </c>
      <c r="S1694" s="13">
        <f>(((I1694/60)/60)/24)+DATE(1970,1,1)</f>
        <v>42820.999305555553</v>
      </c>
      <c r="T1694" s="16">
        <f>(((J1694/60)/60)/24)+DATE(1970,1,1)</f>
        <v>42788.151238425926</v>
      </c>
      <c r="U1694" t="str">
        <f t="shared" si="159"/>
        <v/>
      </c>
      <c r="V1694" t="str">
        <f t="shared" si="160"/>
        <v/>
      </c>
      <c r="W1694" t="str">
        <f t="shared" si="161"/>
        <v/>
      </c>
      <c r="X1694" t="str">
        <f t="shared" si="162"/>
        <v/>
      </c>
    </row>
    <row r="1695" spans="1:24"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f>
        <v>9.3333333333333338E-2</v>
      </c>
      <c r="P1695" s="6">
        <f>E1695/L1695</f>
        <v>35</v>
      </c>
      <c r="Q1695" t="str">
        <f t="shared" si="157"/>
        <v>music</v>
      </c>
      <c r="R1695" s="7" t="str">
        <f t="shared" si="158"/>
        <v>faith</v>
      </c>
      <c r="S1695" s="13">
        <f>(((I1695/60)/60)/24)+DATE(1970,1,1)</f>
        <v>42834.833333333328</v>
      </c>
      <c r="T1695" s="16">
        <f>(((J1695/60)/60)/24)+DATE(1970,1,1)</f>
        <v>42803.920277777783</v>
      </c>
      <c r="U1695" t="str">
        <f t="shared" si="159"/>
        <v/>
      </c>
      <c r="V1695" t="str">
        <f t="shared" si="160"/>
        <v/>
      </c>
      <c r="W1695" t="str">
        <f t="shared" si="161"/>
        <v/>
      </c>
      <c r="X1695" t="str">
        <f t="shared" si="162"/>
        <v/>
      </c>
    </row>
    <row r="1696" spans="1:24"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f>
        <v>5.0000000000000001E-4</v>
      </c>
      <c r="P1696" s="6">
        <f>E1696/L1696</f>
        <v>5</v>
      </c>
      <c r="Q1696" t="str">
        <f t="shared" si="157"/>
        <v>music</v>
      </c>
      <c r="R1696" s="7" t="str">
        <f t="shared" si="158"/>
        <v>faith</v>
      </c>
      <c r="S1696" s="13">
        <f>(((I1696/60)/60)/24)+DATE(1970,1,1)</f>
        <v>42821.191666666666</v>
      </c>
      <c r="T1696" s="16">
        <f>(((J1696/60)/60)/24)+DATE(1970,1,1)</f>
        <v>42791.669837962967</v>
      </c>
      <c r="U1696" t="str">
        <f t="shared" si="159"/>
        <v/>
      </c>
      <c r="V1696" t="str">
        <f t="shared" si="160"/>
        <v/>
      </c>
      <c r="W1696" t="str">
        <f t="shared" si="161"/>
        <v/>
      </c>
      <c r="X1696" t="str">
        <f t="shared" si="162"/>
        <v/>
      </c>
    </row>
    <row r="1697" spans="1:24"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f>
        <v>0.11708333333333333</v>
      </c>
      <c r="P1697" s="6">
        <f>E1697/L1697</f>
        <v>61.086956521739133</v>
      </c>
      <c r="Q1697" t="str">
        <f t="shared" si="157"/>
        <v>music</v>
      </c>
      <c r="R1697" s="7" t="str">
        <f t="shared" si="158"/>
        <v>faith</v>
      </c>
      <c r="S1697" s="13">
        <f>(((I1697/60)/60)/24)+DATE(1970,1,1)</f>
        <v>42835.041666666672</v>
      </c>
      <c r="T1697" s="16">
        <f>(((J1697/60)/60)/24)+DATE(1970,1,1)</f>
        <v>42801.031412037039</v>
      </c>
      <c r="U1697" t="str">
        <f t="shared" si="159"/>
        <v/>
      </c>
      <c r="V1697" t="str">
        <f t="shared" si="160"/>
        <v/>
      </c>
      <c r="W1697" t="str">
        <f t="shared" si="161"/>
        <v/>
      </c>
      <c r="X1697" t="str">
        <f t="shared" si="162"/>
        <v/>
      </c>
    </row>
    <row r="1698" spans="1:24"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f>
        <v>0</v>
      </c>
      <c r="P1698" s="6" t="e">
        <f>E1698/L1698</f>
        <v>#DIV/0!</v>
      </c>
      <c r="Q1698" t="str">
        <f t="shared" si="157"/>
        <v>music</v>
      </c>
      <c r="R1698" s="7" t="str">
        <f t="shared" si="158"/>
        <v>faith</v>
      </c>
      <c r="S1698" s="13">
        <f>(((I1698/60)/60)/24)+DATE(1970,1,1)</f>
        <v>42826.027905092589</v>
      </c>
      <c r="T1698" s="16">
        <f>(((J1698/60)/60)/24)+DATE(1970,1,1)</f>
        <v>42796.069571759261</v>
      </c>
      <c r="U1698" t="str">
        <f t="shared" si="159"/>
        <v/>
      </c>
      <c r="V1698" t="str">
        <f t="shared" si="160"/>
        <v/>
      </c>
      <c r="W1698" t="str">
        <f t="shared" si="161"/>
        <v/>
      </c>
      <c r="X1698" t="str">
        <f t="shared" si="162"/>
        <v/>
      </c>
    </row>
    <row r="1699" spans="1:24"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f>
        <v>0.20208000000000001</v>
      </c>
      <c r="P1699" s="6">
        <f>E1699/L1699</f>
        <v>114.81818181818181</v>
      </c>
      <c r="Q1699" t="str">
        <f t="shared" si="157"/>
        <v>music</v>
      </c>
      <c r="R1699" s="7" t="str">
        <f t="shared" si="158"/>
        <v>faith</v>
      </c>
      <c r="S1699" s="13">
        <f>(((I1699/60)/60)/24)+DATE(1970,1,1)</f>
        <v>42834.991296296299</v>
      </c>
      <c r="T1699" s="16">
        <f>(((J1699/60)/60)/24)+DATE(1970,1,1)</f>
        <v>42805.032962962956</v>
      </c>
      <c r="U1699" t="str">
        <f t="shared" si="159"/>
        <v/>
      </c>
      <c r="V1699" t="str">
        <f t="shared" si="160"/>
        <v/>
      </c>
      <c r="W1699" t="str">
        <f t="shared" si="161"/>
        <v/>
      </c>
      <c r="X1699" t="str">
        <f t="shared" si="162"/>
        <v/>
      </c>
    </row>
    <row r="1700" spans="1:24"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f>
        <v>0</v>
      </c>
      <c r="P1700" s="6" t="e">
        <f>E1700/L1700</f>
        <v>#DIV/0!</v>
      </c>
      <c r="Q1700" t="str">
        <f t="shared" si="157"/>
        <v>music</v>
      </c>
      <c r="R1700" s="7" t="str">
        <f t="shared" si="158"/>
        <v>faith</v>
      </c>
      <c r="S1700" s="13">
        <f>(((I1700/60)/60)/24)+DATE(1970,1,1)</f>
        <v>42820.147916666669</v>
      </c>
      <c r="T1700" s="16">
        <f>(((J1700/60)/60)/24)+DATE(1970,1,1)</f>
        <v>42796.207870370374</v>
      </c>
      <c r="U1700" t="str">
        <f t="shared" si="159"/>
        <v/>
      </c>
      <c r="V1700" t="str">
        <f t="shared" si="160"/>
        <v/>
      </c>
      <c r="W1700" t="str">
        <f t="shared" si="161"/>
        <v/>
      </c>
      <c r="X1700" t="str">
        <f t="shared" si="162"/>
        <v/>
      </c>
    </row>
    <row r="1701" spans="1:24"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f>
        <v>4.2311459353574929E-2</v>
      </c>
      <c r="P1701" s="6">
        <f>E1701/L1701</f>
        <v>54</v>
      </c>
      <c r="Q1701" t="str">
        <f t="shared" si="157"/>
        <v>music</v>
      </c>
      <c r="R1701" s="7" t="str">
        <f t="shared" si="158"/>
        <v>faith</v>
      </c>
      <c r="S1701" s="13">
        <f>(((I1701/60)/60)/24)+DATE(1970,1,1)</f>
        <v>42836.863946759258</v>
      </c>
      <c r="T1701" s="16">
        <f>(((J1701/60)/60)/24)+DATE(1970,1,1)</f>
        <v>42806.863946759258</v>
      </c>
      <c r="U1701" t="str">
        <f t="shared" si="159"/>
        <v/>
      </c>
      <c r="V1701" t="str">
        <f t="shared" si="160"/>
        <v/>
      </c>
      <c r="W1701" t="str">
        <f t="shared" si="161"/>
        <v/>
      </c>
      <c r="X1701" t="str">
        <f t="shared" si="162"/>
        <v/>
      </c>
    </row>
    <row r="1702" spans="1:24"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f>
        <v>0.2606</v>
      </c>
      <c r="P1702" s="6">
        <f>E1702/L1702</f>
        <v>65.974683544303801</v>
      </c>
      <c r="Q1702" t="str">
        <f t="shared" si="157"/>
        <v>music</v>
      </c>
      <c r="R1702" s="7" t="str">
        <f t="shared" si="158"/>
        <v>faith</v>
      </c>
      <c r="S1702" s="13">
        <f>(((I1702/60)/60)/24)+DATE(1970,1,1)</f>
        <v>42826.166666666672</v>
      </c>
      <c r="T1702" s="16">
        <f>(((J1702/60)/60)/24)+DATE(1970,1,1)</f>
        <v>42796.071643518517</v>
      </c>
      <c r="U1702" t="str">
        <f t="shared" si="159"/>
        <v/>
      </c>
      <c r="V1702" t="str">
        <f t="shared" si="160"/>
        <v/>
      </c>
      <c r="W1702" t="str">
        <f t="shared" si="161"/>
        <v/>
      </c>
      <c r="X1702" t="str">
        <f t="shared" si="162"/>
        <v/>
      </c>
    </row>
    <row r="1703" spans="1:24"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f>
        <v>1.9801980198019802E-3</v>
      </c>
      <c r="P1703" s="6">
        <f>E1703/L1703</f>
        <v>5</v>
      </c>
      <c r="Q1703" t="str">
        <f t="shared" si="157"/>
        <v>music</v>
      </c>
      <c r="R1703" s="7" t="str">
        <f t="shared" si="158"/>
        <v>faith</v>
      </c>
      <c r="S1703" s="13">
        <f>(((I1703/60)/60)/24)+DATE(1970,1,1)</f>
        <v>42019.664409722223</v>
      </c>
      <c r="T1703" s="16">
        <f>(((J1703/60)/60)/24)+DATE(1970,1,1)</f>
        <v>41989.664409722223</v>
      </c>
      <c r="U1703" t="str">
        <f t="shared" si="159"/>
        <v/>
      </c>
      <c r="V1703">
        <f t="shared" si="160"/>
        <v>2</v>
      </c>
      <c r="W1703" t="str">
        <f t="shared" si="161"/>
        <v/>
      </c>
      <c r="X1703">
        <f t="shared" si="162"/>
        <v>2</v>
      </c>
    </row>
    <row r="1704" spans="1:24"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f>
        <v>6.0606060606060605E-5</v>
      </c>
      <c r="P1704" s="6">
        <f>E1704/L1704</f>
        <v>1</v>
      </c>
      <c r="Q1704" t="str">
        <f t="shared" si="157"/>
        <v>music</v>
      </c>
      <c r="R1704" s="7" t="str">
        <f t="shared" si="158"/>
        <v>faith</v>
      </c>
      <c r="S1704" s="13">
        <f>(((I1704/60)/60)/24)+DATE(1970,1,1)</f>
        <v>42093.828125</v>
      </c>
      <c r="T1704" s="16">
        <f>(((J1704/60)/60)/24)+DATE(1970,1,1)</f>
        <v>42063.869791666672</v>
      </c>
      <c r="U1704" t="str">
        <f t="shared" si="159"/>
        <v/>
      </c>
      <c r="V1704">
        <f t="shared" si="160"/>
        <v>1</v>
      </c>
      <c r="W1704" t="str">
        <f t="shared" si="161"/>
        <v/>
      </c>
      <c r="X1704">
        <f t="shared" si="162"/>
        <v>1</v>
      </c>
    </row>
    <row r="1705" spans="1:24"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f>
        <v>1.0200000000000001E-2</v>
      </c>
      <c r="P1705" s="6">
        <f>E1705/L1705</f>
        <v>25.5</v>
      </c>
      <c r="Q1705" t="str">
        <f t="shared" si="157"/>
        <v>music</v>
      </c>
      <c r="R1705" s="7" t="str">
        <f t="shared" si="158"/>
        <v>faith</v>
      </c>
      <c r="S1705" s="13">
        <f>(((I1705/60)/60)/24)+DATE(1970,1,1)</f>
        <v>42247.281678240746</v>
      </c>
      <c r="T1705" s="16">
        <f>(((J1705/60)/60)/24)+DATE(1970,1,1)</f>
        <v>42187.281678240746</v>
      </c>
      <c r="U1705" t="str">
        <f t="shared" si="159"/>
        <v/>
      </c>
      <c r="V1705">
        <f t="shared" si="160"/>
        <v>2</v>
      </c>
      <c r="W1705" t="str">
        <f t="shared" si="161"/>
        <v/>
      </c>
      <c r="X1705">
        <f t="shared" si="162"/>
        <v>2</v>
      </c>
    </row>
    <row r="1706" spans="1:24"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f>
        <v>0.65100000000000002</v>
      </c>
      <c r="P1706" s="6">
        <f>E1706/L1706</f>
        <v>118.36363636363636</v>
      </c>
      <c r="Q1706" t="str">
        <f t="shared" si="157"/>
        <v>music</v>
      </c>
      <c r="R1706" s="7" t="str">
        <f t="shared" si="158"/>
        <v>faith</v>
      </c>
      <c r="S1706" s="13">
        <f>(((I1706/60)/60)/24)+DATE(1970,1,1)</f>
        <v>42051.139733796299</v>
      </c>
      <c r="T1706" s="16">
        <f>(((J1706/60)/60)/24)+DATE(1970,1,1)</f>
        <v>42021.139733796299</v>
      </c>
      <c r="U1706" t="str">
        <f t="shared" si="159"/>
        <v/>
      </c>
      <c r="V1706">
        <f t="shared" si="160"/>
        <v>11</v>
      </c>
      <c r="W1706" t="str">
        <f t="shared" si="161"/>
        <v/>
      </c>
      <c r="X1706">
        <f t="shared" si="162"/>
        <v>11</v>
      </c>
    </row>
    <row r="1707" spans="1:24"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f>
        <v>0</v>
      </c>
      <c r="P1707" s="6" t="e">
        <f>E1707/L1707</f>
        <v>#DIV/0!</v>
      </c>
      <c r="Q1707" t="str">
        <f t="shared" si="157"/>
        <v>music</v>
      </c>
      <c r="R1707" s="7" t="str">
        <f t="shared" si="158"/>
        <v>faith</v>
      </c>
      <c r="S1707" s="13">
        <f>(((I1707/60)/60)/24)+DATE(1970,1,1)</f>
        <v>42256.666666666672</v>
      </c>
      <c r="T1707" s="16">
        <f>(((J1707/60)/60)/24)+DATE(1970,1,1)</f>
        <v>42245.016736111109</v>
      </c>
      <c r="U1707" t="str">
        <f t="shared" si="159"/>
        <v/>
      </c>
      <c r="V1707">
        <f t="shared" si="160"/>
        <v>0</v>
      </c>
      <c r="W1707" t="str">
        <f t="shared" si="161"/>
        <v/>
      </c>
      <c r="X1707">
        <f t="shared" si="162"/>
        <v>0</v>
      </c>
    </row>
    <row r="1708" spans="1:24"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f>
        <v>0</v>
      </c>
      <c r="P1708" s="6" t="e">
        <f>E1708/L1708</f>
        <v>#DIV/0!</v>
      </c>
      <c r="Q1708" t="str">
        <f t="shared" si="157"/>
        <v>music</v>
      </c>
      <c r="R1708" s="7" t="str">
        <f t="shared" si="158"/>
        <v>faith</v>
      </c>
      <c r="S1708" s="13">
        <f>(((I1708/60)/60)/24)+DATE(1970,1,1)</f>
        <v>42239.306388888886</v>
      </c>
      <c r="T1708" s="16">
        <f>(((J1708/60)/60)/24)+DATE(1970,1,1)</f>
        <v>42179.306388888886</v>
      </c>
      <c r="U1708" t="str">
        <f t="shared" si="159"/>
        <v/>
      </c>
      <c r="V1708">
        <f t="shared" si="160"/>
        <v>0</v>
      </c>
      <c r="W1708" t="str">
        <f t="shared" si="161"/>
        <v/>
      </c>
      <c r="X1708">
        <f t="shared" si="162"/>
        <v>0</v>
      </c>
    </row>
    <row r="1709" spans="1:24"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f>
        <v>9.74E-2</v>
      </c>
      <c r="P1709" s="6">
        <f>E1709/L1709</f>
        <v>54.111111111111114</v>
      </c>
      <c r="Q1709" t="str">
        <f t="shared" si="157"/>
        <v>music</v>
      </c>
      <c r="R1709" s="7" t="str">
        <f t="shared" si="158"/>
        <v>faith</v>
      </c>
      <c r="S1709" s="13">
        <f>(((I1709/60)/60)/24)+DATE(1970,1,1)</f>
        <v>42457.679340277777</v>
      </c>
      <c r="T1709" s="16">
        <f>(((J1709/60)/60)/24)+DATE(1970,1,1)</f>
        <v>42427.721006944441</v>
      </c>
      <c r="U1709" t="str">
        <f t="shared" si="159"/>
        <v/>
      </c>
      <c r="V1709">
        <f t="shared" si="160"/>
        <v>9</v>
      </c>
      <c r="W1709" t="str">
        <f t="shared" si="161"/>
        <v/>
      </c>
      <c r="X1709">
        <f t="shared" si="162"/>
        <v>9</v>
      </c>
    </row>
    <row r="1710" spans="1:24"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f>
        <v>0</v>
      </c>
      <c r="P1710" s="6" t="e">
        <f>E1710/L1710</f>
        <v>#DIV/0!</v>
      </c>
      <c r="Q1710" t="str">
        <f t="shared" si="157"/>
        <v>music</v>
      </c>
      <c r="R1710" s="7" t="str">
        <f t="shared" si="158"/>
        <v>faith</v>
      </c>
      <c r="S1710" s="13">
        <f>(((I1710/60)/60)/24)+DATE(1970,1,1)</f>
        <v>42491.866967592592</v>
      </c>
      <c r="T1710" s="16">
        <f>(((J1710/60)/60)/24)+DATE(1970,1,1)</f>
        <v>42451.866967592592</v>
      </c>
      <c r="U1710" t="str">
        <f t="shared" si="159"/>
        <v/>
      </c>
      <c r="V1710">
        <f t="shared" si="160"/>
        <v>0</v>
      </c>
      <c r="W1710" t="str">
        <f t="shared" si="161"/>
        <v/>
      </c>
      <c r="X1710">
        <f t="shared" si="162"/>
        <v>0</v>
      </c>
    </row>
    <row r="1711" spans="1:24"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f>
        <v>4.8571428571428571E-2</v>
      </c>
      <c r="P1711" s="6">
        <f>E1711/L1711</f>
        <v>21.25</v>
      </c>
      <c r="Q1711" t="str">
        <f t="shared" si="157"/>
        <v>music</v>
      </c>
      <c r="R1711" s="7" t="str">
        <f t="shared" si="158"/>
        <v>faith</v>
      </c>
      <c r="S1711" s="13">
        <f>(((I1711/60)/60)/24)+DATE(1970,1,1)</f>
        <v>41882.818749999999</v>
      </c>
      <c r="T1711" s="16">
        <f>(((J1711/60)/60)/24)+DATE(1970,1,1)</f>
        <v>41841.56381944444</v>
      </c>
      <c r="U1711" t="str">
        <f t="shared" si="159"/>
        <v/>
      </c>
      <c r="V1711">
        <f t="shared" si="160"/>
        <v>4</v>
      </c>
      <c r="W1711" t="str">
        <f t="shared" si="161"/>
        <v/>
      </c>
      <c r="X1711">
        <f t="shared" si="162"/>
        <v>4</v>
      </c>
    </row>
    <row r="1712" spans="1:24"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f>
        <v>6.7999999999999996E-3</v>
      </c>
      <c r="P1712" s="6">
        <f>E1712/L1712</f>
        <v>34</v>
      </c>
      <c r="Q1712" t="str">
        <f t="shared" si="157"/>
        <v>music</v>
      </c>
      <c r="R1712" s="7" t="str">
        <f t="shared" si="158"/>
        <v>faith</v>
      </c>
      <c r="S1712" s="13">
        <f>(((I1712/60)/60)/24)+DATE(1970,1,1)</f>
        <v>42387.541666666672</v>
      </c>
      <c r="T1712" s="16">
        <f>(((J1712/60)/60)/24)+DATE(1970,1,1)</f>
        <v>42341.59129629629</v>
      </c>
      <c r="U1712" t="str">
        <f t="shared" si="159"/>
        <v/>
      </c>
      <c r="V1712">
        <f t="shared" si="160"/>
        <v>1</v>
      </c>
      <c r="W1712" t="str">
        <f t="shared" si="161"/>
        <v/>
      </c>
      <c r="X1712">
        <f t="shared" si="162"/>
        <v>1</v>
      </c>
    </row>
    <row r="1713" spans="1:24"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f>
        <v>0.105</v>
      </c>
      <c r="P1713" s="6">
        <f>E1713/L1713</f>
        <v>525</v>
      </c>
      <c r="Q1713" t="str">
        <f t="shared" si="157"/>
        <v>music</v>
      </c>
      <c r="R1713" s="7" t="str">
        <f t="shared" si="158"/>
        <v>faith</v>
      </c>
      <c r="S1713" s="13">
        <f>(((I1713/60)/60)/24)+DATE(1970,1,1)</f>
        <v>41883.646226851852</v>
      </c>
      <c r="T1713" s="16">
        <f>(((J1713/60)/60)/24)+DATE(1970,1,1)</f>
        <v>41852.646226851852</v>
      </c>
      <c r="U1713" t="str">
        <f t="shared" si="159"/>
        <v/>
      </c>
      <c r="V1713">
        <f t="shared" si="160"/>
        <v>2</v>
      </c>
      <c r="W1713" t="str">
        <f t="shared" si="161"/>
        <v/>
      </c>
      <c r="X1713">
        <f t="shared" si="162"/>
        <v>2</v>
      </c>
    </row>
    <row r="1714" spans="1:24"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f>
        <v>0</v>
      </c>
      <c r="P1714" s="6" t="e">
        <f>E1714/L1714</f>
        <v>#DIV/0!</v>
      </c>
      <c r="Q1714" t="str">
        <f t="shared" si="157"/>
        <v>music</v>
      </c>
      <c r="R1714" s="7" t="str">
        <f t="shared" si="158"/>
        <v>faith</v>
      </c>
      <c r="S1714" s="13">
        <f>(((I1714/60)/60)/24)+DATE(1970,1,1)</f>
        <v>42185.913807870369</v>
      </c>
      <c r="T1714" s="16">
        <f>(((J1714/60)/60)/24)+DATE(1970,1,1)</f>
        <v>42125.913807870369</v>
      </c>
      <c r="U1714" t="str">
        <f t="shared" si="159"/>
        <v/>
      </c>
      <c r="V1714">
        <f t="shared" si="160"/>
        <v>0</v>
      </c>
      <c r="W1714" t="str">
        <f t="shared" si="161"/>
        <v/>
      </c>
      <c r="X1714">
        <f t="shared" si="162"/>
        <v>0</v>
      </c>
    </row>
    <row r="1715" spans="1:24"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f>
        <v>1.6666666666666666E-2</v>
      </c>
      <c r="P1715" s="6">
        <f>E1715/L1715</f>
        <v>50</v>
      </c>
      <c r="Q1715" t="str">
        <f t="shared" si="157"/>
        <v>music</v>
      </c>
      <c r="R1715" s="7" t="str">
        <f t="shared" si="158"/>
        <v>faith</v>
      </c>
      <c r="S1715" s="13">
        <f>(((I1715/60)/60)/24)+DATE(1970,1,1)</f>
        <v>41917.801064814819</v>
      </c>
      <c r="T1715" s="16">
        <f>(((J1715/60)/60)/24)+DATE(1970,1,1)</f>
        <v>41887.801064814819</v>
      </c>
      <c r="U1715" t="str">
        <f t="shared" si="159"/>
        <v/>
      </c>
      <c r="V1715">
        <f t="shared" si="160"/>
        <v>1</v>
      </c>
      <c r="W1715" t="str">
        <f t="shared" si="161"/>
        <v/>
      </c>
      <c r="X1715">
        <f t="shared" si="162"/>
        <v>1</v>
      </c>
    </row>
    <row r="1716" spans="1:24"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f>
        <v>7.868E-2</v>
      </c>
      <c r="P1716" s="6">
        <f>E1716/L1716</f>
        <v>115.70588235294117</v>
      </c>
      <c r="Q1716" t="str">
        <f t="shared" si="157"/>
        <v>music</v>
      </c>
      <c r="R1716" s="7" t="str">
        <f t="shared" si="158"/>
        <v>faith</v>
      </c>
      <c r="S1716" s="13">
        <f>(((I1716/60)/60)/24)+DATE(1970,1,1)</f>
        <v>42125.918530092589</v>
      </c>
      <c r="T1716" s="16">
        <f>(((J1716/60)/60)/24)+DATE(1970,1,1)</f>
        <v>42095.918530092589</v>
      </c>
      <c r="U1716" t="str">
        <f t="shared" si="159"/>
        <v/>
      </c>
      <c r="V1716">
        <f t="shared" si="160"/>
        <v>17</v>
      </c>
      <c r="W1716" t="str">
        <f t="shared" si="161"/>
        <v/>
      </c>
      <c r="X1716">
        <f t="shared" si="162"/>
        <v>17</v>
      </c>
    </row>
    <row r="1717" spans="1:24"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f>
        <v>2.2000000000000001E-3</v>
      </c>
      <c r="P1717" s="6">
        <f>E1717/L1717</f>
        <v>5.5</v>
      </c>
      <c r="Q1717" t="str">
        <f t="shared" si="157"/>
        <v>music</v>
      </c>
      <c r="R1717" s="7" t="str">
        <f t="shared" si="158"/>
        <v>faith</v>
      </c>
      <c r="S1717" s="13">
        <f>(((I1717/60)/60)/24)+DATE(1970,1,1)</f>
        <v>42094.140277777777</v>
      </c>
      <c r="T1717" s="16">
        <f>(((J1717/60)/60)/24)+DATE(1970,1,1)</f>
        <v>42064.217418981483</v>
      </c>
      <c r="U1717" t="str">
        <f t="shared" si="159"/>
        <v/>
      </c>
      <c r="V1717">
        <f t="shared" si="160"/>
        <v>2</v>
      </c>
      <c r="W1717" t="str">
        <f t="shared" si="161"/>
        <v/>
      </c>
      <c r="X1717">
        <f t="shared" si="162"/>
        <v>2</v>
      </c>
    </row>
    <row r="1718" spans="1:24"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f>
        <v>7.4999999999999997E-2</v>
      </c>
      <c r="P1718" s="6">
        <f>E1718/L1718</f>
        <v>50</v>
      </c>
      <c r="Q1718" t="str">
        <f t="shared" si="157"/>
        <v>music</v>
      </c>
      <c r="R1718" s="7" t="str">
        <f t="shared" si="158"/>
        <v>faith</v>
      </c>
      <c r="S1718" s="13">
        <f>(((I1718/60)/60)/24)+DATE(1970,1,1)</f>
        <v>42713.619201388887</v>
      </c>
      <c r="T1718" s="16">
        <f>(((J1718/60)/60)/24)+DATE(1970,1,1)</f>
        <v>42673.577534722222</v>
      </c>
      <c r="U1718" t="str">
        <f t="shared" si="159"/>
        <v/>
      </c>
      <c r="V1718">
        <f t="shared" si="160"/>
        <v>3</v>
      </c>
      <c r="W1718" t="str">
        <f t="shared" si="161"/>
        <v/>
      </c>
      <c r="X1718">
        <f t="shared" si="162"/>
        <v>3</v>
      </c>
    </row>
    <row r="1719" spans="1:24"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f>
        <v>0.42725880551301687</v>
      </c>
      <c r="P1719" s="6">
        <f>E1719/L1719</f>
        <v>34.024390243902438</v>
      </c>
      <c r="Q1719" t="str">
        <f t="shared" si="157"/>
        <v>music</v>
      </c>
      <c r="R1719" s="7" t="str">
        <f t="shared" si="158"/>
        <v>faith</v>
      </c>
      <c r="S1719" s="13">
        <f>(((I1719/60)/60)/24)+DATE(1970,1,1)</f>
        <v>42481.166666666672</v>
      </c>
      <c r="T1719" s="16">
        <f>(((J1719/60)/60)/24)+DATE(1970,1,1)</f>
        <v>42460.98192129629</v>
      </c>
      <c r="U1719" t="str">
        <f t="shared" si="159"/>
        <v/>
      </c>
      <c r="V1719">
        <f t="shared" si="160"/>
        <v>41</v>
      </c>
      <c r="W1719" t="str">
        <f t="shared" si="161"/>
        <v/>
      </c>
      <c r="X1719">
        <f t="shared" si="162"/>
        <v>41</v>
      </c>
    </row>
    <row r="1720" spans="1:24"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f>
        <v>2.142857142857143E-3</v>
      </c>
      <c r="P1720" s="6">
        <f>E1720/L1720</f>
        <v>37.5</v>
      </c>
      <c r="Q1720" t="str">
        <f t="shared" si="157"/>
        <v>music</v>
      </c>
      <c r="R1720" s="7" t="str">
        <f t="shared" si="158"/>
        <v>faith</v>
      </c>
      <c r="S1720" s="13">
        <f>(((I1720/60)/60)/24)+DATE(1970,1,1)</f>
        <v>42504.207638888889</v>
      </c>
      <c r="T1720" s="16">
        <f>(((J1720/60)/60)/24)+DATE(1970,1,1)</f>
        <v>42460.610520833332</v>
      </c>
      <c r="U1720" t="str">
        <f t="shared" si="159"/>
        <v/>
      </c>
      <c r="V1720">
        <f t="shared" si="160"/>
        <v>2</v>
      </c>
      <c r="W1720" t="str">
        <f t="shared" si="161"/>
        <v/>
      </c>
      <c r="X1720">
        <f t="shared" si="162"/>
        <v>2</v>
      </c>
    </row>
    <row r="1721" spans="1:24"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f>
        <v>8.7500000000000008E-3</v>
      </c>
      <c r="P1721" s="6">
        <f>E1721/L1721</f>
        <v>11.666666666666666</v>
      </c>
      <c r="Q1721" t="str">
        <f t="shared" si="157"/>
        <v>music</v>
      </c>
      <c r="R1721" s="7" t="str">
        <f t="shared" si="158"/>
        <v>faith</v>
      </c>
      <c r="S1721" s="13">
        <f>(((I1721/60)/60)/24)+DATE(1970,1,1)</f>
        <v>41899.534618055557</v>
      </c>
      <c r="T1721" s="16">
        <f>(((J1721/60)/60)/24)+DATE(1970,1,1)</f>
        <v>41869.534618055557</v>
      </c>
      <c r="U1721" t="str">
        <f t="shared" si="159"/>
        <v/>
      </c>
      <c r="V1721">
        <f t="shared" si="160"/>
        <v>3</v>
      </c>
      <c r="W1721" t="str">
        <f t="shared" si="161"/>
        <v/>
      </c>
      <c r="X1721">
        <f t="shared" si="162"/>
        <v>3</v>
      </c>
    </row>
    <row r="1722" spans="1:24"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f>
        <v>5.6250000000000001E-2</v>
      </c>
      <c r="P1722" s="6">
        <f>E1722/L1722</f>
        <v>28.125</v>
      </c>
      <c r="Q1722" t="str">
        <f t="shared" si="157"/>
        <v>music</v>
      </c>
      <c r="R1722" s="7" t="str">
        <f t="shared" si="158"/>
        <v>faith</v>
      </c>
      <c r="S1722" s="13">
        <f>(((I1722/60)/60)/24)+DATE(1970,1,1)</f>
        <v>41952.824895833335</v>
      </c>
      <c r="T1722" s="16">
        <f>(((J1722/60)/60)/24)+DATE(1970,1,1)</f>
        <v>41922.783229166671</v>
      </c>
      <c r="U1722" t="str">
        <f t="shared" si="159"/>
        <v/>
      </c>
      <c r="V1722">
        <f t="shared" si="160"/>
        <v>8</v>
      </c>
      <c r="W1722" t="str">
        <f t="shared" si="161"/>
        <v/>
      </c>
      <c r="X1722">
        <f t="shared" si="162"/>
        <v>8</v>
      </c>
    </row>
    <row r="1723" spans="1:24"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f>
        <v>0</v>
      </c>
      <c r="P1723" s="6" t="e">
        <f>E1723/L1723</f>
        <v>#DIV/0!</v>
      </c>
      <c r="Q1723" t="str">
        <f t="shared" si="157"/>
        <v>music</v>
      </c>
      <c r="R1723" s="7" t="str">
        <f t="shared" si="158"/>
        <v>faith</v>
      </c>
      <c r="S1723" s="13">
        <f>(((I1723/60)/60)/24)+DATE(1970,1,1)</f>
        <v>42349.461377314816</v>
      </c>
      <c r="T1723" s="16">
        <f>(((J1723/60)/60)/24)+DATE(1970,1,1)</f>
        <v>42319.461377314816</v>
      </c>
      <c r="U1723" t="str">
        <f t="shared" si="159"/>
        <v/>
      </c>
      <c r="V1723">
        <f t="shared" si="160"/>
        <v>0</v>
      </c>
      <c r="W1723" t="str">
        <f t="shared" si="161"/>
        <v/>
      </c>
      <c r="X1723">
        <f t="shared" si="162"/>
        <v>0</v>
      </c>
    </row>
    <row r="1724" spans="1:24"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f>
        <v>3.4722222222222224E-4</v>
      </c>
      <c r="P1724" s="6">
        <f>E1724/L1724</f>
        <v>1</v>
      </c>
      <c r="Q1724" t="str">
        <f t="shared" si="157"/>
        <v>music</v>
      </c>
      <c r="R1724" s="7" t="str">
        <f t="shared" si="158"/>
        <v>faith</v>
      </c>
      <c r="S1724" s="13">
        <f>(((I1724/60)/60)/24)+DATE(1970,1,1)</f>
        <v>42463.006944444445</v>
      </c>
      <c r="T1724" s="16">
        <f>(((J1724/60)/60)/24)+DATE(1970,1,1)</f>
        <v>42425.960983796293</v>
      </c>
      <c r="U1724" t="str">
        <f t="shared" si="159"/>
        <v/>
      </c>
      <c r="V1724">
        <f t="shared" si="160"/>
        <v>1</v>
      </c>
      <c r="W1724" t="str">
        <f t="shared" si="161"/>
        <v/>
      </c>
      <c r="X1724">
        <f t="shared" si="162"/>
        <v>1</v>
      </c>
    </row>
    <row r="1725" spans="1:24"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f>
        <v>6.5000000000000002E-2</v>
      </c>
      <c r="P1725" s="6">
        <f>E1725/L1725</f>
        <v>216.66666666666666</v>
      </c>
      <c r="Q1725" t="str">
        <f t="shared" si="157"/>
        <v>music</v>
      </c>
      <c r="R1725" s="7" t="str">
        <f t="shared" si="158"/>
        <v>faith</v>
      </c>
      <c r="S1725" s="13">
        <f>(((I1725/60)/60)/24)+DATE(1970,1,1)</f>
        <v>42186.25</v>
      </c>
      <c r="T1725" s="16">
        <f>(((J1725/60)/60)/24)+DATE(1970,1,1)</f>
        <v>42129.82540509259</v>
      </c>
      <c r="U1725" t="str">
        <f t="shared" si="159"/>
        <v/>
      </c>
      <c r="V1725">
        <f t="shared" si="160"/>
        <v>3</v>
      </c>
      <c r="W1725" t="str">
        <f t="shared" si="161"/>
        <v/>
      </c>
      <c r="X1725">
        <f t="shared" si="162"/>
        <v>3</v>
      </c>
    </row>
    <row r="1726" spans="1:24"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f>
        <v>5.8333333333333336E-3</v>
      </c>
      <c r="P1726" s="6">
        <f>E1726/L1726</f>
        <v>8.75</v>
      </c>
      <c r="Q1726" t="str">
        <f t="shared" si="157"/>
        <v>music</v>
      </c>
      <c r="R1726" s="7" t="str">
        <f t="shared" si="158"/>
        <v>faith</v>
      </c>
      <c r="S1726" s="13">
        <f>(((I1726/60)/60)/24)+DATE(1970,1,1)</f>
        <v>41942.932430555556</v>
      </c>
      <c r="T1726" s="16">
        <f>(((J1726/60)/60)/24)+DATE(1970,1,1)</f>
        <v>41912.932430555556</v>
      </c>
      <c r="U1726" t="str">
        <f t="shared" si="159"/>
        <v/>
      </c>
      <c r="V1726">
        <f t="shared" si="160"/>
        <v>4</v>
      </c>
      <c r="W1726" t="str">
        <f t="shared" si="161"/>
        <v/>
      </c>
      <c r="X1726">
        <f t="shared" si="162"/>
        <v>4</v>
      </c>
    </row>
    <row r="1727" spans="1:24"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f>
        <v>0.10181818181818182</v>
      </c>
      <c r="P1727" s="6">
        <f>E1727/L1727</f>
        <v>62.222222222222221</v>
      </c>
      <c r="Q1727" t="str">
        <f t="shared" si="157"/>
        <v>music</v>
      </c>
      <c r="R1727" s="7" t="str">
        <f t="shared" si="158"/>
        <v>faith</v>
      </c>
      <c r="S1727" s="13">
        <f>(((I1727/60)/60)/24)+DATE(1970,1,1)</f>
        <v>41875.968159722222</v>
      </c>
      <c r="T1727" s="16">
        <f>(((J1727/60)/60)/24)+DATE(1970,1,1)</f>
        <v>41845.968159722222</v>
      </c>
      <c r="U1727" t="str">
        <f t="shared" si="159"/>
        <v/>
      </c>
      <c r="V1727">
        <f t="shared" si="160"/>
        <v>9</v>
      </c>
      <c r="W1727" t="str">
        <f t="shared" si="161"/>
        <v/>
      </c>
      <c r="X1727">
        <f t="shared" si="162"/>
        <v>9</v>
      </c>
    </row>
    <row r="1728" spans="1:24"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f>
        <v>0.33784615384615385</v>
      </c>
      <c r="P1728" s="6">
        <f>E1728/L1728</f>
        <v>137.25</v>
      </c>
      <c r="Q1728" t="str">
        <f t="shared" si="157"/>
        <v>music</v>
      </c>
      <c r="R1728" s="7" t="str">
        <f t="shared" si="158"/>
        <v>faith</v>
      </c>
      <c r="S1728" s="13">
        <f>(((I1728/60)/60)/24)+DATE(1970,1,1)</f>
        <v>41817.919722222221</v>
      </c>
      <c r="T1728" s="16">
        <f>(((J1728/60)/60)/24)+DATE(1970,1,1)</f>
        <v>41788.919722222221</v>
      </c>
      <c r="U1728" t="str">
        <f t="shared" si="159"/>
        <v/>
      </c>
      <c r="V1728">
        <f t="shared" si="160"/>
        <v>16</v>
      </c>
      <c r="W1728" t="str">
        <f t="shared" si="161"/>
        <v/>
      </c>
      <c r="X1728">
        <f t="shared" si="162"/>
        <v>16</v>
      </c>
    </row>
    <row r="1729" spans="1:24"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f>
        <v>3.3333333333333332E-4</v>
      </c>
      <c r="P1729" s="6">
        <f>E1729/L1729</f>
        <v>1</v>
      </c>
      <c r="Q1729" t="str">
        <f t="shared" si="157"/>
        <v>music</v>
      </c>
      <c r="R1729" s="7" t="str">
        <f t="shared" si="158"/>
        <v>faith</v>
      </c>
      <c r="S1729" s="13">
        <f>(((I1729/60)/60)/24)+DATE(1970,1,1)</f>
        <v>42099.458333333328</v>
      </c>
      <c r="T1729" s="16">
        <f>(((J1729/60)/60)/24)+DATE(1970,1,1)</f>
        <v>42044.927974537044</v>
      </c>
      <c r="U1729" t="str">
        <f t="shared" si="159"/>
        <v/>
      </c>
      <c r="V1729">
        <f t="shared" si="160"/>
        <v>1</v>
      </c>
      <c r="W1729" t="str">
        <f t="shared" si="161"/>
        <v/>
      </c>
      <c r="X1729">
        <f t="shared" si="162"/>
        <v>1</v>
      </c>
    </row>
    <row r="1730" spans="1:24"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f>
        <v>0.68400000000000005</v>
      </c>
      <c r="P1730" s="6">
        <f>E1730/L1730</f>
        <v>122.14285714285714</v>
      </c>
      <c r="Q1730" t="str">
        <f t="shared" si="157"/>
        <v>music</v>
      </c>
      <c r="R1730" s="7" t="str">
        <f t="shared" si="158"/>
        <v>faith</v>
      </c>
      <c r="S1730" s="13">
        <f>(((I1730/60)/60)/24)+DATE(1970,1,1)</f>
        <v>42298.625856481478</v>
      </c>
      <c r="T1730" s="16">
        <f>(((J1730/60)/60)/24)+DATE(1970,1,1)</f>
        <v>42268.625856481478</v>
      </c>
      <c r="U1730" t="str">
        <f t="shared" si="159"/>
        <v/>
      </c>
      <c r="V1730">
        <f t="shared" si="160"/>
        <v>7</v>
      </c>
      <c r="W1730" t="str">
        <f t="shared" si="161"/>
        <v/>
      </c>
      <c r="X1730">
        <f t="shared" si="162"/>
        <v>7</v>
      </c>
    </row>
    <row r="1731" spans="1:24"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f>
        <v>0</v>
      </c>
      <c r="P1731" s="6" t="e">
        <f>E1731/L1731</f>
        <v>#DIV/0!</v>
      </c>
      <c r="Q1731" t="str">
        <f t="shared" ref="Q1731:Q1794" si="163">LEFT(N1731,SEARCH("/",N1731)-1)</f>
        <v>music</v>
      </c>
      <c r="R1731" s="7" t="str">
        <f t="shared" ref="R1731:R1794" si="164">RIGHT(N1731,LEN(N1731)-SEARCH("/",N1731))</f>
        <v>faith</v>
      </c>
      <c r="S1731" s="13">
        <f>(((I1731/60)/60)/24)+DATE(1970,1,1)</f>
        <v>42531.052152777775</v>
      </c>
      <c r="T1731" s="16">
        <f>(((J1731/60)/60)/24)+DATE(1970,1,1)</f>
        <v>42471.052152777775</v>
      </c>
      <c r="U1731" t="str">
        <f t="shared" ref="U1731:U1794" si="165">IF(F1731="Successful",L1731,"")</f>
        <v/>
      </c>
      <c r="V1731">
        <f t="shared" ref="V1731:V1794" si="166">IF($F1731="Failed",$L1731,"")</f>
        <v>0</v>
      </c>
      <c r="W1731" t="str">
        <f t="shared" ref="W1731:W1794" si="167">IF($F1731="Canceled",$L1731,"")</f>
        <v/>
      </c>
      <c r="X1731">
        <f t="shared" ref="X1731:X1794" si="168">IF(V1731="",W1731,V1731)</f>
        <v>0</v>
      </c>
    </row>
    <row r="1732" spans="1:24"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f>
        <v>0</v>
      </c>
      <c r="P1732" s="6" t="e">
        <f>E1732/L1732</f>
        <v>#DIV/0!</v>
      </c>
      <c r="Q1732" t="str">
        <f t="shared" si="163"/>
        <v>music</v>
      </c>
      <c r="R1732" s="7" t="str">
        <f t="shared" si="164"/>
        <v>faith</v>
      </c>
      <c r="S1732" s="13">
        <f>(((I1732/60)/60)/24)+DATE(1970,1,1)</f>
        <v>42302.087766203709</v>
      </c>
      <c r="T1732" s="16">
        <f>(((J1732/60)/60)/24)+DATE(1970,1,1)</f>
        <v>42272.087766203709</v>
      </c>
      <c r="U1732" t="str">
        <f t="shared" si="165"/>
        <v/>
      </c>
      <c r="V1732">
        <f t="shared" si="166"/>
        <v>0</v>
      </c>
      <c r="W1732" t="str">
        <f t="shared" si="167"/>
        <v/>
      </c>
      <c r="X1732">
        <f t="shared" si="168"/>
        <v>0</v>
      </c>
    </row>
    <row r="1733" spans="1:24"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f>
        <v>0</v>
      </c>
      <c r="P1733" s="6" t="e">
        <f>E1733/L1733</f>
        <v>#DIV/0!</v>
      </c>
      <c r="Q1733" t="str">
        <f t="shared" si="163"/>
        <v>music</v>
      </c>
      <c r="R1733" s="7" t="str">
        <f t="shared" si="164"/>
        <v>faith</v>
      </c>
      <c r="S1733" s="13">
        <f>(((I1733/60)/60)/24)+DATE(1970,1,1)</f>
        <v>42166.625</v>
      </c>
      <c r="T1733" s="16">
        <f>(((J1733/60)/60)/24)+DATE(1970,1,1)</f>
        <v>42152.906851851847</v>
      </c>
      <c r="U1733" t="str">
        <f t="shared" si="165"/>
        <v/>
      </c>
      <c r="V1733">
        <f t="shared" si="166"/>
        <v>0</v>
      </c>
      <c r="W1733" t="str">
        <f t="shared" si="167"/>
        <v/>
      </c>
      <c r="X1733">
        <f t="shared" si="168"/>
        <v>0</v>
      </c>
    </row>
    <row r="1734" spans="1:24"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f>
        <v>0</v>
      </c>
      <c r="P1734" s="6" t="e">
        <f>E1734/L1734</f>
        <v>#DIV/0!</v>
      </c>
      <c r="Q1734" t="str">
        <f t="shared" si="163"/>
        <v>music</v>
      </c>
      <c r="R1734" s="7" t="str">
        <f t="shared" si="164"/>
        <v>faith</v>
      </c>
      <c r="S1734" s="13">
        <f>(((I1734/60)/60)/24)+DATE(1970,1,1)</f>
        <v>42385.208333333328</v>
      </c>
      <c r="T1734" s="16">
        <f>(((J1734/60)/60)/24)+DATE(1970,1,1)</f>
        <v>42325.683807870373</v>
      </c>
      <c r="U1734" t="str">
        <f t="shared" si="165"/>
        <v/>
      </c>
      <c r="V1734">
        <f t="shared" si="166"/>
        <v>0</v>
      </c>
      <c r="W1734" t="str">
        <f t="shared" si="167"/>
        <v/>
      </c>
      <c r="X1734">
        <f t="shared" si="168"/>
        <v>0</v>
      </c>
    </row>
    <row r="1735" spans="1:24"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f>
        <v>0</v>
      </c>
      <c r="P1735" s="6" t="e">
        <f>E1735/L1735</f>
        <v>#DIV/0!</v>
      </c>
      <c r="Q1735" t="str">
        <f t="shared" si="163"/>
        <v>music</v>
      </c>
      <c r="R1735" s="7" t="str">
        <f t="shared" si="164"/>
        <v>faith</v>
      </c>
      <c r="S1735" s="13">
        <f>(((I1735/60)/60)/24)+DATE(1970,1,1)</f>
        <v>42626.895833333328</v>
      </c>
      <c r="T1735" s="16">
        <f>(((J1735/60)/60)/24)+DATE(1970,1,1)</f>
        <v>42614.675625000003</v>
      </c>
      <c r="U1735" t="str">
        <f t="shared" si="165"/>
        <v/>
      </c>
      <c r="V1735">
        <f t="shared" si="166"/>
        <v>0</v>
      </c>
      <c r="W1735" t="str">
        <f t="shared" si="167"/>
        <v/>
      </c>
      <c r="X1735">
        <f t="shared" si="168"/>
        <v>0</v>
      </c>
    </row>
    <row r="1736" spans="1:24"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f>
        <v>2.2222222222222223E-4</v>
      </c>
      <c r="P1736" s="6">
        <f>E1736/L1736</f>
        <v>1</v>
      </c>
      <c r="Q1736" t="str">
        <f t="shared" si="163"/>
        <v>music</v>
      </c>
      <c r="R1736" s="7" t="str">
        <f t="shared" si="164"/>
        <v>faith</v>
      </c>
      <c r="S1736" s="13">
        <f>(((I1736/60)/60)/24)+DATE(1970,1,1)</f>
        <v>42132.036527777775</v>
      </c>
      <c r="T1736" s="16">
        <f>(((J1736/60)/60)/24)+DATE(1970,1,1)</f>
        <v>42102.036527777775</v>
      </c>
      <c r="U1736" t="str">
        <f t="shared" si="165"/>
        <v/>
      </c>
      <c r="V1736">
        <f t="shared" si="166"/>
        <v>1</v>
      </c>
      <c r="W1736" t="str">
        <f t="shared" si="167"/>
        <v/>
      </c>
      <c r="X1736">
        <f t="shared" si="168"/>
        <v>1</v>
      </c>
    </row>
    <row r="1737" spans="1:24"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f>
        <v>0.11</v>
      </c>
      <c r="P1737" s="6">
        <f>E1737/L1737</f>
        <v>55</v>
      </c>
      <c r="Q1737" t="str">
        <f t="shared" si="163"/>
        <v>music</v>
      </c>
      <c r="R1737" s="7" t="str">
        <f t="shared" si="164"/>
        <v>faith</v>
      </c>
      <c r="S1737" s="13">
        <f>(((I1737/60)/60)/24)+DATE(1970,1,1)</f>
        <v>42589.814178240747</v>
      </c>
      <c r="T1737" s="16">
        <f>(((J1737/60)/60)/24)+DATE(1970,1,1)</f>
        <v>42559.814178240747</v>
      </c>
      <c r="U1737" t="str">
        <f t="shared" si="165"/>
        <v/>
      </c>
      <c r="V1737">
        <f t="shared" si="166"/>
        <v>2</v>
      </c>
      <c r="W1737" t="str">
        <f t="shared" si="167"/>
        <v/>
      </c>
      <c r="X1737">
        <f t="shared" si="168"/>
        <v>2</v>
      </c>
    </row>
    <row r="1738" spans="1:24"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f>
        <v>7.3333333333333332E-3</v>
      </c>
      <c r="P1738" s="6">
        <f>E1738/L1738</f>
        <v>22</v>
      </c>
      <c r="Q1738" t="str">
        <f t="shared" si="163"/>
        <v>music</v>
      </c>
      <c r="R1738" s="7" t="str">
        <f t="shared" si="164"/>
        <v>faith</v>
      </c>
      <c r="S1738" s="13">
        <f>(((I1738/60)/60)/24)+DATE(1970,1,1)</f>
        <v>42316.90315972222</v>
      </c>
      <c r="T1738" s="16">
        <f>(((J1738/60)/60)/24)+DATE(1970,1,1)</f>
        <v>42286.861493055556</v>
      </c>
      <c r="U1738" t="str">
        <f t="shared" si="165"/>
        <v/>
      </c>
      <c r="V1738">
        <f t="shared" si="166"/>
        <v>1</v>
      </c>
      <c r="W1738" t="str">
        <f t="shared" si="167"/>
        <v/>
      </c>
      <c r="X1738">
        <f t="shared" si="168"/>
        <v>1</v>
      </c>
    </row>
    <row r="1739" spans="1:24"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f>
        <v>0.21249999999999999</v>
      </c>
      <c r="P1739" s="6">
        <f>E1739/L1739</f>
        <v>56.666666666666664</v>
      </c>
      <c r="Q1739" t="str">
        <f t="shared" si="163"/>
        <v>music</v>
      </c>
      <c r="R1739" s="7" t="str">
        <f t="shared" si="164"/>
        <v>faith</v>
      </c>
      <c r="S1739" s="13">
        <f>(((I1739/60)/60)/24)+DATE(1970,1,1)</f>
        <v>42205.948981481488</v>
      </c>
      <c r="T1739" s="16">
        <f>(((J1739/60)/60)/24)+DATE(1970,1,1)</f>
        <v>42175.948981481488</v>
      </c>
      <c r="U1739" t="str">
        <f t="shared" si="165"/>
        <v/>
      </c>
      <c r="V1739">
        <f t="shared" si="166"/>
        <v>15</v>
      </c>
      <c r="W1739" t="str">
        <f t="shared" si="167"/>
        <v/>
      </c>
      <c r="X1739">
        <f t="shared" si="168"/>
        <v>15</v>
      </c>
    </row>
    <row r="1740" spans="1:24"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f>
        <v>4.0000000000000001E-3</v>
      </c>
      <c r="P1740" s="6">
        <f>E1740/L1740</f>
        <v>20</v>
      </c>
      <c r="Q1740" t="str">
        <f t="shared" si="163"/>
        <v>music</v>
      </c>
      <c r="R1740" s="7" t="str">
        <f t="shared" si="164"/>
        <v>faith</v>
      </c>
      <c r="S1740" s="13">
        <f>(((I1740/60)/60)/24)+DATE(1970,1,1)</f>
        <v>41914.874328703707</v>
      </c>
      <c r="T1740" s="16">
        <f>(((J1740/60)/60)/24)+DATE(1970,1,1)</f>
        <v>41884.874328703707</v>
      </c>
      <c r="U1740" t="str">
        <f t="shared" si="165"/>
        <v/>
      </c>
      <c r="V1740">
        <f t="shared" si="166"/>
        <v>1</v>
      </c>
      <c r="W1740" t="str">
        <f t="shared" si="167"/>
        <v/>
      </c>
      <c r="X1740">
        <f t="shared" si="168"/>
        <v>1</v>
      </c>
    </row>
    <row r="1741" spans="1:24"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f>
        <v>1E-3</v>
      </c>
      <c r="P1741" s="6">
        <f>E1741/L1741</f>
        <v>1</v>
      </c>
      <c r="Q1741" t="str">
        <f t="shared" si="163"/>
        <v>music</v>
      </c>
      <c r="R1741" s="7" t="str">
        <f t="shared" si="164"/>
        <v>faith</v>
      </c>
      <c r="S1741" s="13">
        <f>(((I1741/60)/60)/24)+DATE(1970,1,1)</f>
        <v>42494.832546296297</v>
      </c>
      <c r="T1741" s="16">
        <f>(((J1741/60)/60)/24)+DATE(1970,1,1)</f>
        <v>42435.874212962968</v>
      </c>
      <c r="U1741" t="str">
        <f t="shared" si="165"/>
        <v/>
      </c>
      <c r="V1741">
        <f t="shared" si="166"/>
        <v>1</v>
      </c>
      <c r="W1741" t="str">
        <f t="shared" si="167"/>
        <v/>
      </c>
      <c r="X1741">
        <f t="shared" si="168"/>
        <v>1</v>
      </c>
    </row>
    <row r="1742" spans="1:24"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f>
        <v>0</v>
      </c>
      <c r="P1742" s="6" t="e">
        <f>E1742/L1742</f>
        <v>#DIV/0!</v>
      </c>
      <c r="Q1742" t="str">
        <f t="shared" si="163"/>
        <v>music</v>
      </c>
      <c r="R1742" s="7" t="str">
        <f t="shared" si="164"/>
        <v>faith</v>
      </c>
      <c r="S1742" s="13">
        <f>(((I1742/60)/60)/24)+DATE(1970,1,1)</f>
        <v>42201.817384259266</v>
      </c>
      <c r="T1742" s="16">
        <f>(((J1742/60)/60)/24)+DATE(1970,1,1)</f>
        <v>42171.817384259266</v>
      </c>
      <c r="U1742" t="str">
        <f t="shared" si="165"/>
        <v/>
      </c>
      <c r="V1742">
        <f t="shared" si="166"/>
        <v>0</v>
      </c>
      <c r="W1742" t="str">
        <f t="shared" si="167"/>
        <v/>
      </c>
      <c r="X1742">
        <f t="shared" si="168"/>
        <v>0</v>
      </c>
    </row>
    <row r="1743" spans="1:24"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f>
        <v>1.1083333333333334</v>
      </c>
      <c r="P1743" s="6">
        <f>E1743/L1743</f>
        <v>25.576923076923077</v>
      </c>
      <c r="Q1743" t="str">
        <f t="shared" si="163"/>
        <v>photography</v>
      </c>
      <c r="R1743" s="7" t="str">
        <f t="shared" si="164"/>
        <v>photobooks</v>
      </c>
      <c r="S1743" s="13">
        <f>(((I1743/60)/60)/24)+DATE(1970,1,1)</f>
        <v>42165.628136574072</v>
      </c>
      <c r="T1743" s="16">
        <f>(((J1743/60)/60)/24)+DATE(1970,1,1)</f>
        <v>42120.628136574072</v>
      </c>
      <c r="U1743">
        <f t="shared" si="165"/>
        <v>52</v>
      </c>
      <c r="V1743" t="str">
        <f t="shared" si="166"/>
        <v/>
      </c>
      <c r="W1743" t="str">
        <f t="shared" si="167"/>
        <v/>
      </c>
      <c r="X1743" t="str">
        <f t="shared" si="168"/>
        <v/>
      </c>
    </row>
    <row r="1744" spans="1:24"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f>
        <v>1.0874999999999999</v>
      </c>
      <c r="P1744" s="6">
        <f>E1744/L1744</f>
        <v>63.970588235294116</v>
      </c>
      <c r="Q1744" t="str">
        <f t="shared" si="163"/>
        <v>photography</v>
      </c>
      <c r="R1744" s="7" t="str">
        <f t="shared" si="164"/>
        <v>photobooks</v>
      </c>
      <c r="S1744" s="13">
        <f>(((I1744/60)/60)/24)+DATE(1970,1,1)</f>
        <v>42742.875</v>
      </c>
      <c r="T1744" s="16">
        <f>(((J1744/60)/60)/24)+DATE(1970,1,1)</f>
        <v>42710.876967592587</v>
      </c>
      <c r="U1744">
        <f t="shared" si="165"/>
        <v>34</v>
      </c>
      <c r="V1744" t="str">
        <f t="shared" si="166"/>
        <v/>
      </c>
      <c r="W1744" t="str">
        <f t="shared" si="167"/>
        <v/>
      </c>
      <c r="X1744" t="str">
        <f t="shared" si="168"/>
        <v/>
      </c>
    </row>
    <row r="1745" spans="1:24"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f>
        <v>1.0041666666666667</v>
      </c>
      <c r="P1745" s="6">
        <f>E1745/L1745</f>
        <v>89.925373134328353</v>
      </c>
      <c r="Q1745" t="str">
        <f t="shared" si="163"/>
        <v>photography</v>
      </c>
      <c r="R1745" s="7" t="str">
        <f t="shared" si="164"/>
        <v>photobooks</v>
      </c>
      <c r="S1745" s="13">
        <f>(((I1745/60)/60)/24)+DATE(1970,1,1)</f>
        <v>42609.165972222225</v>
      </c>
      <c r="T1745" s="16">
        <f>(((J1745/60)/60)/24)+DATE(1970,1,1)</f>
        <v>42586.925636574073</v>
      </c>
      <c r="U1745">
        <f t="shared" si="165"/>
        <v>67</v>
      </c>
      <c r="V1745" t="str">
        <f t="shared" si="166"/>
        <v/>
      </c>
      <c r="W1745" t="str">
        <f t="shared" si="167"/>
        <v/>
      </c>
      <c r="X1745" t="str">
        <f t="shared" si="168"/>
        <v/>
      </c>
    </row>
    <row r="1746" spans="1:24"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f>
        <v>1.1845454545454546</v>
      </c>
      <c r="P1746" s="6">
        <f>E1746/L1746</f>
        <v>93.071428571428569</v>
      </c>
      <c r="Q1746" t="str">
        <f t="shared" si="163"/>
        <v>photography</v>
      </c>
      <c r="R1746" s="7" t="str">
        <f t="shared" si="164"/>
        <v>photobooks</v>
      </c>
      <c r="S1746" s="13">
        <f>(((I1746/60)/60)/24)+DATE(1970,1,1)</f>
        <v>42071.563391203701</v>
      </c>
      <c r="T1746" s="16">
        <f>(((J1746/60)/60)/24)+DATE(1970,1,1)</f>
        <v>42026.605057870373</v>
      </c>
      <c r="U1746">
        <f t="shared" si="165"/>
        <v>70</v>
      </c>
      <c r="V1746" t="str">
        <f t="shared" si="166"/>
        <v/>
      </c>
      <c r="W1746" t="str">
        <f t="shared" si="167"/>
        <v/>
      </c>
      <c r="X1746" t="str">
        <f t="shared" si="168"/>
        <v/>
      </c>
    </row>
    <row r="1747" spans="1:24"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f>
        <v>1.1401428571428571</v>
      </c>
      <c r="P1747" s="6">
        <f>E1747/L1747</f>
        <v>89.674157303370791</v>
      </c>
      <c r="Q1747" t="str">
        <f t="shared" si="163"/>
        <v>photography</v>
      </c>
      <c r="R1747" s="7" t="str">
        <f t="shared" si="164"/>
        <v>photobooks</v>
      </c>
      <c r="S1747" s="13">
        <f>(((I1747/60)/60)/24)+DATE(1970,1,1)</f>
        <v>42726.083333333328</v>
      </c>
      <c r="T1747" s="16">
        <f>(((J1747/60)/60)/24)+DATE(1970,1,1)</f>
        <v>42690.259699074071</v>
      </c>
      <c r="U1747">
        <f t="shared" si="165"/>
        <v>89</v>
      </c>
      <c r="V1747" t="str">
        <f t="shared" si="166"/>
        <v/>
      </c>
      <c r="W1747" t="str">
        <f t="shared" si="167"/>
        <v/>
      </c>
      <c r="X1747" t="str">
        <f t="shared" si="168"/>
        <v/>
      </c>
    </row>
    <row r="1748" spans="1:24"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f>
        <v>1.4810000000000001</v>
      </c>
      <c r="P1748" s="6">
        <f>E1748/L1748</f>
        <v>207.61682242990653</v>
      </c>
      <c r="Q1748" t="str">
        <f t="shared" si="163"/>
        <v>photography</v>
      </c>
      <c r="R1748" s="7" t="str">
        <f t="shared" si="164"/>
        <v>photobooks</v>
      </c>
      <c r="S1748" s="13">
        <f>(((I1748/60)/60)/24)+DATE(1970,1,1)</f>
        <v>42698.083333333328</v>
      </c>
      <c r="T1748" s="16">
        <f>(((J1748/60)/60)/24)+DATE(1970,1,1)</f>
        <v>42668.176701388889</v>
      </c>
      <c r="U1748">
        <f t="shared" si="165"/>
        <v>107</v>
      </c>
      <c r="V1748" t="str">
        <f t="shared" si="166"/>
        <v/>
      </c>
      <c r="W1748" t="str">
        <f t="shared" si="167"/>
        <v/>
      </c>
      <c r="X1748" t="str">
        <f t="shared" si="168"/>
        <v/>
      </c>
    </row>
    <row r="1749" spans="1:24"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f>
        <v>1.0495555555555556</v>
      </c>
      <c r="P1749" s="6">
        <f>E1749/L1749</f>
        <v>59.408805031446541</v>
      </c>
      <c r="Q1749" t="str">
        <f t="shared" si="163"/>
        <v>photography</v>
      </c>
      <c r="R1749" s="7" t="str">
        <f t="shared" si="164"/>
        <v>photobooks</v>
      </c>
      <c r="S1749" s="13">
        <f>(((I1749/60)/60)/24)+DATE(1970,1,1)</f>
        <v>42321.625</v>
      </c>
      <c r="T1749" s="16">
        <f>(((J1749/60)/60)/24)+DATE(1970,1,1)</f>
        <v>42292.435532407413</v>
      </c>
      <c r="U1749">
        <f t="shared" si="165"/>
        <v>159</v>
      </c>
      <c r="V1749" t="str">
        <f t="shared" si="166"/>
        <v/>
      </c>
      <c r="W1749" t="str">
        <f t="shared" si="167"/>
        <v/>
      </c>
      <c r="X1749" t="str">
        <f t="shared" si="168"/>
        <v/>
      </c>
    </row>
    <row r="1750" spans="1:24"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f>
        <v>1.29948</v>
      </c>
      <c r="P1750" s="6">
        <f>E1750/L1750</f>
        <v>358.97237569060775</v>
      </c>
      <c r="Q1750" t="str">
        <f t="shared" si="163"/>
        <v>photography</v>
      </c>
      <c r="R1750" s="7" t="str">
        <f t="shared" si="164"/>
        <v>photobooks</v>
      </c>
      <c r="S1750" s="13">
        <f>(((I1750/60)/60)/24)+DATE(1970,1,1)</f>
        <v>42249.950729166667</v>
      </c>
      <c r="T1750" s="16">
        <f>(((J1750/60)/60)/24)+DATE(1970,1,1)</f>
        <v>42219.950729166667</v>
      </c>
      <c r="U1750">
        <f t="shared" si="165"/>
        <v>181</v>
      </c>
      <c r="V1750" t="str">
        <f t="shared" si="166"/>
        <v/>
      </c>
      <c r="W1750" t="str">
        <f t="shared" si="167"/>
        <v/>
      </c>
      <c r="X1750" t="str">
        <f t="shared" si="168"/>
        <v/>
      </c>
    </row>
    <row r="1751" spans="1:24"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f>
        <v>1.2348756218905472</v>
      </c>
      <c r="P1751" s="6">
        <f>E1751/L1751</f>
        <v>94.736641221374043</v>
      </c>
      <c r="Q1751" t="str">
        <f t="shared" si="163"/>
        <v>photography</v>
      </c>
      <c r="R1751" s="7" t="str">
        <f t="shared" si="164"/>
        <v>photobooks</v>
      </c>
      <c r="S1751" s="13">
        <f>(((I1751/60)/60)/24)+DATE(1970,1,1)</f>
        <v>42795.791666666672</v>
      </c>
      <c r="T1751" s="16">
        <f>(((J1751/60)/60)/24)+DATE(1970,1,1)</f>
        <v>42758.975937499999</v>
      </c>
      <c r="U1751">
        <f t="shared" si="165"/>
        <v>131</v>
      </c>
      <c r="V1751" t="str">
        <f t="shared" si="166"/>
        <v/>
      </c>
      <c r="W1751" t="str">
        <f t="shared" si="167"/>
        <v/>
      </c>
      <c r="X1751" t="str">
        <f t="shared" si="168"/>
        <v/>
      </c>
    </row>
    <row r="1752" spans="1:24"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f>
        <v>2.0162</v>
      </c>
      <c r="P1752" s="6">
        <f>E1752/L1752</f>
        <v>80.647999999999996</v>
      </c>
      <c r="Q1752" t="str">
        <f t="shared" si="163"/>
        <v>photography</v>
      </c>
      <c r="R1752" s="7" t="str">
        <f t="shared" si="164"/>
        <v>photobooks</v>
      </c>
      <c r="S1752" s="13">
        <f>(((I1752/60)/60)/24)+DATE(1970,1,1)</f>
        <v>42479.836851851855</v>
      </c>
      <c r="T1752" s="16">
        <f>(((J1752/60)/60)/24)+DATE(1970,1,1)</f>
        <v>42454.836851851855</v>
      </c>
      <c r="U1752">
        <f t="shared" si="165"/>
        <v>125</v>
      </c>
      <c r="V1752" t="str">
        <f t="shared" si="166"/>
        <v/>
      </c>
      <c r="W1752" t="str">
        <f t="shared" si="167"/>
        <v/>
      </c>
      <c r="X1752" t="str">
        <f t="shared" si="168"/>
        <v/>
      </c>
    </row>
    <row r="1753" spans="1:24"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f>
        <v>1.0289999999999999</v>
      </c>
      <c r="P1753" s="6">
        <f>E1753/L1753</f>
        <v>168.68852459016392</v>
      </c>
      <c r="Q1753" t="str">
        <f t="shared" si="163"/>
        <v>photography</v>
      </c>
      <c r="R1753" s="7" t="str">
        <f t="shared" si="164"/>
        <v>photobooks</v>
      </c>
      <c r="S1753" s="13">
        <f>(((I1753/60)/60)/24)+DATE(1970,1,1)</f>
        <v>42082.739849537036</v>
      </c>
      <c r="T1753" s="16">
        <f>(((J1753/60)/60)/24)+DATE(1970,1,1)</f>
        <v>42052.7815162037</v>
      </c>
      <c r="U1753">
        <f t="shared" si="165"/>
        <v>61</v>
      </c>
      <c r="V1753" t="str">
        <f t="shared" si="166"/>
        <v/>
      </c>
      <c r="W1753" t="str">
        <f t="shared" si="167"/>
        <v/>
      </c>
      <c r="X1753" t="str">
        <f t="shared" si="168"/>
        <v/>
      </c>
    </row>
    <row r="1754" spans="1:24"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f>
        <v>2.6016666666666666</v>
      </c>
      <c r="P1754" s="6">
        <f>E1754/L1754</f>
        <v>34.68888888888889</v>
      </c>
      <c r="Q1754" t="str">
        <f t="shared" si="163"/>
        <v>photography</v>
      </c>
      <c r="R1754" s="7" t="str">
        <f t="shared" si="164"/>
        <v>photobooks</v>
      </c>
      <c r="S1754" s="13">
        <f>(((I1754/60)/60)/24)+DATE(1970,1,1)</f>
        <v>42657.253263888888</v>
      </c>
      <c r="T1754" s="16">
        <f>(((J1754/60)/60)/24)+DATE(1970,1,1)</f>
        <v>42627.253263888888</v>
      </c>
      <c r="U1754">
        <f t="shared" si="165"/>
        <v>90</v>
      </c>
      <c r="V1754" t="str">
        <f t="shared" si="166"/>
        <v/>
      </c>
      <c r="W1754" t="str">
        <f t="shared" si="167"/>
        <v/>
      </c>
      <c r="X1754" t="str">
        <f t="shared" si="168"/>
        <v/>
      </c>
    </row>
    <row r="1755" spans="1:24"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f>
        <v>1.08</v>
      </c>
      <c r="P1755" s="6">
        <f>E1755/L1755</f>
        <v>462.85714285714283</v>
      </c>
      <c r="Q1755" t="str">
        <f t="shared" si="163"/>
        <v>photography</v>
      </c>
      <c r="R1755" s="7" t="str">
        <f t="shared" si="164"/>
        <v>photobooks</v>
      </c>
      <c r="S1755" s="13">
        <f>(((I1755/60)/60)/24)+DATE(1970,1,1)</f>
        <v>42450.707962962959</v>
      </c>
      <c r="T1755" s="16">
        <f>(((J1755/60)/60)/24)+DATE(1970,1,1)</f>
        <v>42420.74962962963</v>
      </c>
      <c r="U1755">
        <f t="shared" si="165"/>
        <v>35</v>
      </c>
      <c r="V1755" t="str">
        <f t="shared" si="166"/>
        <v/>
      </c>
      <c r="W1755" t="str">
        <f t="shared" si="167"/>
        <v/>
      </c>
      <c r="X1755" t="str">
        <f t="shared" si="168"/>
        <v/>
      </c>
    </row>
    <row r="1756" spans="1:24"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f>
        <v>1.1052941176470588</v>
      </c>
      <c r="P1756" s="6">
        <f>E1756/L1756</f>
        <v>104.38888888888889</v>
      </c>
      <c r="Q1756" t="str">
        <f t="shared" si="163"/>
        <v>photography</v>
      </c>
      <c r="R1756" s="7" t="str">
        <f t="shared" si="164"/>
        <v>photobooks</v>
      </c>
      <c r="S1756" s="13">
        <f>(((I1756/60)/60)/24)+DATE(1970,1,1)</f>
        <v>42097.835104166668</v>
      </c>
      <c r="T1756" s="16">
        <f>(((J1756/60)/60)/24)+DATE(1970,1,1)</f>
        <v>42067.876770833333</v>
      </c>
      <c r="U1756">
        <f t="shared" si="165"/>
        <v>90</v>
      </c>
      <c r="V1756" t="str">
        <f t="shared" si="166"/>
        <v/>
      </c>
      <c r="W1756" t="str">
        <f t="shared" si="167"/>
        <v/>
      </c>
      <c r="X1756" t="str">
        <f t="shared" si="168"/>
        <v/>
      </c>
    </row>
    <row r="1757" spans="1:24"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f>
        <v>1.2</v>
      </c>
      <c r="P1757" s="6">
        <f>E1757/L1757</f>
        <v>7.5</v>
      </c>
      <c r="Q1757" t="str">
        <f t="shared" si="163"/>
        <v>photography</v>
      </c>
      <c r="R1757" s="7" t="str">
        <f t="shared" si="164"/>
        <v>photobooks</v>
      </c>
      <c r="S1757" s="13">
        <f>(((I1757/60)/60)/24)+DATE(1970,1,1)</f>
        <v>42282.788900462961</v>
      </c>
      <c r="T1757" s="16">
        <f>(((J1757/60)/60)/24)+DATE(1970,1,1)</f>
        <v>42252.788900462961</v>
      </c>
      <c r="U1757">
        <f t="shared" si="165"/>
        <v>4</v>
      </c>
      <c r="V1757" t="str">
        <f t="shared" si="166"/>
        <v/>
      </c>
      <c r="W1757" t="str">
        <f t="shared" si="167"/>
        <v/>
      </c>
      <c r="X1757" t="str">
        <f t="shared" si="168"/>
        <v/>
      </c>
    </row>
    <row r="1758" spans="1:24"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f>
        <v>1.0282909090909091</v>
      </c>
      <c r="P1758" s="6">
        <f>E1758/L1758</f>
        <v>47.13</v>
      </c>
      <c r="Q1758" t="str">
        <f t="shared" si="163"/>
        <v>photography</v>
      </c>
      <c r="R1758" s="7" t="str">
        <f t="shared" si="164"/>
        <v>photobooks</v>
      </c>
      <c r="S1758" s="13">
        <f>(((I1758/60)/60)/24)+DATE(1970,1,1)</f>
        <v>42611.167465277773</v>
      </c>
      <c r="T1758" s="16">
        <f>(((J1758/60)/60)/24)+DATE(1970,1,1)</f>
        <v>42571.167465277773</v>
      </c>
      <c r="U1758">
        <f t="shared" si="165"/>
        <v>120</v>
      </c>
      <c r="V1758" t="str">
        <f t="shared" si="166"/>
        <v/>
      </c>
      <c r="W1758" t="str">
        <f t="shared" si="167"/>
        <v/>
      </c>
      <c r="X1758" t="str">
        <f t="shared" si="168"/>
        <v/>
      </c>
    </row>
    <row r="1759" spans="1:24"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f>
        <v>1.1599999999999999</v>
      </c>
      <c r="P1759" s="6">
        <f>E1759/L1759</f>
        <v>414.28571428571428</v>
      </c>
      <c r="Q1759" t="str">
        <f t="shared" si="163"/>
        <v>photography</v>
      </c>
      <c r="R1759" s="7" t="str">
        <f t="shared" si="164"/>
        <v>photobooks</v>
      </c>
      <c r="S1759" s="13">
        <f>(((I1759/60)/60)/24)+DATE(1970,1,1)</f>
        <v>42763.811805555553</v>
      </c>
      <c r="T1759" s="16">
        <f>(((J1759/60)/60)/24)+DATE(1970,1,1)</f>
        <v>42733.827349537038</v>
      </c>
      <c r="U1759">
        <f t="shared" si="165"/>
        <v>14</v>
      </c>
      <c r="V1759" t="str">
        <f t="shared" si="166"/>
        <v/>
      </c>
      <c r="W1759" t="str">
        <f t="shared" si="167"/>
        <v/>
      </c>
      <c r="X1759" t="str">
        <f t="shared" si="168"/>
        <v/>
      </c>
    </row>
    <row r="1760" spans="1:24"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f>
        <v>1.147</v>
      </c>
      <c r="P1760" s="6">
        <f>E1760/L1760</f>
        <v>42.481481481481481</v>
      </c>
      <c r="Q1760" t="str">
        <f t="shared" si="163"/>
        <v>photography</v>
      </c>
      <c r="R1760" s="7" t="str">
        <f t="shared" si="164"/>
        <v>photobooks</v>
      </c>
      <c r="S1760" s="13">
        <f>(((I1760/60)/60)/24)+DATE(1970,1,1)</f>
        <v>42565.955925925926</v>
      </c>
      <c r="T1760" s="16">
        <f>(((J1760/60)/60)/24)+DATE(1970,1,1)</f>
        <v>42505.955925925926</v>
      </c>
      <c r="U1760">
        <f t="shared" si="165"/>
        <v>27</v>
      </c>
      <c r="V1760" t="str">
        <f t="shared" si="166"/>
        <v/>
      </c>
      <c r="W1760" t="str">
        <f t="shared" si="167"/>
        <v/>
      </c>
      <c r="X1760" t="str">
        <f t="shared" si="168"/>
        <v/>
      </c>
    </row>
    <row r="1761" spans="1:24"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f>
        <v>1.0660000000000001</v>
      </c>
      <c r="P1761" s="6">
        <f>E1761/L1761</f>
        <v>108.77551020408163</v>
      </c>
      <c r="Q1761" t="str">
        <f t="shared" si="163"/>
        <v>photography</v>
      </c>
      <c r="R1761" s="7" t="str">
        <f t="shared" si="164"/>
        <v>photobooks</v>
      </c>
      <c r="S1761" s="13">
        <f>(((I1761/60)/60)/24)+DATE(1970,1,1)</f>
        <v>42088.787372685183</v>
      </c>
      <c r="T1761" s="16">
        <f>(((J1761/60)/60)/24)+DATE(1970,1,1)</f>
        <v>42068.829039351855</v>
      </c>
      <c r="U1761">
        <f t="shared" si="165"/>
        <v>49</v>
      </c>
      <c r="V1761" t="str">
        <f t="shared" si="166"/>
        <v/>
      </c>
      <c r="W1761" t="str">
        <f t="shared" si="167"/>
        <v/>
      </c>
      <c r="X1761" t="str">
        <f t="shared" si="168"/>
        <v/>
      </c>
    </row>
    <row r="1762" spans="1:24"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f>
        <v>1.6544000000000001</v>
      </c>
      <c r="P1762" s="6">
        <f>E1762/L1762</f>
        <v>81.098039215686271</v>
      </c>
      <c r="Q1762" t="str">
        <f t="shared" si="163"/>
        <v>photography</v>
      </c>
      <c r="R1762" s="7" t="str">
        <f t="shared" si="164"/>
        <v>photobooks</v>
      </c>
      <c r="S1762" s="13">
        <f>(((I1762/60)/60)/24)+DATE(1970,1,1)</f>
        <v>42425.67260416667</v>
      </c>
      <c r="T1762" s="16">
        <f>(((J1762/60)/60)/24)+DATE(1970,1,1)</f>
        <v>42405.67260416667</v>
      </c>
      <c r="U1762">
        <f t="shared" si="165"/>
        <v>102</v>
      </c>
      <c r="V1762" t="str">
        <f t="shared" si="166"/>
        <v/>
      </c>
      <c r="W1762" t="str">
        <f t="shared" si="167"/>
        <v/>
      </c>
      <c r="X1762" t="str">
        <f t="shared" si="168"/>
        <v/>
      </c>
    </row>
    <row r="1763" spans="1:24"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f>
        <v>1.55</v>
      </c>
      <c r="P1763" s="6">
        <f>E1763/L1763</f>
        <v>51.666666666666664</v>
      </c>
      <c r="Q1763" t="str">
        <f t="shared" si="163"/>
        <v>photography</v>
      </c>
      <c r="R1763" s="7" t="str">
        <f t="shared" si="164"/>
        <v>photobooks</v>
      </c>
      <c r="S1763" s="13">
        <f>(((I1763/60)/60)/24)+DATE(1970,1,1)</f>
        <v>42259.567824074074</v>
      </c>
      <c r="T1763" s="16">
        <f>(((J1763/60)/60)/24)+DATE(1970,1,1)</f>
        <v>42209.567824074074</v>
      </c>
      <c r="U1763">
        <f t="shared" si="165"/>
        <v>3</v>
      </c>
      <c r="V1763" t="str">
        <f t="shared" si="166"/>
        <v/>
      </c>
      <c r="W1763" t="str">
        <f t="shared" si="167"/>
        <v/>
      </c>
      <c r="X1763" t="str">
        <f t="shared" si="168"/>
        <v/>
      </c>
    </row>
    <row r="1764" spans="1:24"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f>
        <v>8.85</v>
      </c>
      <c r="P1764" s="6">
        <f>E1764/L1764</f>
        <v>35.4</v>
      </c>
      <c r="Q1764" t="str">
        <f t="shared" si="163"/>
        <v>photography</v>
      </c>
      <c r="R1764" s="7" t="str">
        <f t="shared" si="164"/>
        <v>photobooks</v>
      </c>
      <c r="S1764" s="13">
        <f>(((I1764/60)/60)/24)+DATE(1970,1,1)</f>
        <v>42440.982002314813</v>
      </c>
      <c r="T1764" s="16">
        <f>(((J1764/60)/60)/24)+DATE(1970,1,1)</f>
        <v>42410.982002314813</v>
      </c>
      <c r="U1764">
        <f t="shared" si="165"/>
        <v>25</v>
      </c>
      <c r="V1764" t="str">
        <f t="shared" si="166"/>
        <v/>
      </c>
      <c r="W1764" t="str">
        <f t="shared" si="167"/>
        <v/>
      </c>
      <c r="X1764" t="str">
        <f t="shared" si="168"/>
        <v/>
      </c>
    </row>
    <row r="1765" spans="1:24"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f>
        <v>1.0190833333333333</v>
      </c>
      <c r="P1765" s="6">
        <f>E1765/L1765</f>
        <v>103.63559322033899</v>
      </c>
      <c r="Q1765" t="str">
        <f t="shared" si="163"/>
        <v>photography</v>
      </c>
      <c r="R1765" s="7" t="str">
        <f t="shared" si="164"/>
        <v>photobooks</v>
      </c>
      <c r="S1765" s="13">
        <f>(((I1765/60)/60)/24)+DATE(1970,1,1)</f>
        <v>42666.868518518517</v>
      </c>
      <c r="T1765" s="16">
        <f>(((J1765/60)/60)/24)+DATE(1970,1,1)</f>
        <v>42636.868518518517</v>
      </c>
      <c r="U1765">
        <f t="shared" si="165"/>
        <v>118</v>
      </c>
      <c r="V1765" t="str">
        <f t="shared" si="166"/>
        <v/>
      </c>
      <c r="W1765" t="str">
        <f t="shared" si="167"/>
        <v/>
      </c>
      <c r="X1765" t="str">
        <f t="shared" si="168"/>
        <v/>
      </c>
    </row>
    <row r="1766" spans="1:24"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f>
        <v>0.19600000000000001</v>
      </c>
      <c r="P1766" s="6">
        <f>E1766/L1766</f>
        <v>55.282051282051285</v>
      </c>
      <c r="Q1766" t="str">
        <f t="shared" si="163"/>
        <v>photography</v>
      </c>
      <c r="R1766" s="7" t="str">
        <f t="shared" si="164"/>
        <v>photobooks</v>
      </c>
      <c r="S1766" s="13">
        <f>(((I1766/60)/60)/24)+DATE(1970,1,1)</f>
        <v>41854.485868055555</v>
      </c>
      <c r="T1766" s="16">
        <f>(((J1766/60)/60)/24)+DATE(1970,1,1)</f>
        <v>41825.485868055555</v>
      </c>
      <c r="U1766" t="str">
        <f t="shared" si="165"/>
        <v/>
      </c>
      <c r="V1766">
        <f t="shared" si="166"/>
        <v>39</v>
      </c>
      <c r="W1766" t="str">
        <f t="shared" si="167"/>
        <v/>
      </c>
      <c r="X1766">
        <f t="shared" si="168"/>
        <v>39</v>
      </c>
    </row>
    <row r="1767" spans="1:24"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f>
        <v>0.59467839999999994</v>
      </c>
      <c r="P1767" s="6">
        <f>E1767/L1767</f>
        <v>72.16970873786407</v>
      </c>
      <c r="Q1767" t="str">
        <f t="shared" si="163"/>
        <v>photography</v>
      </c>
      <c r="R1767" s="7" t="str">
        <f t="shared" si="164"/>
        <v>photobooks</v>
      </c>
      <c r="S1767" s="13">
        <f>(((I1767/60)/60)/24)+DATE(1970,1,1)</f>
        <v>41864.980462962965</v>
      </c>
      <c r="T1767" s="16">
        <f>(((J1767/60)/60)/24)+DATE(1970,1,1)</f>
        <v>41834.980462962965</v>
      </c>
      <c r="U1767" t="str">
        <f t="shared" si="165"/>
        <v/>
      </c>
      <c r="V1767">
        <f t="shared" si="166"/>
        <v>103</v>
      </c>
      <c r="W1767" t="str">
        <f t="shared" si="167"/>
        <v/>
      </c>
      <c r="X1767">
        <f t="shared" si="168"/>
        <v>103</v>
      </c>
    </row>
    <row r="1768" spans="1:24"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f>
        <v>0</v>
      </c>
      <c r="P1768" s="6" t="e">
        <f>E1768/L1768</f>
        <v>#DIV/0!</v>
      </c>
      <c r="Q1768" t="str">
        <f t="shared" si="163"/>
        <v>photography</v>
      </c>
      <c r="R1768" s="7" t="str">
        <f t="shared" si="164"/>
        <v>photobooks</v>
      </c>
      <c r="S1768" s="13">
        <f>(((I1768/60)/60)/24)+DATE(1970,1,1)</f>
        <v>41876.859814814816</v>
      </c>
      <c r="T1768" s="16">
        <f>(((J1768/60)/60)/24)+DATE(1970,1,1)</f>
        <v>41855.859814814816</v>
      </c>
      <c r="U1768" t="str">
        <f t="shared" si="165"/>
        <v/>
      </c>
      <c r="V1768">
        <f t="shared" si="166"/>
        <v>0</v>
      </c>
      <c r="W1768" t="str">
        <f t="shared" si="167"/>
        <v/>
      </c>
      <c r="X1768">
        <f t="shared" si="168"/>
        <v>0</v>
      </c>
    </row>
    <row r="1769" spans="1:24"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f>
        <v>0.4572</v>
      </c>
      <c r="P1769" s="6">
        <f>E1769/L1769</f>
        <v>58.615384615384613</v>
      </c>
      <c r="Q1769" t="str">
        <f t="shared" si="163"/>
        <v>photography</v>
      </c>
      <c r="R1769" s="7" t="str">
        <f t="shared" si="164"/>
        <v>photobooks</v>
      </c>
      <c r="S1769" s="13">
        <f>(((I1769/60)/60)/24)+DATE(1970,1,1)</f>
        <v>41854.658379629633</v>
      </c>
      <c r="T1769" s="16">
        <f>(((J1769/60)/60)/24)+DATE(1970,1,1)</f>
        <v>41824.658379629633</v>
      </c>
      <c r="U1769" t="str">
        <f t="shared" si="165"/>
        <v/>
      </c>
      <c r="V1769">
        <f t="shared" si="166"/>
        <v>39</v>
      </c>
      <c r="W1769" t="str">
        <f t="shared" si="167"/>
        <v/>
      </c>
      <c r="X1769">
        <f t="shared" si="168"/>
        <v>39</v>
      </c>
    </row>
    <row r="1770" spans="1:24"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f>
        <v>3.7400000000000003E-2</v>
      </c>
      <c r="P1770" s="6">
        <f>E1770/L1770</f>
        <v>12.466666666666667</v>
      </c>
      <c r="Q1770" t="str">
        <f t="shared" si="163"/>
        <v>photography</v>
      </c>
      <c r="R1770" s="7" t="str">
        <f t="shared" si="164"/>
        <v>photobooks</v>
      </c>
      <c r="S1770" s="13">
        <f>(((I1770/60)/60)/24)+DATE(1970,1,1)</f>
        <v>41909.560694444444</v>
      </c>
      <c r="T1770" s="16">
        <f>(((J1770/60)/60)/24)+DATE(1970,1,1)</f>
        <v>41849.560694444444</v>
      </c>
      <c r="U1770" t="str">
        <f t="shared" si="165"/>
        <v/>
      </c>
      <c r="V1770">
        <f t="shared" si="166"/>
        <v>15</v>
      </c>
      <c r="W1770" t="str">
        <f t="shared" si="167"/>
        <v/>
      </c>
      <c r="X1770">
        <f t="shared" si="168"/>
        <v>15</v>
      </c>
    </row>
    <row r="1771" spans="1:24"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f>
        <v>2.7025E-2</v>
      </c>
      <c r="P1771" s="6">
        <f>E1771/L1771</f>
        <v>49.136363636363633</v>
      </c>
      <c r="Q1771" t="str">
        <f t="shared" si="163"/>
        <v>photography</v>
      </c>
      <c r="R1771" s="7" t="str">
        <f t="shared" si="164"/>
        <v>photobooks</v>
      </c>
      <c r="S1771" s="13">
        <f>(((I1771/60)/60)/24)+DATE(1970,1,1)</f>
        <v>42017.818969907406</v>
      </c>
      <c r="T1771" s="16">
        <f>(((J1771/60)/60)/24)+DATE(1970,1,1)</f>
        <v>41987.818969907406</v>
      </c>
      <c r="U1771" t="str">
        <f t="shared" si="165"/>
        <v/>
      </c>
      <c r="V1771">
        <f t="shared" si="166"/>
        <v>22</v>
      </c>
      <c r="W1771" t="str">
        <f t="shared" si="167"/>
        <v/>
      </c>
      <c r="X1771">
        <f t="shared" si="168"/>
        <v>22</v>
      </c>
    </row>
    <row r="1772" spans="1:24"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f>
        <v>0.56514285714285717</v>
      </c>
      <c r="P1772" s="6">
        <f>E1772/L1772</f>
        <v>150.5</v>
      </c>
      <c r="Q1772" t="str">
        <f t="shared" si="163"/>
        <v>photography</v>
      </c>
      <c r="R1772" s="7" t="str">
        <f t="shared" si="164"/>
        <v>photobooks</v>
      </c>
      <c r="S1772" s="13">
        <f>(((I1772/60)/60)/24)+DATE(1970,1,1)</f>
        <v>41926.780023148152</v>
      </c>
      <c r="T1772" s="16">
        <f>(((J1772/60)/60)/24)+DATE(1970,1,1)</f>
        <v>41891.780023148152</v>
      </c>
      <c r="U1772" t="str">
        <f t="shared" si="165"/>
        <v/>
      </c>
      <c r="V1772">
        <f t="shared" si="166"/>
        <v>92</v>
      </c>
      <c r="W1772" t="str">
        <f t="shared" si="167"/>
        <v/>
      </c>
      <c r="X1772">
        <f t="shared" si="168"/>
        <v>92</v>
      </c>
    </row>
    <row r="1773" spans="1:24"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f>
        <v>0.21309523809523809</v>
      </c>
      <c r="P1773" s="6">
        <f>E1773/L1773</f>
        <v>35.799999999999997</v>
      </c>
      <c r="Q1773" t="str">
        <f t="shared" si="163"/>
        <v>photography</v>
      </c>
      <c r="R1773" s="7" t="str">
        <f t="shared" si="164"/>
        <v>photobooks</v>
      </c>
      <c r="S1773" s="13">
        <f>(((I1773/60)/60)/24)+DATE(1970,1,1)</f>
        <v>41935.979629629634</v>
      </c>
      <c r="T1773" s="16">
        <f>(((J1773/60)/60)/24)+DATE(1970,1,1)</f>
        <v>41905.979629629634</v>
      </c>
      <c r="U1773" t="str">
        <f t="shared" si="165"/>
        <v/>
      </c>
      <c r="V1773">
        <f t="shared" si="166"/>
        <v>25</v>
      </c>
      <c r="W1773" t="str">
        <f t="shared" si="167"/>
        <v/>
      </c>
      <c r="X1773">
        <f t="shared" si="168"/>
        <v>25</v>
      </c>
    </row>
    <row r="1774" spans="1:24"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f>
        <v>0.156</v>
      </c>
      <c r="P1774" s="6">
        <f>E1774/L1774</f>
        <v>45.157894736842103</v>
      </c>
      <c r="Q1774" t="str">
        <f t="shared" si="163"/>
        <v>photography</v>
      </c>
      <c r="R1774" s="7" t="str">
        <f t="shared" si="164"/>
        <v>photobooks</v>
      </c>
      <c r="S1774" s="13">
        <f>(((I1774/60)/60)/24)+DATE(1970,1,1)</f>
        <v>41826.718009259261</v>
      </c>
      <c r="T1774" s="16">
        <f>(((J1774/60)/60)/24)+DATE(1970,1,1)</f>
        <v>41766.718009259261</v>
      </c>
      <c r="U1774" t="str">
        <f t="shared" si="165"/>
        <v/>
      </c>
      <c r="V1774">
        <f t="shared" si="166"/>
        <v>19</v>
      </c>
      <c r="W1774" t="str">
        <f t="shared" si="167"/>
        <v/>
      </c>
      <c r="X1774">
        <f t="shared" si="168"/>
        <v>19</v>
      </c>
    </row>
    <row r="1775" spans="1:24"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f>
        <v>6.2566666666666673E-2</v>
      </c>
      <c r="P1775" s="6">
        <f>E1775/L1775</f>
        <v>98.78947368421052</v>
      </c>
      <c r="Q1775" t="str">
        <f t="shared" si="163"/>
        <v>photography</v>
      </c>
      <c r="R1775" s="7" t="str">
        <f t="shared" si="164"/>
        <v>photobooks</v>
      </c>
      <c r="S1775" s="13">
        <f>(((I1775/60)/60)/24)+DATE(1970,1,1)</f>
        <v>42023.760393518518</v>
      </c>
      <c r="T1775" s="16">
        <f>(((J1775/60)/60)/24)+DATE(1970,1,1)</f>
        <v>41978.760393518518</v>
      </c>
      <c r="U1775" t="str">
        <f t="shared" si="165"/>
        <v/>
      </c>
      <c r="V1775">
        <f t="shared" si="166"/>
        <v>19</v>
      </c>
      <c r="W1775" t="str">
        <f t="shared" si="167"/>
        <v/>
      </c>
      <c r="X1775">
        <f t="shared" si="168"/>
        <v>19</v>
      </c>
    </row>
    <row r="1776" spans="1:24"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f>
        <v>0.4592</v>
      </c>
      <c r="P1776" s="6">
        <f>E1776/L1776</f>
        <v>88.307692307692307</v>
      </c>
      <c r="Q1776" t="str">
        <f t="shared" si="163"/>
        <v>photography</v>
      </c>
      <c r="R1776" s="7" t="str">
        <f t="shared" si="164"/>
        <v>photobooks</v>
      </c>
      <c r="S1776" s="13">
        <f>(((I1776/60)/60)/24)+DATE(1970,1,1)</f>
        <v>41972.624305555553</v>
      </c>
      <c r="T1776" s="16">
        <f>(((J1776/60)/60)/24)+DATE(1970,1,1)</f>
        <v>41930.218657407408</v>
      </c>
      <c r="U1776" t="str">
        <f t="shared" si="165"/>
        <v/>
      </c>
      <c r="V1776">
        <f t="shared" si="166"/>
        <v>13</v>
      </c>
      <c r="W1776" t="str">
        <f t="shared" si="167"/>
        <v/>
      </c>
      <c r="X1776">
        <f t="shared" si="168"/>
        <v>13</v>
      </c>
    </row>
    <row r="1777" spans="1:24"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f>
        <v>0.65101538461538466</v>
      </c>
      <c r="P1777" s="6">
        <f>E1777/L1777</f>
        <v>170.62903225806451</v>
      </c>
      <c r="Q1777" t="str">
        <f t="shared" si="163"/>
        <v>photography</v>
      </c>
      <c r="R1777" s="7" t="str">
        <f t="shared" si="164"/>
        <v>photobooks</v>
      </c>
      <c r="S1777" s="13">
        <f>(((I1777/60)/60)/24)+DATE(1970,1,1)</f>
        <v>41936.976388888892</v>
      </c>
      <c r="T1777" s="16">
        <f>(((J1777/60)/60)/24)+DATE(1970,1,1)</f>
        <v>41891.976388888892</v>
      </c>
      <c r="U1777" t="str">
        <f t="shared" si="165"/>
        <v/>
      </c>
      <c r="V1777">
        <f t="shared" si="166"/>
        <v>124</v>
      </c>
      <c r="W1777" t="str">
        <f t="shared" si="167"/>
        <v/>
      </c>
      <c r="X1777">
        <f t="shared" si="168"/>
        <v>124</v>
      </c>
    </row>
    <row r="1778" spans="1:24"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f>
        <v>6.7000000000000004E-2</v>
      </c>
      <c r="P1778" s="6">
        <f>E1778/L1778</f>
        <v>83.75</v>
      </c>
      <c r="Q1778" t="str">
        <f t="shared" si="163"/>
        <v>photography</v>
      </c>
      <c r="R1778" s="7" t="str">
        <f t="shared" si="164"/>
        <v>photobooks</v>
      </c>
      <c r="S1778" s="13">
        <f>(((I1778/60)/60)/24)+DATE(1970,1,1)</f>
        <v>41941.95684027778</v>
      </c>
      <c r="T1778" s="16">
        <f>(((J1778/60)/60)/24)+DATE(1970,1,1)</f>
        <v>41905.95684027778</v>
      </c>
      <c r="U1778" t="str">
        <f t="shared" si="165"/>
        <v/>
      </c>
      <c r="V1778">
        <f t="shared" si="166"/>
        <v>4</v>
      </c>
      <c r="W1778" t="str">
        <f t="shared" si="167"/>
        <v/>
      </c>
      <c r="X1778">
        <f t="shared" si="168"/>
        <v>4</v>
      </c>
    </row>
    <row r="1779" spans="1:24"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f>
        <v>0.135625</v>
      </c>
      <c r="P1779" s="6">
        <f>E1779/L1779</f>
        <v>65.099999999999994</v>
      </c>
      <c r="Q1779" t="str">
        <f t="shared" si="163"/>
        <v>photography</v>
      </c>
      <c r="R1779" s="7" t="str">
        <f t="shared" si="164"/>
        <v>photobooks</v>
      </c>
      <c r="S1779" s="13">
        <f>(((I1779/60)/60)/24)+DATE(1970,1,1)</f>
        <v>42055.357094907406</v>
      </c>
      <c r="T1779" s="16">
        <f>(((J1779/60)/60)/24)+DATE(1970,1,1)</f>
        <v>42025.357094907406</v>
      </c>
      <c r="U1779" t="str">
        <f t="shared" si="165"/>
        <v/>
      </c>
      <c r="V1779">
        <f t="shared" si="166"/>
        <v>10</v>
      </c>
      <c r="W1779" t="str">
        <f t="shared" si="167"/>
        <v/>
      </c>
      <c r="X1779">
        <f t="shared" si="168"/>
        <v>10</v>
      </c>
    </row>
    <row r="1780" spans="1:24"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f>
        <v>1.9900000000000001E-2</v>
      </c>
      <c r="P1780" s="6">
        <f>E1780/L1780</f>
        <v>66.333333333333329</v>
      </c>
      <c r="Q1780" t="str">
        <f t="shared" si="163"/>
        <v>photography</v>
      </c>
      <c r="R1780" s="7" t="str">
        <f t="shared" si="164"/>
        <v>photobooks</v>
      </c>
      <c r="S1780" s="13">
        <f>(((I1780/60)/60)/24)+DATE(1970,1,1)</f>
        <v>42090.821701388893</v>
      </c>
      <c r="T1780" s="16">
        <f>(((J1780/60)/60)/24)+DATE(1970,1,1)</f>
        <v>42045.86336805555</v>
      </c>
      <c r="U1780" t="str">
        <f t="shared" si="165"/>
        <v/>
      </c>
      <c r="V1780">
        <f t="shared" si="166"/>
        <v>15</v>
      </c>
      <c r="W1780" t="str">
        <f t="shared" si="167"/>
        <v/>
      </c>
      <c r="X1780">
        <f t="shared" si="168"/>
        <v>15</v>
      </c>
    </row>
    <row r="1781" spans="1:24"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f>
        <v>0.36236363636363639</v>
      </c>
      <c r="P1781" s="6">
        <f>E1781/L1781</f>
        <v>104.89473684210526</v>
      </c>
      <c r="Q1781" t="str">
        <f t="shared" si="163"/>
        <v>photography</v>
      </c>
      <c r="R1781" s="7" t="str">
        <f t="shared" si="164"/>
        <v>photobooks</v>
      </c>
      <c r="S1781" s="13">
        <f>(((I1781/60)/60)/24)+DATE(1970,1,1)</f>
        <v>42615.691898148143</v>
      </c>
      <c r="T1781" s="16">
        <f>(((J1781/60)/60)/24)+DATE(1970,1,1)</f>
        <v>42585.691898148143</v>
      </c>
      <c r="U1781" t="str">
        <f t="shared" si="165"/>
        <v/>
      </c>
      <c r="V1781">
        <f t="shared" si="166"/>
        <v>38</v>
      </c>
      <c r="W1781" t="str">
        <f t="shared" si="167"/>
        <v/>
      </c>
      <c r="X1781">
        <f t="shared" si="168"/>
        <v>38</v>
      </c>
    </row>
    <row r="1782" spans="1:24"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f>
        <v>0.39743333333333336</v>
      </c>
      <c r="P1782" s="6">
        <f>E1782/L1782</f>
        <v>78.440789473684205</v>
      </c>
      <c r="Q1782" t="str">
        <f t="shared" si="163"/>
        <v>photography</v>
      </c>
      <c r="R1782" s="7" t="str">
        <f t="shared" si="164"/>
        <v>photobooks</v>
      </c>
      <c r="S1782" s="13">
        <f>(((I1782/60)/60)/24)+DATE(1970,1,1)</f>
        <v>42553.600810185191</v>
      </c>
      <c r="T1782" s="16">
        <f>(((J1782/60)/60)/24)+DATE(1970,1,1)</f>
        <v>42493.600810185191</v>
      </c>
      <c r="U1782" t="str">
        <f t="shared" si="165"/>
        <v/>
      </c>
      <c r="V1782">
        <f t="shared" si="166"/>
        <v>152</v>
      </c>
      <c r="W1782" t="str">
        <f t="shared" si="167"/>
        <v/>
      </c>
      <c r="X1782">
        <f t="shared" si="168"/>
        <v>152</v>
      </c>
    </row>
    <row r="1783" spans="1:24"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f>
        <v>0.25763636363636366</v>
      </c>
      <c r="P1783" s="6">
        <f>E1783/L1783</f>
        <v>59.041666666666664</v>
      </c>
      <c r="Q1783" t="str">
        <f t="shared" si="163"/>
        <v>photography</v>
      </c>
      <c r="R1783" s="7" t="str">
        <f t="shared" si="164"/>
        <v>photobooks</v>
      </c>
      <c r="S1783" s="13">
        <f>(((I1783/60)/60)/24)+DATE(1970,1,1)</f>
        <v>42628.617418981477</v>
      </c>
      <c r="T1783" s="16">
        <f>(((J1783/60)/60)/24)+DATE(1970,1,1)</f>
        <v>42597.617418981477</v>
      </c>
      <c r="U1783" t="str">
        <f t="shared" si="165"/>
        <v/>
      </c>
      <c r="V1783">
        <f t="shared" si="166"/>
        <v>24</v>
      </c>
      <c r="W1783" t="str">
        <f t="shared" si="167"/>
        <v/>
      </c>
      <c r="X1783">
        <f t="shared" si="168"/>
        <v>24</v>
      </c>
    </row>
    <row r="1784" spans="1:24"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f>
        <v>0.15491428571428573</v>
      </c>
      <c r="P1784" s="6">
        <f>E1784/L1784</f>
        <v>71.34210526315789</v>
      </c>
      <c r="Q1784" t="str">
        <f t="shared" si="163"/>
        <v>photography</v>
      </c>
      <c r="R1784" s="7" t="str">
        <f t="shared" si="164"/>
        <v>photobooks</v>
      </c>
      <c r="S1784" s="13">
        <f>(((I1784/60)/60)/24)+DATE(1970,1,1)</f>
        <v>42421.575104166666</v>
      </c>
      <c r="T1784" s="16">
        <f>(((J1784/60)/60)/24)+DATE(1970,1,1)</f>
        <v>42388.575104166666</v>
      </c>
      <c r="U1784" t="str">
        <f t="shared" si="165"/>
        <v/>
      </c>
      <c r="V1784">
        <f t="shared" si="166"/>
        <v>76</v>
      </c>
      <c r="W1784" t="str">
        <f t="shared" si="167"/>
        <v/>
      </c>
      <c r="X1784">
        <f t="shared" si="168"/>
        <v>76</v>
      </c>
    </row>
    <row r="1785" spans="1:24"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f>
        <v>0.236925</v>
      </c>
      <c r="P1785" s="6">
        <f>E1785/L1785</f>
        <v>51.227027027027027</v>
      </c>
      <c r="Q1785" t="str">
        <f t="shared" si="163"/>
        <v>photography</v>
      </c>
      <c r="R1785" s="7" t="str">
        <f t="shared" si="164"/>
        <v>photobooks</v>
      </c>
      <c r="S1785" s="13">
        <f>(((I1785/60)/60)/24)+DATE(1970,1,1)</f>
        <v>42145.949976851851</v>
      </c>
      <c r="T1785" s="16">
        <f>(((J1785/60)/60)/24)+DATE(1970,1,1)</f>
        <v>42115.949976851851</v>
      </c>
      <c r="U1785" t="str">
        <f t="shared" si="165"/>
        <v/>
      </c>
      <c r="V1785">
        <f t="shared" si="166"/>
        <v>185</v>
      </c>
      <c r="W1785" t="str">
        <f t="shared" si="167"/>
        <v/>
      </c>
      <c r="X1785">
        <f t="shared" si="168"/>
        <v>185</v>
      </c>
    </row>
    <row r="1786" spans="1:24"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f>
        <v>0.39760000000000001</v>
      </c>
      <c r="P1786" s="6">
        <f>E1786/L1786</f>
        <v>60.242424242424242</v>
      </c>
      <c r="Q1786" t="str">
        <f t="shared" si="163"/>
        <v>photography</v>
      </c>
      <c r="R1786" s="7" t="str">
        <f t="shared" si="164"/>
        <v>photobooks</v>
      </c>
      <c r="S1786" s="13">
        <f>(((I1786/60)/60)/24)+DATE(1970,1,1)</f>
        <v>42035.142361111109</v>
      </c>
      <c r="T1786" s="16">
        <f>(((J1786/60)/60)/24)+DATE(1970,1,1)</f>
        <v>42003.655555555553</v>
      </c>
      <c r="U1786" t="str">
        <f t="shared" si="165"/>
        <v/>
      </c>
      <c r="V1786">
        <f t="shared" si="166"/>
        <v>33</v>
      </c>
      <c r="W1786" t="str">
        <f t="shared" si="167"/>
        <v/>
      </c>
      <c r="X1786">
        <f t="shared" si="168"/>
        <v>33</v>
      </c>
    </row>
    <row r="1787" spans="1:24"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f>
        <v>0.20220833333333332</v>
      </c>
      <c r="P1787" s="6">
        <f>E1787/L1787</f>
        <v>44.935185185185183</v>
      </c>
      <c r="Q1787" t="str">
        <f t="shared" si="163"/>
        <v>photography</v>
      </c>
      <c r="R1787" s="7" t="str">
        <f t="shared" si="164"/>
        <v>photobooks</v>
      </c>
      <c r="S1787" s="13">
        <f>(((I1787/60)/60)/24)+DATE(1970,1,1)</f>
        <v>41928</v>
      </c>
      <c r="T1787" s="16">
        <f>(((J1787/60)/60)/24)+DATE(1970,1,1)</f>
        <v>41897.134895833333</v>
      </c>
      <c r="U1787" t="str">
        <f t="shared" si="165"/>
        <v/>
      </c>
      <c r="V1787">
        <f t="shared" si="166"/>
        <v>108</v>
      </c>
      <c r="W1787" t="str">
        <f t="shared" si="167"/>
        <v/>
      </c>
      <c r="X1787">
        <f t="shared" si="168"/>
        <v>108</v>
      </c>
    </row>
    <row r="1788" spans="1:24"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f>
        <v>0.47631578947368419</v>
      </c>
      <c r="P1788" s="6">
        <f>E1788/L1788</f>
        <v>31.206896551724139</v>
      </c>
      <c r="Q1788" t="str">
        <f t="shared" si="163"/>
        <v>photography</v>
      </c>
      <c r="R1788" s="7" t="str">
        <f t="shared" si="164"/>
        <v>photobooks</v>
      </c>
      <c r="S1788" s="13">
        <f>(((I1788/60)/60)/24)+DATE(1970,1,1)</f>
        <v>41988.550659722227</v>
      </c>
      <c r="T1788" s="16">
        <f>(((J1788/60)/60)/24)+DATE(1970,1,1)</f>
        <v>41958.550659722227</v>
      </c>
      <c r="U1788" t="str">
        <f t="shared" si="165"/>
        <v/>
      </c>
      <c r="V1788">
        <f t="shared" si="166"/>
        <v>29</v>
      </c>
      <c r="W1788" t="str">
        <f t="shared" si="167"/>
        <v/>
      </c>
      <c r="X1788">
        <f t="shared" si="168"/>
        <v>29</v>
      </c>
    </row>
    <row r="1789" spans="1:24"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f>
        <v>0.15329999999999999</v>
      </c>
      <c r="P1789" s="6">
        <f>E1789/L1789</f>
        <v>63.875</v>
      </c>
      <c r="Q1789" t="str">
        <f t="shared" si="163"/>
        <v>photography</v>
      </c>
      <c r="R1789" s="7" t="str">
        <f t="shared" si="164"/>
        <v>photobooks</v>
      </c>
      <c r="S1789" s="13">
        <f>(((I1789/60)/60)/24)+DATE(1970,1,1)</f>
        <v>42098.613854166666</v>
      </c>
      <c r="T1789" s="16">
        <f>(((J1789/60)/60)/24)+DATE(1970,1,1)</f>
        <v>42068.65552083333</v>
      </c>
      <c r="U1789" t="str">
        <f t="shared" si="165"/>
        <v/>
      </c>
      <c r="V1789">
        <f t="shared" si="166"/>
        <v>24</v>
      </c>
      <c r="W1789" t="str">
        <f t="shared" si="167"/>
        <v/>
      </c>
      <c r="X1789">
        <f t="shared" si="168"/>
        <v>24</v>
      </c>
    </row>
    <row r="1790" spans="1:24"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f>
        <v>1.3818181818181818E-2</v>
      </c>
      <c r="P1790" s="6">
        <f>E1790/L1790</f>
        <v>19</v>
      </c>
      <c r="Q1790" t="str">
        <f t="shared" si="163"/>
        <v>photography</v>
      </c>
      <c r="R1790" s="7" t="str">
        <f t="shared" si="164"/>
        <v>photobooks</v>
      </c>
      <c r="S1790" s="13">
        <f>(((I1790/60)/60)/24)+DATE(1970,1,1)</f>
        <v>41943.94840277778</v>
      </c>
      <c r="T1790" s="16">
        <f>(((J1790/60)/60)/24)+DATE(1970,1,1)</f>
        <v>41913.94840277778</v>
      </c>
      <c r="U1790" t="str">
        <f t="shared" si="165"/>
        <v/>
      </c>
      <c r="V1790">
        <f t="shared" si="166"/>
        <v>4</v>
      </c>
      <c r="W1790" t="str">
        <f t="shared" si="167"/>
        <v/>
      </c>
      <c r="X1790">
        <f t="shared" si="168"/>
        <v>4</v>
      </c>
    </row>
    <row r="1791" spans="1:24"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f>
        <v>5.0000000000000001E-3</v>
      </c>
      <c r="P1791" s="6">
        <f>E1791/L1791</f>
        <v>10</v>
      </c>
      <c r="Q1791" t="str">
        <f t="shared" si="163"/>
        <v>photography</v>
      </c>
      <c r="R1791" s="7" t="str">
        <f t="shared" si="164"/>
        <v>photobooks</v>
      </c>
      <c r="S1791" s="13">
        <f>(((I1791/60)/60)/24)+DATE(1970,1,1)</f>
        <v>42016.250034722223</v>
      </c>
      <c r="T1791" s="16">
        <f>(((J1791/60)/60)/24)+DATE(1970,1,1)</f>
        <v>41956.250034722223</v>
      </c>
      <c r="U1791" t="str">
        <f t="shared" si="165"/>
        <v/>
      </c>
      <c r="V1791">
        <f t="shared" si="166"/>
        <v>4</v>
      </c>
      <c r="W1791" t="str">
        <f t="shared" si="167"/>
        <v/>
      </c>
      <c r="X1791">
        <f t="shared" si="168"/>
        <v>4</v>
      </c>
    </row>
    <row r="1792" spans="1:24"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f>
        <v>4.9575757575757579E-2</v>
      </c>
      <c r="P1792" s="6">
        <f>E1792/L1792</f>
        <v>109.06666666666666</v>
      </c>
      <c r="Q1792" t="str">
        <f t="shared" si="163"/>
        <v>photography</v>
      </c>
      <c r="R1792" s="7" t="str">
        <f t="shared" si="164"/>
        <v>photobooks</v>
      </c>
      <c r="S1792" s="13">
        <f>(((I1792/60)/60)/24)+DATE(1970,1,1)</f>
        <v>42040.674513888895</v>
      </c>
      <c r="T1792" s="16">
        <f>(((J1792/60)/60)/24)+DATE(1970,1,1)</f>
        <v>42010.674513888895</v>
      </c>
      <c r="U1792" t="str">
        <f t="shared" si="165"/>
        <v/>
      </c>
      <c r="V1792">
        <f t="shared" si="166"/>
        <v>15</v>
      </c>
      <c r="W1792" t="str">
        <f t="shared" si="167"/>
        <v/>
      </c>
      <c r="X1792">
        <f t="shared" si="168"/>
        <v>15</v>
      </c>
    </row>
    <row r="1793" spans="1:24"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f>
        <v>3.5666666666666666E-2</v>
      </c>
      <c r="P1793" s="6">
        <f>E1793/L1793</f>
        <v>26.75</v>
      </c>
      <c r="Q1793" t="str">
        <f t="shared" si="163"/>
        <v>photography</v>
      </c>
      <c r="R1793" s="7" t="str">
        <f t="shared" si="164"/>
        <v>photobooks</v>
      </c>
      <c r="S1793" s="13">
        <f>(((I1793/60)/60)/24)+DATE(1970,1,1)</f>
        <v>42033.740335648152</v>
      </c>
      <c r="T1793" s="16">
        <f>(((J1793/60)/60)/24)+DATE(1970,1,1)</f>
        <v>41973.740335648152</v>
      </c>
      <c r="U1793" t="str">
        <f t="shared" si="165"/>
        <v/>
      </c>
      <c r="V1793">
        <f t="shared" si="166"/>
        <v>4</v>
      </c>
      <c r="W1793" t="str">
        <f t="shared" si="167"/>
        <v/>
      </c>
      <c r="X1793">
        <f t="shared" si="168"/>
        <v>4</v>
      </c>
    </row>
    <row r="1794" spans="1:24"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f>
        <v>0.61124000000000001</v>
      </c>
      <c r="P1794" s="6">
        <f>E1794/L1794</f>
        <v>109.93525179856115</v>
      </c>
      <c r="Q1794" t="str">
        <f t="shared" si="163"/>
        <v>photography</v>
      </c>
      <c r="R1794" s="7" t="str">
        <f t="shared" si="164"/>
        <v>photobooks</v>
      </c>
      <c r="S1794" s="13">
        <f>(((I1794/60)/60)/24)+DATE(1970,1,1)</f>
        <v>42226.290972222225</v>
      </c>
      <c r="T1794" s="16">
        <f>(((J1794/60)/60)/24)+DATE(1970,1,1)</f>
        <v>42189.031041666662</v>
      </c>
      <c r="U1794" t="str">
        <f t="shared" si="165"/>
        <v/>
      </c>
      <c r="V1794">
        <f t="shared" si="166"/>
        <v>139</v>
      </c>
      <c r="W1794" t="str">
        <f t="shared" si="167"/>
        <v/>
      </c>
      <c r="X1794">
        <f t="shared" si="168"/>
        <v>139</v>
      </c>
    </row>
    <row r="1795" spans="1:24"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f>
        <v>1.3333333333333334E-2</v>
      </c>
      <c r="P1795" s="6">
        <f>E1795/L1795</f>
        <v>20</v>
      </c>
      <c r="Q1795" t="str">
        <f t="shared" ref="Q1795:Q1858" si="169">LEFT(N1795,SEARCH("/",N1795)-1)</f>
        <v>photography</v>
      </c>
      <c r="R1795" s="7" t="str">
        <f t="shared" ref="R1795:R1858" si="170">RIGHT(N1795,LEN(N1795)-SEARCH("/",N1795))</f>
        <v>photobooks</v>
      </c>
      <c r="S1795" s="13">
        <f>(((I1795/60)/60)/24)+DATE(1970,1,1)</f>
        <v>41970.933333333334</v>
      </c>
      <c r="T1795" s="16">
        <f>(((J1795/60)/60)/24)+DATE(1970,1,1)</f>
        <v>41940.89166666667</v>
      </c>
      <c r="U1795" t="str">
        <f t="shared" ref="U1795:U1858" si="171">IF(F1795="Successful",L1795,"")</f>
        <v/>
      </c>
      <c r="V1795">
        <f t="shared" ref="V1795:V1858" si="172">IF($F1795="Failed",$L1795,"")</f>
        <v>2</v>
      </c>
      <c r="W1795" t="str">
        <f t="shared" ref="W1795:W1858" si="173">IF($F1795="Canceled",$L1795,"")</f>
        <v/>
      </c>
      <c r="X1795">
        <f t="shared" ref="X1795:X1858" si="174">IF(V1795="",W1795,V1795)</f>
        <v>2</v>
      </c>
    </row>
    <row r="1796" spans="1:24"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f>
        <v>0.11077777777777778</v>
      </c>
      <c r="P1796" s="6">
        <f>E1796/L1796</f>
        <v>55.388888888888886</v>
      </c>
      <c r="Q1796" t="str">
        <f t="shared" si="169"/>
        <v>photography</v>
      </c>
      <c r="R1796" s="7" t="str">
        <f t="shared" si="170"/>
        <v>photobooks</v>
      </c>
      <c r="S1796" s="13">
        <f>(((I1796/60)/60)/24)+DATE(1970,1,1)</f>
        <v>42046.551180555558</v>
      </c>
      <c r="T1796" s="16">
        <f>(((J1796/60)/60)/24)+DATE(1970,1,1)</f>
        <v>42011.551180555558</v>
      </c>
      <c r="U1796" t="str">
        <f t="shared" si="171"/>
        <v/>
      </c>
      <c r="V1796">
        <f t="shared" si="172"/>
        <v>18</v>
      </c>
      <c r="W1796" t="str">
        <f t="shared" si="173"/>
        <v/>
      </c>
      <c r="X1796">
        <f t="shared" si="174"/>
        <v>18</v>
      </c>
    </row>
    <row r="1797" spans="1:24"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f>
        <v>0.38735714285714284</v>
      </c>
      <c r="P1797" s="6">
        <f>E1797/L1797</f>
        <v>133.90123456790124</v>
      </c>
      <c r="Q1797" t="str">
        <f t="shared" si="169"/>
        <v>photography</v>
      </c>
      <c r="R1797" s="7" t="str">
        <f t="shared" si="170"/>
        <v>photobooks</v>
      </c>
      <c r="S1797" s="13">
        <f>(((I1797/60)/60)/24)+DATE(1970,1,1)</f>
        <v>42657.666666666672</v>
      </c>
      <c r="T1797" s="16">
        <f>(((J1797/60)/60)/24)+DATE(1970,1,1)</f>
        <v>42628.288668981477</v>
      </c>
      <c r="U1797" t="str">
        <f t="shared" si="171"/>
        <v/>
      </c>
      <c r="V1797">
        <f t="shared" si="172"/>
        <v>81</v>
      </c>
      <c r="W1797" t="str">
        <f t="shared" si="173"/>
        <v/>
      </c>
      <c r="X1797">
        <f t="shared" si="174"/>
        <v>81</v>
      </c>
    </row>
    <row r="1798" spans="1:24"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f>
        <v>0.22052631578947368</v>
      </c>
      <c r="P1798" s="6">
        <f>E1798/L1798</f>
        <v>48.720930232558139</v>
      </c>
      <c r="Q1798" t="str">
        <f t="shared" si="169"/>
        <v>photography</v>
      </c>
      <c r="R1798" s="7" t="str">
        <f t="shared" si="170"/>
        <v>photobooks</v>
      </c>
      <c r="S1798" s="13">
        <f>(((I1798/60)/60)/24)+DATE(1970,1,1)</f>
        <v>42575.439421296294</v>
      </c>
      <c r="T1798" s="16">
        <f>(((J1798/60)/60)/24)+DATE(1970,1,1)</f>
        <v>42515.439421296294</v>
      </c>
      <c r="U1798" t="str">
        <f t="shared" si="171"/>
        <v/>
      </c>
      <c r="V1798">
        <f t="shared" si="172"/>
        <v>86</v>
      </c>
      <c r="W1798" t="str">
        <f t="shared" si="173"/>
        <v/>
      </c>
      <c r="X1798">
        <f t="shared" si="174"/>
        <v>86</v>
      </c>
    </row>
    <row r="1799" spans="1:24"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f>
        <v>0.67549999999999999</v>
      </c>
      <c r="P1799" s="6">
        <f>E1799/L1799</f>
        <v>48.25</v>
      </c>
      <c r="Q1799" t="str">
        <f t="shared" si="169"/>
        <v>photography</v>
      </c>
      <c r="R1799" s="7" t="str">
        <f t="shared" si="170"/>
        <v>photobooks</v>
      </c>
      <c r="S1799" s="13">
        <f>(((I1799/60)/60)/24)+DATE(1970,1,1)</f>
        <v>42719.56931712963</v>
      </c>
      <c r="T1799" s="16">
        <f>(((J1799/60)/60)/24)+DATE(1970,1,1)</f>
        <v>42689.56931712963</v>
      </c>
      <c r="U1799" t="str">
        <f t="shared" si="171"/>
        <v/>
      </c>
      <c r="V1799">
        <f t="shared" si="172"/>
        <v>140</v>
      </c>
      <c r="W1799" t="str">
        <f t="shared" si="173"/>
        <v/>
      </c>
      <c r="X1799">
        <f t="shared" si="174"/>
        <v>140</v>
      </c>
    </row>
    <row r="1800" spans="1:24"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f>
        <v>0.136375</v>
      </c>
      <c r="P1800" s="6">
        <f>E1800/L1800</f>
        <v>58.972972972972975</v>
      </c>
      <c r="Q1800" t="str">
        <f t="shared" si="169"/>
        <v>photography</v>
      </c>
      <c r="R1800" s="7" t="str">
        <f t="shared" si="170"/>
        <v>photobooks</v>
      </c>
      <c r="S1800" s="13">
        <f>(((I1800/60)/60)/24)+DATE(1970,1,1)</f>
        <v>42404.32677083333</v>
      </c>
      <c r="T1800" s="16">
        <f>(((J1800/60)/60)/24)+DATE(1970,1,1)</f>
        <v>42344.32677083333</v>
      </c>
      <c r="U1800" t="str">
        <f t="shared" si="171"/>
        <v/>
      </c>
      <c r="V1800">
        <f t="shared" si="172"/>
        <v>37</v>
      </c>
      <c r="W1800" t="str">
        <f t="shared" si="173"/>
        <v/>
      </c>
      <c r="X1800">
        <f t="shared" si="174"/>
        <v>37</v>
      </c>
    </row>
    <row r="1801" spans="1:24"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f>
        <v>1.7457500000000001E-2</v>
      </c>
      <c r="P1801" s="6">
        <f>E1801/L1801</f>
        <v>11.638333333333334</v>
      </c>
      <c r="Q1801" t="str">
        <f t="shared" si="169"/>
        <v>photography</v>
      </c>
      <c r="R1801" s="7" t="str">
        <f t="shared" si="170"/>
        <v>photobooks</v>
      </c>
      <c r="S1801" s="13">
        <f>(((I1801/60)/60)/24)+DATE(1970,1,1)</f>
        <v>41954.884351851855</v>
      </c>
      <c r="T1801" s="16">
        <f>(((J1801/60)/60)/24)+DATE(1970,1,1)</f>
        <v>41934.842685185184</v>
      </c>
      <c r="U1801" t="str">
        <f t="shared" si="171"/>
        <v/>
      </c>
      <c r="V1801">
        <f t="shared" si="172"/>
        <v>6</v>
      </c>
      <c r="W1801" t="str">
        <f t="shared" si="173"/>
        <v/>
      </c>
      <c r="X1801">
        <f t="shared" si="174"/>
        <v>6</v>
      </c>
    </row>
    <row r="1802" spans="1:24"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f>
        <v>0.20449632511889321</v>
      </c>
      <c r="P1802" s="6">
        <f>E1802/L1802</f>
        <v>83.716814159292042</v>
      </c>
      <c r="Q1802" t="str">
        <f t="shared" si="169"/>
        <v>photography</v>
      </c>
      <c r="R1802" s="7" t="str">
        <f t="shared" si="170"/>
        <v>photobooks</v>
      </c>
      <c r="S1802" s="13">
        <f>(((I1802/60)/60)/24)+DATE(1970,1,1)</f>
        <v>42653.606134259258</v>
      </c>
      <c r="T1802" s="16">
        <f>(((J1802/60)/60)/24)+DATE(1970,1,1)</f>
        <v>42623.606134259258</v>
      </c>
      <c r="U1802" t="str">
        <f t="shared" si="171"/>
        <v/>
      </c>
      <c r="V1802">
        <f t="shared" si="172"/>
        <v>113</v>
      </c>
      <c r="W1802" t="str">
        <f t="shared" si="173"/>
        <v/>
      </c>
      <c r="X1802">
        <f t="shared" si="174"/>
        <v>113</v>
      </c>
    </row>
    <row r="1803" spans="1:24"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f>
        <v>0.13852941176470587</v>
      </c>
      <c r="P1803" s="6">
        <f>E1803/L1803</f>
        <v>63.648648648648646</v>
      </c>
      <c r="Q1803" t="str">
        <f t="shared" si="169"/>
        <v>photography</v>
      </c>
      <c r="R1803" s="7" t="str">
        <f t="shared" si="170"/>
        <v>photobooks</v>
      </c>
      <c r="S1803" s="13">
        <f>(((I1803/60)/60)/24)+DATE(1970,1,1)</f>
        <v>42353.506944444445</v>
      </c>
      <c r="T1803" s="16">
        <f>(((J1803/60)/60)/24)+DATE(1970,1,1)</f>
        <v>42321.660509259258</v>
      </c>
      <c r="U1803" t="str">
        <f t="shared" si="171"/>
        <v/>
      </c>
      <c r="V1803">
        <f t="shared" si="172"/>
        <v>37</v>
      </c>
      <c r="W1803" t="str">
        <f t="shared" si="173"/>
        <v/>
      </c>
      <c r="X1803">
        <f t="shared" si="174"/>
        <v>37</v>
      </c>
    </row>
    <row r="1804" spans="1:24"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f>
        <v>0.48485714285714288</v>
      </c>
      <c r="P1804" s="6">
        <f>E1804/L1804</f>
        <v>94.277777777777771</v>
      </c>
      <c r="Q1804" t="str">
        <f t="shared" si="169"/>
        <v>photography</v>
      </c>
      <c r="R1804" s="7" t="str">
        <f t="shared" si="170"/>
        <v>photobooks</v>
      </c>
      <c r="S1804" s="13">
        <f>(((I1804/60)/60)/24)+DATE(1970,1,1)</f>
        <v>42182.915972222225</v>
      </c>
      <c r="T1804" s="16">
        <f>(((J1804/60)/60)/24)+DATE(1970,1,1)</f>
        <v>42159.47256944445</v>
      </c>
      <c r="U1804" t="str">
        <f t="shared" si="171"/>
        <v/>
      </c>
      <c r="V1804">
        <f t="shared" si="172"/>
        <v>18</v>
      </c>
      <c r="W1804" t="str">
        <f t="shared" si="173"/>
        <v/>
      </c>
      <c r="X1804">
        <f t="shared" si="174"/>
        <v>18</v>
      </c>
    </row>
    <row r="1805" spans="1:24"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f>
        <v>0.308</v>
      </c>
      <c r="P1805" s="6">
        <f>E1805/L1805</f>
        <v>71.86666666666666</v>
      </c>
      <c r="Q1805" t="str">
        <f t="shared" si="169"/>
        <v>photography</v>
      </c>
      <c r="R1805" s="7" t="str">
        <f t="shared" si="170"/>
        <v>photobooks</v>
      </c>
      <c r="S1805" s="13">
        <f>(((I1805/60)/60)/24)+DATE(1970,1,1)</f>
        <v>42049.071550925932</v>
      </c>
      <c r="T1805" s="16">
        <f>(((J1805/60)/60)/24)+DATE(1970,1,1)</f>
        <v>42018.071550925932</v>
      </c>
      <c r="U1805" t="str">
        <f t="shared" si="171"/>
        <v/>
      </c>
      <c r="V1805">
        <f t="shared" si="172"/>
        <v>75</v>
      </c>
      <c r="W1805" t="str">
        <f t="shared" si="173"/>
        <v/>
      </c>
      <c r="X1805">
        <f t="shared" si="174"/>
        <v>75</v>
      </c>
    </row>
    <row r="1806" spans="1:24"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f>
        <v>0.35174193548387095</v>
      </c>
      <c r="P1806" s="6">
        <f>E1806/L1806</f>
        <v>104.84615384615384</v>
      </c>
      <c r="Q1806" t="str">
        <f t="shared" si="169"/>
        <v>photography</v>
      </c>
      <c r="R1806" s="7" t="str">
        <f t="shared" si="170"/>
        <v>photobooks</v>
      </c>
      <c r="S1806" s="13">
        <f>(((I1806/60)/60)/24)+DATE(1970,1,1)</f>
        <v>42322.719953703709</v>
      </c>
      <c r="T1806" s="16">
        <f>(((J1806/60)/60)/24)+DATE(1970,1,1)</f>
        <v>42282.678287037037</v>
      </c>
      <c r="U1806" t="str">
        <f t="shared" si="171"/>
        <v/>
      </c>
      <c r="V1806">
        <f t="shared" si="172"/>
        <v>52</v>
      </c>
      <c r="W1806" t="str">
        <f t="shared" si="173"/>
        <v/>
      </c>
      <c r="X1806">
        <f t="shared" si="174"/>
        <v>52</v>
      </c>
    </row>
    <row r="1807" spans="1:24"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f>
        <v>0.36404444444444445</v>
      </c>
      <c r="P1807" s="6">
        <f>E1807/L1807</f>
        <v>67.139344262295083</v>
      </c>
      <c r="Q1807" t="str">
        <f t="shared" si="169"/>
        <v>photography</v>
      </c>
      <c r="R1807" s="7" t="str">
        <f t="shared" si="170"/>
        <v>photobooks</v>
      </c>
      <c r="S1807" s="13">
        <f>(((I1807/60)/60)/24)+DATE(1970,1,1)</f>
        <v>42279.75</v>
      </c>
      <c r="T1807" s="16">
        <f>(((J1807/60)/60)/24)+DATE(1970,1,1)</f>
        <v>42247.803912037038</v>
      </c>
      <c r="U1807" t="str">
        <f t="shared" si="171"/>
        <v/>
      </c>
      <c r="V1807">
        <f t="shared" si="172"/>
        <v>122</v>
      </c>
      <c r="W1807" t="str">
        <f t="shared" si="173"/>
        <v/>
      </c>
      <c r="X1807">
        <f t="shared" si="174"/>
        <v>122</v>
      </c>
    </row>
    <row r="1808" spans="1:24"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f>
        <v>2.955E-2</v>
      </c>
      <c r="P1808" s="6">
        <f>E1808/L1808</f>
        <v>73.875</v>
      </c>
      <c r="Q1808" t="str">
        <f t="shared" si="169"/>
        <v>photography</v>
      </c>
      <c r="R1808" s="7" t="str">
        <f t="shared" si="170"/>
        <v>photobooks</v>
      </c>
      <c r="S1808" s="13">
        <f>(((I1808/60)/60)/24)+DATE(1970,1,1)</f>
        <v>41912.638298611113</v>
      </c>
      <c r="T1808" s="16">
        <f>(((J1808/60)/60)/24)+DATE(1970,1,1)</f>
        <v>41877.638298611113</v>
      </c>
      <c r="U1808" t="str">
        <f t="shared" si="171"/>
        <v/>
      </c>
      <c r="V1808">
        <f t="shared" si="172"/>
        <v>8</v>
      </c>
      <c r="W1808" t="str">
        <f t="shared" si="173"/>
        <v/>
      </c>
      <c r="X1808">
        <f t="shared" si="174"/>
        <v>8</v>
      </c>
    </row>
    <row r="1809" spans="1:24"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f>
        <v>0.1106</v>
      </c>
      <c r="P1809" s="6">
        <f>E1809/L1809</f>
        <v>69.125</v>
      </c>
      <c r="Q1809" t="str">
        <f t="shared" si="169"/>
        <v>photography</v>
      </c>
      <c r="R1809" s="7" t="str">
        <f t="shared" si="170"/>
        <v>photobooks</v>
      </c>
      <c r="S1809" s="13">
        <f>(((I1809/60)/60)/24)+DATE(1970,1,1)</f>
        <v>41910.068437499998</v>
      </c>
      <c r="T1809" s="16">
        <f>(((J1809/60)/60)/24)+DATE(1970,1,1)</f>
        <v>41880.068437499998</v>
      </c>
      <c r="U1809" t="str">
        <f t="shared" si="171"/>
        <v/>
      </c>
      <c r="V1809">
        <f t="shared" si="172"/>
        <v>8</v>
      </c>
      <c r="W1809" t="str">
        <f t="shared" si="173"/>
        <v/>
      </c>
      <c r="X1809">
        <f t="shared" si="174"/>
        <v>8</v>
      </c>
    </row>
    <row r="1810" spans="1:24"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f>
        <v>0.41407142857142859</v>
      </c>
      <c r="P1810" s="6">
        <f>E1810/L1810</f>
        <v>120.77083333333333</v>
      </c>
      <c r="Q1810" t="str">
        <f t="shared" si="169"/>
        <v>photography</v>
      </c>
      <c r="R1810" s="7" t="str">
        <f t="shared" si="170"/>
        <v>photobooks</v>
      </c>
      <c r="S1810" s="13">
        <f>(((I1810/60)/60)/24)+DATE(1970,1,1)</f>
        <v>42777.680902777778</v>
      </c>
      <c r="T1810" s="16">
        <f>(((J1810/60)/60)/24)+DATE(1970,1,1)</f>
        <v>42742.680902777778</v>
      </c>
      <c r="U1810" t="str">
        <f t="shared" si="171"/>
        <v/>
      </c>
      <c r="V1810">
        <f t="shared" si="172"/>
        <v>96</v>
      </c>
      <c r="W1810" t="str">
        <f t="shared" si="173"/>
        <v/>
      </c>
      <c r="X1810">
        <f t="shared" si="174"/>
        <v>96</v>
      </c>
    </row>
    <row r="1811" spans="1:24"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f>
        <v>0.10857142857142857</v>
      </c>
      <c r="P1811" s="6">
        <f>E1811/L1811</f>
        <v>42.222222222222221</v>
      </c>
      <c r="Q1811" t="str">
        <f t="shared" si="169"/>
        <v>photography</v>
      </c>
      <c r="R1811" s="7" t="str">
        <f t="shared" si="170"/>
        <v>photobooks</v>
      </c>
      <c r="S1811" s="13">
        <f>(((I1811/60)/60)/24)+DATE(1970,1,1)</f>
        <v>42064.907858796301</v>
      </c>
      <c r="T1811" s="16">
        <f>(((J1811/60)/60)/24)+DATE(1970,1,1)</f>
        <v>42029.907858796301</v>
      </c>
      <c r="U1811" t="str">
        <f t="shared" si="171"/>
        <v/>
      </c>
      <c r="V1811">
        <f t="shared" si="172"/>
        <v>9</v>
      </c>
      <c r="W1811" t="str">
        <f t="shared" si="173"/>
        <v/>
      </c>
      <c r="X1811">
        <f t="shared" si="174"/>
        <v>9</v>
      </c>
    </row>
    <row r="1812" spans="1:24"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f>
        <v>3.3333333333333333E-2</v>
      </c>
      <c r="P1812" s="6">
        <f>E1812/L1812</f>
        <v>7.5</v>
      </c>
      <c r="Q1812" t="str">
        <f t="shared" si="169"/>
        <v>photography</v>
      </c>
      <c r="R1812" s="7" t="str">
        <f t="shared" si="170"/>
        <v>photobooks</v>
      </c>
      <c r="S1812" s="13">
        <f>(((I1812/60)/60)/24)+DATE(1970,1,1)</f>
        <v>41872.91002314815</v>
      </c>
      <c r="T1812" s="16">
        <f>(((J1812/60)/60)/24)+DATE(1970,1,1)</f>
        <v>41860.91002314815</v>
      </c>
      <c r="U1812" t="str">
        <f t="shared" si="171"/>
        <v/>
      </c>
      <c r="V1812">
        <f t="shared" si="172"/>
        <v>2</v>
      </c>
      <c r="W1812" t="str">
        <f t="shared" si="173"/>
        <v/>
      </c>
      <c r="X1812">
        <f t="shared" si="174"/>
        <v>2</v>
      </c>
    </row>
    <row r="1813" spans="1:24"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f>
        <v>7.407407407407407E-4</v>
      </c>
      <c r="P1813" s="6">
        <f>E1813/L1813</f>
        <v>1.5384615384615385</v>
      </c>
      <c r="Q1813" t="str">
        <f t="shared" si="169"/>
        <v>photography</v>
      </c>
      <c r="R1813" s="7" t="str">
        <f t="shared" si="170"/>
        <v>photobooks</v>
      </c>
      <c r="S1813" s="13">
        <f>(((I1813/60)/60)/24)+DATE(1970,1,1)</f>
        <v>41936.166666666664</v>
      </c>
      <c r="T1813" s="16">
        <f>(((J1813/60)/60)/24)+DATE(1970,1,1)</f>
        <v>41876.433680555558</v>
      </c>
      <c r="U1813" t="str">
        <f t="shared" si="171"/>
        <v/>
      </c>
      <c r="V1813">
        <f t="shared" si="172"/>
        <v>26</v>
      </c>
      <c r="W1813" t="str">
        <f t="shared" si="173"/>
        <v/>
      </c>
      <c r="X1813">
        <f t="shared" si="174"/>
        <v>26</v>
      </c>
    </row>
    <row r="1814" spans="1:24"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f>
        <v>0.13307692307692306</v>
      </c>
      <c r="P1814" s="6">
        <f>E1814/L1814</f>
        <v>37.608695652173914</v>
      </c>
      <c r="Q1814" t="str">
        <f t="shared" si="169"/>
        <v>photography</v>
      </c>
      <c r="R1814" s="7" t="str">
        <f t="shared" si="170"/>
        <v>photobooks</v>
      </c>
      <c r="S1814" s="13">
        <f>(((I1814/60)/60)/24)+DATE(1970,1,1)</f>
        <v>42554.318703703699</v>
      </c>
      <c r="T1814" s="16">
        <f>(((J1814/60)/60)/24)+DATE(1970,1,1)</f>
        <v>42524.318703703699</v>
      </c>
      <c r="U1814" t="str">
        <f t="shared" si="171"/>
        <v/>
      </c>
      <c r="V1814">
        <f t="shared" si="172"/>
        <v>23</v>
      </c>
      <c r="W1814" t="str">
        <f t="shared" si="173"/>
        <v/>
      </c>
      <c r="X1814">
        <f t="shared" si="174"/>
        <v>23</v>
      </c>
    </row>
    <row r="1815" spans="1:24"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f>
        <v>0</v>
      </c>
      <c r="P1815" s="6" t="e">
        <f>E1815/L1815</f>
        <v>#DIV/0!</v>
      </c>
      <c r="Q1815" t="str">
        <f t="shared" si="169"/>
        <v>photography</v>
      </c>
      <c r="R1815" s="7" t="str">
        <f t="shared" si="170"/>
        <v>photobooks</v>
      </c>
      <c r="S1815" s="13">
        <f>(((I1815/60)/60)/24)+DATE(1970,1,1)</f>
        <v>41859.889027777775</v>
      </c>
      <c r="T1815" s="16">
        <f>(((J1815/60)/60)/24)+DATE(1970,1,1)</f>
        <v>41829.889027777775</v>
      </c>
      <c r="U1815" t="str">
        <f t="shared" si="171"/>
        <v/>
      </c>
      <c r="V1815">
        <f t="shared" si="172"/>
        <v>0</v>
      </c>
      <c r="W1815" t="str">
        <f t="shared" si="173"/>
        <v/>
      </c>
      <c r="X1815">
        <f t="shared" si="174"/>
        <v>0</v>
      </c>
    </row>
    <row r="1816" spans="1:24"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f>
        <v>0.49183333333333334</v>
      </c>
      <c r="P1816" s="6">
        <f>E1816/L1816</f>
        <v>42.157142857142858</v>
      </c>
      <c r="Q1816" t="str">
        <f t="shared" si="169"/>
        <v>photography</v>
      </c>
      <c r="R1816" s="7" t="str">
        <f t="shared" si="170"/>
        <v>photobooks</v>
      </c>
      <c r="S1816" s="13">
        <f>(((I1816/60)/60)/24)+DATE(1970,1,1)</f>
        <v>42063.314074074078</v>
      </c>
      <c r="T1816" s="16">
        <f>(((J1816/60)/60)/24)+DATE(1970,1,1)</f>
        <v>42033.314074074078</v>
      </c>
      <c r="U1816" t="str">
        <f t="shared" si="171"/>
        <v/>
      </c>
      <c r="V1816">
        <f t="shared" si="172"/>
        <v>140</v>
      </c>
      <c r="W1816" t="str">
        <f t="shared" si="173"/>
        <v/>
      </c>
      <c r="X1816">
        <f t="shared" si="174"/>
        <v>140</v>
      </c>
    </row>
    <row r="1817" spans="1:24"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f>
        <v>0</v>
      </c>
      <c r="P1817" s="6" t="e">
        <f>E1817/L1817</f>
        <v>#DIV/0!</v>
      </c>
      <c r="Q1817" t="str">
        <f t="shared" si="169"/>
        <v>photography</v>
      </c>
      <c r="R1817" s="7" t="str">
        <f t="shared" si="170"/>
        <v>photobooks</v>
      </c>
      <c r="S1817" s="13">
        <f>(((I1817/60)/60)/24)+DATE(1970,1,1)</f>
        <v>42186.906678240746</v>
      </c>
      <c r="T1817" s="16">
        <f>(((J1817/60)/60)/24)+DATE(1970,1,1)</f>
        <v>42172.906678240746</v>
      </c>
      <c r="U1817" t="str">
        <f t="shared" si="171"/>
        <v/>
      </c>
      <c r="V1817">
        <f t="shared" si="172"/>
        <v>0</v>
      </c>
      <c r="W1817" t="str">
        <f t="shared" si="173"/>
        <v/>
      </c>
      <c r="X1817">
        <f t="shared" si="174"/>
        <v>0</v>
      </c>
    </row>
    <row r="1818" spans="1:24"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f>
        <v>2.036E-2</v>
      </c>
      <c r="P1818" s="6">
        <f>E1818/L1818</f>
        <v>84.833333333333329</v>
      </c>
      <c r="Q1818" t="str">
        <f t="shared" si="169"/>
        <v>photography</v>
      </c>
      <c r="R1818" s="7" t="str">
        <f t="shared" si="170"/>
        <v>photobooks</v>
      </c>
      <c r="S1818" s="13">
        <f>(((I1818/60)/60)/24)+DATE(1970,1,1)</f>
        <v>42576.791666666672</v>
      </c>
      <c r="T1818" s="16">
        <f>(((J1818/60)/60)/24)+DATE(1970,1,1)</f>
        <v>42548.876192129625</v>
      </c>
      <c r="U1818" t="str">
        <f t="shared" si="171"/>
        <v/>
      </c>
      <c r="V1818">
        <f t="shared" si="172"/>
        <v>6</v>
      </c>
      <c r="W1818" t="str">
        <f t="shared" si="173"/>
        <v/>
      </c>
      <c r="X1818">
        <f t="shared" si="174"/>
        <v>6</v>
      </c>
    </row>
    <row r="1819" spans="1:24"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f>
        <v>0.52327777777777773</v>
      </c>
      <c r="P1819" s="6">
        <f>E1819/L1819</f>
        <v>94.19</v>
      </c>
      <c r="Q1819" t="str">
        <f t="shared" si="169"/>
        <v>photography</v>
      </c>
      <c r="R1819" s="7" t="str">
        <f t="shared" si="170"/>
        <v>photobooks</v>
      </c>
      <c r="S1819" s="13">
        <f>(((I1819/60)/60)/24)+DATE(1970,1,1)</f>
        <v>42765.290972222225</v>
      </c>
      <c r="T1819" s="16">
        <f>(((J1819/60)/60)/24)+DATE(1970,1,1)</f>
        <v>42705.662118055552</v>
      </c>
      <c r="U1819" t="str">
        <f t="shared" si="171"/>
        <v/>
      </c>
      <c r="V1819">
        <f t="shared" si="172"/>
        <v>100</v>
      </c>
      <c r="W1819" t="str">
        <f t="shared" si="173"/>
        <v/>
      </c>
      <c r="X1819">
        <f t="shared" si="174"/>
        <v>100</v>
      </c>
    </row>
    <row r="1820" spans="1:24"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f>
        <v>0</v>
      </c>
      <c r="P1820" s="6" t="e">
        <f>E1820/L1820</f>
        <v>#DIV/0!</v>
      </c>
      <c r="Q1820" t="str">
        <f t="shared" si="169"/>
        <v>photography</v>
      </c>
      <c r="R1820" s="7" t="str">
        <f t="shared" si="170"/>
        <v>photobooks</v>
      </c>
      <c r="S1820" s="13">
        <f>(((I1820/60)/60)/24)+DATE(1970,1,1)</f>
        <v>42097.192708333328</v>
      </c>
      <c r="T1820" s="16">
        <f>(((J1820/60)/60)/24)+DATE(1970,1,1)</f>
        <v>42067.234375</v>
      </c>
      <c r="U1820" t="str">
        <f t="shared" si="171"/>
        <v/>
      </c>
      <c r="V1820">
        <f t="shared" si="172"/>
        <v>0</v>
      </c>
      <c r="W1820" t="str">
        <f t="shared" si="173"/>
        <v/>
      </c>
      <c r="X1820">
        <f t="shared" si="174"/>
        <v>0</v>
      </c>
    </row>
    <row r="1821" spans="1:24"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f>
        <v>2.0833333333333332E-2</v>
      </c>
      <c r="P1821" s="6">
        <f>E1821/L1821</f>
        <v>6.25</v>
      </c>
      <c r="Q1821" t="str">
        <f t="shared" si="169"/>
        <v>photography</v>
      </c>
      <c r="R1821" s="7" t="str">
        <f t="shared" si="170"/>
        <v>photobooks</v>
      </c>
      <c r="S1821" s="13">
        <f>(((I1821/60)/60)/24)+DATE(1970,1,1)</f>
        <v>41850.752268518518</v>
      </c>
      <c r="T1821" s="16">
        <f>(((J1821/60)/60)/24)+DATE(1970,1,1)</f>
        <v>41820.752268518518</v>
      </c>
      <c r="U1821" t="str">
        <f t="shared" si="171"/>
        <v/>
      </c>
      <c r="V1821">
        <f t="shared" si="172"/>
        <v>4</v>
      </c>
      <c r="W1821" t="str">
        <f t="shared" si="173"/>
        <v/>
      </c>
      <c r="X1821">
        <f t="shared" si="174"/>
        <v>4</v>
      </c>
    </row>
    <row r="1822" spans="1:24"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f>
        <v>6.565384615384616E-2</v>
      </c>
      <c r="P1822" s="6">
        <f>E1822/L1822</f>
        <v>213.375</v>
      </c>
      <c r="Q1822" t="str">
        <f t="shared" si="169"/>
        <v>photography</v>
      </c>
      <c r="R1822" s="7" t="str">
        <f t="shared" si="170"/>
        <v>photobooks</v>
      </c>
      <c r="S1822" s="13">
        <f>(((I1822/60)/60)/24)+DATE(1970,1,1)</f>
        <v>42095.042708333334</v>
      </c>
      <c r="T1822" s="16">
        <f>(((J1822/60)/60)/24)+DATE(1970,1,1)</f>
        <v>42065.084375000006</v>
      </c>
      <c r="U1822" t="str">
        <f t="shared" si="171"/>
        <v/>
      </c>
      <c r="V1822">
        <f t="shared" si="172"/>
        <v>8</v>
      </c>
      <c r="W1822" t="str">
        <f t="shared" si="173"/>
        <v/>
      </c>
      <c r="X1822">
        <f t="shared" si="174"/>
        <v>8</v>
      </c>
    </row>
    <row r="1823" spans="1:24"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f>
        <v>1.3489</v>
      </c>
      <c r="P1823" s="6">
        <f>E1823/L1823</f>
        <v>59.162280701754383</v>
      </c>
      <c r="Q1823" t="str">
        <f t="shared" si="169"/>
        <v>music</v>
      </c>
      <c r="R1823" s="7" t="str">
        <f t="shared" si="170"/>
        <v>rock</v>
      </c>
      <c r="S1823" s="13">
        <f>(((I1823/60)/60)/24)+DATE(1970,1,1)</f>
        <v>40971.319062499999</v>
      </c>
      <c r="T1823" s="16">
        <f>(((J1823/60)/60)/24)+DATE(1970,1,1)</f>
        <v>40926.319062499999</v>
      </c>
      <c r="U1823">
        <f t="shared" si="171"/>
        <v>57</v>
      </c>
      <c r="V1823" t="str">
        <f t="shared" si="172"/>
        <v/>
      </c>
      <c r="W1823" t="str">
        <f t="shared" si="173"/>
        <v/>
      </c>
      <c r="X1823" t="str">
        <f t="shared" si="174"/>
        <v/>
      </c>
    </row>
    <row r="1824" spans="1:24"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f>
        <v>1</v>
      </c>
      <c r="P1824" s="6">
        <f>E1824/L1824</f>
        <v>27.272727272727273</v>
      </c>
      <c r="Q1824" t="str">
        <f t="shared" si="169"/>
        <v>music</v>
      </c>
      <c r="R1824" s="7" t="str">
        <f t="shared" si="170"/>
        <v>rock</v>
      </c>
      <c r="S1824" s="13">
        <f>(((I1824/60)/60)/24)+DATE(1970,1,1)</f>
        <v>41670.792361111111</v>
      </c>
      <c r="T1824" s="16">
        <f>(((J1824/60)/60)/24)+DATE(1970,1,1)</f>
        <v>41634.797013888885</v>
      </c>
      <c r="U1824">
        <f t="shared" si="171"/>
        <v>11</v>
      </c>
      <c r="V1824" t="str">
        <f t="shared" si="172"/>
        <v/>
      </c>
      <c r="W1824" t="str">
        <f t="shared" si="173"/>
        <v/>
      </c>
      <c r="X1824" t="str">
        <f t="shared" si="174"/>
        <v/>
      </c>
    </row>
    <row r="1825" spans="1:24"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f>
        <v>1.1585714285714286</v>
      </c>
      <c r="P1825" s="6">
        <f>E1825/L1825</f>
        <v>24.575757575757574</v>
      </c>
      <c r="Q1825" t="str">
        <f t="shared" si="169"/>
        <v>music</v>
      </c>
      <c r="R1825" s="7" t="str">
        <f t="shared" si="170"/>
        <v>rock</v>
      </c>
      <c r="S1825" s="13">
        <f>(((I1825/60)/60)/24)+DATE(1970,1,1)</f>
        <v>41206.684907407405</v>
      </c>
      <c r="T1825" s="16">
        <f>(((J1825/60)/60)/24)+DATE(1970,1,1)</f>
        <v>41176.684907407405</v>
      </c>
      <c r="U1825">
        <f t="shared" si="171"/>
        <v>33</v>
      </c>
      <c r="V1825" t="str">
        <f t="shared" si="172"/>
        <v/>
      </c>
      <c r="W1825" t="str">
        <f t="shared" si="173"/>
        <v/>
      </c>
      <c r="X1825" t="str">
        <f t="shared" si="174"/>
        <v/>
      </c>
    </row>
    <row r="1826" spans="1:24"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f>
        <v>1.0006666666666666</v>
      </c>
      <c r="P1826" s="6">
        <f>E1826/L1826</f>
        <v>75.05</v>
      </c>
      <c r="Q1826" t="str">
        <f t="shared" si="169"/>
        <v>music</v>
      </c>
      <c r="R1826" s="7" t="str">
        <f t="shared" si="170"/>
        <v>rock</v>
      </c>
      <c r="S1826" s="13">
        <f>(((I1826/60)/60)/24)+DATE(1970,1,1)</f>
        <v>41647.088888888888</v>
      </c>
      <c r="T1826" s="16">
        <f>(((J1826/60)/60)/24)+DATE(1970,1,1)</f>
        <v>41626.916284722225</v>
      </c>
      <c r="U1826">
        <f t="shared" si="171"/>
        <v>40</v>
      </c>
      <c r="V1826" t="str">
        <f t="shared" si="172"/>
        <v/>
      </c>
      <c r="W1826" t="str">
        <f t="shared" si="173"/>
        <v/>
      </c>
      <c r="X1826" t="str">
        <f t="shared" si="174"/>
        <v/>
      </c>
    </row>
    <row r="1827" spans="1:24"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f>
        <v>1.0505</v>
      </c>
      <c r="P1827" s="6">
        <f>E1827/L1827</f>
        <v>42.02</v>
      </c>
      <c r="Q1827" t="str">
        <f t="shared" si="169"/>
        <v>music</v>
      </c>
      <c r="R1827" s="7" t="str">
        <f t="shared" si="170"/>
        <v>rock</v>
      </c>
      <c r="S1827" s="13">
        <f>(((I1827/60)/60)/24)+DATE(1970,1,1)</f>
        <v>41466.83452546296</v>
      </c>
      <c r="T1827" s="16">
        <f>(((J1827/60)/60)/24)+DATE(1970,1,1)</f>
        <v>41443.83452546296</v>
      </c>
      <c r="U1827">
        <f t="shared" si="171"/>
        <v>50</v>
      </c>
      <c r="V1827" t="str">
        <f t="shared" si="172"/>
        <v/>
      </c>
      <c r="W1827" t="str">
        <f t="shared" si="173"/>
        <v/>
      </c>
      <c r="X1827" t="str">
        <f t="shared" si="174"/>
        <v/>
      </c>
    </row>
    <row r="1828" spans="1:24"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f>
        <v>1.01</v>
      </c>
      <c r="P1828" s="6">
        <f>E1828/L1828</f>
        <v>53.157894736842103</v>
      </c>
      <c r="Q1828" t="str">
        <f t="shared" si="169"/>
        <v>music</v>
      </c>
      <c r="R1828" s="7" t="str">
        <f t="shared" si="170"/>
        <v>rock</v>
      </c>
      <c r="S1828" s="13">
        <f>(((I1828/60)/60)/24)+DATE(1970,1,1)</f>
        <v>41687.923807870371</v>
      </c>
      <c r="T1828" s="16">
        <f>(((J1828/60)/60)/24)+DATE(1970,1,1)</f>
        <v>41657.923807870371</v>
      </c>
      <c r="U1828">
        <f t="shared" si="171"/>
        <v>38</v>
      </c>
      <c r="V1828" t="str">
        <f t="shared" si="172"/>
        <v/>
      </c>
      <c r="W1828" t="str">
        <f t="shared" si="173"/>
        <v/>
      </c>
      <c r="X1828" t="str">
        <f t="shared" si="174"/>
        <v/>
      </c>
    </row>
    <row r="1829" spans="1:24"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f>
        <v>1.0066250000000001</v>
      </c>
      <c r="P1829" s="6">
        <f>E1829/L1829</f>
        <v>83.885416666666671</v>
      </c>
      <c r="Q1829" t="str">
        <f t="shared" si="169"/>
        <v>music</v>
      </c>
      <c r="R1829" s="7" t="str">
        <f t="shared" si="170"/>
        <v>rock</v>
      </c>
      <c r="S1829" s="13">
        <f>(((I1829/60)/60)/24)+DATE(1970,1,1)</f>
        <v>40605.325937499998</v>
      </c>
      <c r="T1829" s="16">
        <f>(((J1829/60)/60)/24)+DATE(1970,1,1)</f>
        <v>40555.325937499998</v>
      </c>
      <c r="U1829">
        <f t="shared" si="171"/>
        <v>96</v>
      </c>
      <c r="V1829" t="str">
        <f t="shared" si="172"/>
        <v/>
      </c>
      <c r="W1829" t="str">
        <f t="shared" si="173"/>
        <v/>
      </c>
      <c r="X1829" t="str">
        <f t="shared" si="174"/>
        <v/>
      </c>
    </row>
    <row r="1830" spans="1:24"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f>
        <v>1.0016</v>
      </c>
      <c r="P1830" s="6">
        <f>E1830/L1830</f>
        <v>417.33333333333331</v>
      </c>
      <c r="Q1830" t="str">
        <f t="shared" si="169"/>
        <v>music</v>
      </c>
      <c r="R1830" s="7" t="str">
        <f t="shared" si="170"/>
        <v>rock</v>
      </c>
      <c r="S1830" s="13">
        <f>(((I1830/60)/60)/24)+DATE(1970,1,1)</f>
        <v>41768.916666666664</v>
      </c>
      <c r="T1830" s="16">
        <f>(((J1830/60)/60)/24)+DATE(1970,1,1)</f>
        <v>41736.899652777778</v>
      </c>
      <c r="U1830">
        <f t="shared" si="171"/>
        <v>48</v>
      </c>
      <c r="V1830" t="str">
        <f t="shared" si="172"/>
        <v/>
      </c>
      <c r="W1830" t="str">
        <f t="shared" si="173"/>
        <v/>
      </c>
      <c r="X1830" t="str">
        <f t="shared" si="174"/>
        <v/>
      </c>
    </row>
    <row r="1831" spans="1:24"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f>
        <v>1.6668333333333334</v>
      </c>
      <c r="P1831" s="6">
        <f>E1831/L1831</f>
        <v>75.765151515151516</v>
      </c>
      <c r="Q1831" t="str">
        <f t="shared" si="169"/>
        <v>music</v>
      </c>
      <c r="R1831" s="7" t="str">
        <f t="shared" si="170"/>
        <v>rock</v>
      </c>
      <c r="S1831" s="13">
        <f>(((I1831/60)/60)/24)+DATE(1970,1,1)</f>
        <v>40564.916666666664</v>
      </c>
      <c r="T1831" s="16">
        <f>(((J1831/60)/60)/24)+DATE(1970,1,1)</f>
        <v>40516.087627314817</v>
      </c>
      <c r="U1831">
        <f t="shared" si="171"/>
        <v>33</v>
      </c>
      <c r="V1831" t="str">
        <f t="shared" si="172"/>
        <v/>
      </c>
      <c r="W1831" t="str">
        <f t="shared" si="173"/>
        <v/>
      </c>
      <c r="X1831" t="str">
        <f t="shared" si="174"/>
        <v/>
      </c>
    </row>
    <row r="1832" spans="1:24"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f>
        <v>1.0153333333333334</v>
      </c>
      <c r="P1832" s="6">
        <f>E1832/L1832</f>
        <v>67.389380530973455</v>
      </c>
      <c r="Q1832" t="str">
        <f t="shared" si="169"/>
        <v>music</v>
      </c>
      <c r="R1832" s="7" t="str">
        <f t="shared" si="170"/>
        <v>rock</v>
      </c>
      <c r="S1832" s="13">
        <f>(((I1832/60)/60)/24)+DATE(1970,1,1)</f>
        <v>41694.684108796297</v>
      </c>
      <c r="T1832" s="16">
        <f>(((J1832/60)/60)/24)+DATE(1970,1,1)</f>
        <v>41664.684108796297</v>
      </c>
      <c r="U1832">
        <f t="shared" si="171"/>
        <v>226</v>
      </c>
      <c r="V1832" t="str">
        <f t="shared" si="172"/>
        <v/>
      </c>
      <c r="W1832" t="str">
        <f t="shared" si="173"/>
        <v/>
      </c>
      <c r="X1832" t="str">
        <f t="shared" si="174"/>
        <v/>
      </c>
    </row>
    <row r="1833" spans="1:24"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f>
        <v>1.03</v>
      </c>
      <c r="P1833" s="6">
        <f>E1833/L1833</f>
        <v>73.571428571428569</v>
      </c>
      <c r="Q1833" t="str">
        <f t="shared" si="169"/>
        <v>music</v>
      </c>
      <c r="R1833" s="7" t="str">
        <f t="shared" si="170"/>
        <v>rock</v>
      </c>
      <c r="S1833" s="13">
        <f>(((I1833/60)/60)/24)+DATE(1970,1,1)</f>
        <v>41041.996099537035</v>
      </c>
      <c r="T1833" s="16">
        <f>(((J1833/60)/60)/24)+DATE(1970,1,1)</f>
        <v>41026.996099537035</v>
      </c>
      <c r="U1833">
        <f t="shared" si="171"/>
        <v>14</v>
      </c>
      <c r="V1833" t="str">
        <f t="shared" si="172"/>
        <v/>
      </c>
      <c r="W1833" t="str">
        <f t="shared" si="173"/>
        <v/>
      </c>
      <c r="X1833" t="str">
        <f t="shared" si="174"/>
        <v/>
      </c>
    </row>
    <row r="1834" spans="1:24"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f>
        <v>1.4285714285714286</v>
      </c>
      <c r="P1834" s="6">
        <f>E1834/L1834</f>
        <v>25</v>
      </c>
      <c r="Q1834" t="str">
        <f t="shared" si="169"/>
        <v>music</v>
      </c>
      <c r="R1834" s="7" t="str">
        <f t="shared" si="170"/>
        <v>rock</v>
      </c>
      <c r="S1834" s="13">
        <f>(((I1834/60)/60)/24)+DATE(1970,1,1)</f>
        <v>40606.539664351854</v>
      </c>
      <c r="T1834" s="16">
        <f>(((J1834/60)/60)/24)+DATE(1970,1,1)</f>
        <v>40576.539664351854</v>
      </c>
      <c r="U1834">
        <f t="shared" si="171"/>
        <v>20</v>
      </c>
      <c r="V1834" t="str">
        <f t="shared" si="172"/>
        <v/>
      </c>
      <c r="W1834" t="str">
        <f t="shared" si="173"/>
        <v/>
      </c>
      <c r="X1834" t="str">
        <f t="shared" si="174"/>
        <v/>
      </c>
    </row>
    <row r="1835" spans="1:24"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f>
        <v>2.625</v>
      </c>
      <c r="P1835" s="6">
        <f>E1835/L1835</f>
        <v>42</v>
      </c>
      <c r="Q1835" t="str">
        <f t="shared" si="169"/>
        <v>music</v>
      </c>
      <c r="R1835" s="7" t="str">
        <f t="shared" si="170"/>
        <v>rock</v>
      </c>
      <c r="S1835" s="13">
        <f>(((I1835/60)/60)/24)+DATE(1970,1,1)</f>
        <v>41335.332638888889</v>
      </c>
      <c r="T1835" s="16">
        <f>(((J1835/60)/60)/24)+DATE(1970,1,1)</f>
        <v>41303.044016203705</v>
      </c>
      <c r="U1835">
        <f t="shared" si="171"/>
        <v>25</v>
      </c>
      <c r="V1835" t="str">
        <f t="shared" si="172"/>
        <v/>
      </c>
      <c r="W1835" t="str">
        <f t="shared" si="173"/>
        <v/>
      </c>
      <c r="X1835" t="str">
        <f t="shared" si="174"/>
        <v/>
      </c>
    </row>
    <row r="1836" spans="1:24"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f>
        <v>1.1805000000000001</v>
      </c>
      <c r="P1836" s="6">
        <f>E1836/L1836</f>
        <v>131.16666666666666</v>
      </c>
      <c r="Q1836" t="str">
        <f t="shared" si="169"/>
        <v>music</v>
      </c>
      <c r="R1836" s="7" t="str">
        <f t="shared" si="170"/>
        <v>rock</v>
      </c>
      <c r="S1836" s="13">
        <f>(((I1836/60)/60)/24)+DATE(1970,1,1)</f>
        <v>42028.964062500003</v>
      </c>
      <c r="T1836" s="16">
        <f>(((J1836/60)/60)/24)+DATE(1970,1,1)</f>
        <v>41988.964062500003</v>
      </c>
      <c r="U1836">
        <f t="shared" si="171"/>
        <v>90</v>
      </c>
      <c r="V1836" t="str">
        <f t="shared" si="172"/>
        <v/>
      </c>
      <c r="W1836" t="str">
        <f t="shared" si="173"/>
        <v/>
      </c>
      <c r="X1836" t="str">
        <f t="shared" si="174"/>
        <v/>
      </c>
    </row>
    <row r="1837" spans="1:24"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f>
        <v>1.04</v>
      </c>
      <c r="P1837" s="6">
        <f>E1837/L1837</f>
        <v>47.272727272727273</v>
      </c>
      <c r="Q1837" t="str">
        <f t="shared" si="169"/>
        <v>music</v>
      </c>
      <c r="R1837" s="7" t="str">
        <f t="shared" si="170"/>
        <v>rock</v>
      </c>
      <c r="S1837" s="13">
        <f>(((I1837/60)/60)/24)+DATE(1970,1,1)</f>
        <v>42460.660543981481</v>
      </c>
      <c r="T1837" s="16">
        <f>(((J1837/60)/60)/24)+DATE(1970,1,1)</f>
        <v>42430.702210648145</v>
      </c>
      <c r="U1837">
        <f t="shared" si="171"/>
        <v>11</v>
      </c>
      <c r="V1837" t="str">
        <f t="shared" si="172"/>
        <v/>
      </c>
      <c r="W1837" t="str">
        <f t="shared" si="173"/>
        <v/>
      </c>
      <c r="X1837" t="str">
        <f t="shared" si="174"/>
        <v/>
      </c>
    </row>
    <row r="1838" spans="1:24"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f>
        <v>2.0034000000000001</v>
      </c>
      <c r="P1838" s="6">
        <f>E1838/L1838</f>
        <v>182.12727272727273</v>
      </c>
      <c r="Q1838" t="str">
        <f t="shared" si="169"/>
        <v>music</v>
      </c>
      <c r="R1838" s="7" t="str">
        <f t="shared" si="170"/>
        <v>rock</v>
      </c>
      <c r="S1838" s="13">
        <f>(((I1838/60)/60)/24)+DATE(1970,1,1)</f>
        <v>41322.809363425928</v>
      </c>
      <c r="T1838" s="16">
        <f>(((J1838/60)/60)/24)+DATE(1970,1,1)</f>
        <v>41305.809363425928</v>
      </c>
      <c r="U1838">
        <f t="shared" si="171"/>
        <v>55</v>
      </c>
      <c r="V1838" t="str">
        <f t="shared" si="172"/>
        <v/>
      </c>
      <c r="W1838" t="str">
        <f t="shared" si="173"/>
        <v/>
      </c>
      <c r="X1838" t="str">
        <f t="shared" si="174"/>
        <v/>
      </c>
    </row>
    <row r="1839" spans="1:24"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f>
        <v>3.0683333333333334</v>
      </c>
      <c r="P1839" s="6">
        <f>E1839/L1839</f>
        <v>61.366666666666667</v>
      </c>
      <c r="Q1839" t="str">
        <f t="shared" si="169"/>
        <v>music</v>
      </c>
      <c r="R1839" s="7" t="str">
        <f t="shared" si="170"/>
        <v>rock</v>
      </c>
      <c r="S1839" s="13">
        <f>(((I1839/60)/60)/24)+DATE(1970,1,1)</f>
        <v>40986.006192129629</v>
      </c>
      <c r="T1839" s="16">
        <f>(((J1839/60)/60)/24)+DATE(1970,1,1)</f>
        <v>40926.047858796301</v>
      </c>
      <c r="U1839">
        <f t="shared" si="171"/>
        <v>30</v>
      </c>
      <c r="V1839" t="str">
        <f t="shared" si="172"/>
        <v/>
      </c>
      <c r="W1839" t="str">
        <f t="shared" si="173"/>
        <v/>
      </c>
      <c r="X1839" t="str">
        <f t="shared" si="174"/>
        <v/>
      </c>
    </row>
    <row r="1840" spans="1:24"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f>
        <v>1.00149</v>
      </c>
      <c r="P1840" s="6">
        <f>E1840/L1840</f>
        <v>35.767499999999998</v>
      </c>
      <c r="Q1840" t="str">
        <f t="shared" si="169"/>
        <v>music</v>
      </c>
      <c r="R1840" s="7" t="str">
        <f t="shared" si="170"/>
        <v>rock</v>
      </c>
      <c r="S1840" s="13">
        <f>(((I1840/60)/60)/24)+DATE(1970,1,1)</f>
        <v>40817.125</v>
      </c>
      <c r="T1840" s="16">
        <f>(((J1840/60)/60)/24)+DATE(1970,1,1)</f>
        <v>40788.786539351851</v>
      </c>
      <c r="U1840">
        <f t="shared" si="171"/>
        <v>28</v>
      </c>
      <c r="V1840" t="str">
        <f t="shared" si="172"/>
        <v/>
      </c>
      <c r="W1840" t="str">
        <f t="shared" si="173"/>
        <v/>
      </c>
      <c r="X1840" t="str">
        <f t="shared" si="174"/>
        <v/>
      </c>
    </row>
    <row r="1841" spans="1:24"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f>
        <v>2.0529999999999999</v>
      </c>
      <c r="P1841" s="6">
        <f>E1841/L1841</f>
        <v>45.62222222222222</v>
      </c>
      <c r="Q1841" t="str">
        <f t="shared" si="169"/>
        <v>music</v>
      </c>
      <c r="R1841" s="7" t="str">
        <f t="shared" si="170"/>
        <v>rock</v>
      </c>
      <c r="S1841" s="13">
        <f>(((I1841/60)/60)/24)+DATE(1970,1,1)</f>
        <v>42644.722013888888</v>
      </c>
      <c r="T1841" s="16">
        <f>(((J1841/60)/60)/24)+DATE(1970,1,1)</f>
        <v>42614.722013888888</v>
      </c>
      <c r="U1841">
        <f t="shared" si="171"/>
        <v>45</v>
      </c>
      <c r="V1841" t="str">
        <f t="shared" si="172"/>
        <v/>
      </c>
      <c r="W1841" t="str">
        <f t="shared" si="173"/>
        <v/>
      </c>
      <c r="X1841" t="str">
        <f t="shared" si="174"/>
        <v/>
      </c>
    </row>
    <row r="1842" spans="1:24"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f>
        <v>1.0888888888888888</v>
      </c>
      <c r="P1842" s="6">
        <f>E1842/L1842</f>
        <v>75.384615384615387</v>
      </c>
      <c r="Q1842" t="str">
        <f t="shared" si="169"/>
        <v>music</v>
      </c>
      <c r="R1842" s="7" t="str">
        <f t="shared" si="170"/>
        <v>rock</v>
      </c>
      <c r="S1842" s="13">
        <f>(((I1842/60)/60)/24)+DATE(1970,1,1)</f>
        <v>41401.207638888889</v>
      </c>
      <c r="T1842" s="16">
        <f>(((J1842/60)/60)/24)+DATE(1970,1,1)</f>
        <v>41382.096180555556</v>
      </c>
      <c r="U1842">
        <f t="shared" si="171"/>
        <v>13</v>
      </c>
      <c r="V1842" t="str">
        <f t="shared" si="172"/>
        <v/>
      </c>
      <c r="W1842" t="str">
        <f t="shared" si="173"/>
        <v/>
      </c>
      <c r="X1842" t="str">
        <f t="shared" si="174"/>
        <v/>
      </c>
    </row>
    <row r="1843" spans="1:24"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f>
        <v>1.0175000000000001</v>
      </c>
      <c r="P1843" s="6">
        <f>E1843/L1843</f>
        <v>50.875</v>
      </c>
      <c r="Q1843" t="str">
        <f t="shared" si="169"/>
        <v>music</v>
      </c>
      <c r="R1843" s="7" t="str">
        <f t="shared" si="170"/>
        <v>rock</v>
      </c>
      <c r="S1843" s="13">
        <f>(((I1843/60)/60)/24)+DATE(1970,1,1)</f>
        <v>41779.207638888889</v>
      </c>
      <c r="T1843" s="16">
        <f>(((J1843/60)/60)/24)+DATE(1970,1,1)</f>
        <v>41745.84542824074</v>
      </c>
      <c r="U1843">
        <f t="shared" si="171"/>
        <v>40</v>
      </c>
      <c r="V1843" t="str">
        <f t="shared" si="172"/>
        <v/>
      </c>
      <c r="W1843" t="str">
        <f t="shared" si="173"/>
        <v/>
      </c>
      <c r="X1843" t="str">
        <f t="shared" si="174"/>
        <v/>
      </c>
    </row>
    <row r="1844" spans="1:24"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f>
        <v>1.2524999999999999</v>
      </c>
      <c r="P1844" s="6">
        <f>E1844/L1844</f>
        <v>119.28571428571429</v>
      </c>
      <c r="Q1844" t="str">
        <f t="shared" si="169"/>
        <v>music</v>
      </c>
      <c r="R1844" s="7" t="str">
        <f t="shared" si="170"/>
        <v>rock</v>
      </c>
      <c r="S1844" s="13">
        <f>(((I1844/60)/60)/24)+DATE(1970,1,1)</f>
        <v>42065.249305555553</v>
      </c>
      <c r="T1844" s="16">
        <f>(((J1844/60)/60)/24)+DATE(1970,1,1)</f>
        <v>42031.631724537037</v>
      </c>
      <c r="U1844">
        <f t="shared" si="171"/>
        <v>21</v>
      </c>
      <c r="V1844" t="str">
        <f t="shared" si="172"/>
        <v/>
      </c>
      <c r="W1844" t="str">
        <f t="shared" si="173"/>
        <v/>
      </c>
      <c r="X1844" t="str">
        <f t="shared" si="174"/>
        <v/>
      </c>
    </row>
    <row r="1845" spans="1:24"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f>
        <v>1.2400610000000001</v>
      </c>
      <c r="P1845" s="6">
        <f>E1845/L1845</f>
        <v>92.541865671641801</v>
      </c>
      <c r="Q1845" t="str">
        <f t="shared" si="169"/>
        <v>music</v>
      </c>
      <c r="R1845" s="7" t="str">
        <f t="shared" si="170"/>
        <v>rock</v>
      </c>
      <c r="S1845" s="13">
        <f>(((I1845/60)/60)/24)+DATE(1970,1,1)</f>
        <v>40594.994837962964</v>
      </c>
      <c r="T1845" s="16">
        <f>(((J1845/60)/60)/24)+DATE(1970,1,1)</f>
        <v>40564.994837962964</v>
      </c>
      <c r="U1845">
        <f t="shared" si="171"/>
        <v>134</v>
      </c>
      <c r="V1845" t="str">
        <f t="shared" si="172"/>
        <v/>
      </c>
      <c r="W1845" t="str">
        <f t="shared" si="173"/>
        <v/>
      </c>
      <c r="X1845" t="str">
        <f t="shared" si="174"/>
        <v/>
      </c>
    </row>
    <row r="1846" spans="1:24"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f>
        <v>1.014</v>
      </c>
      <c r="P1846" s="6">
        <f>E1846/L1846</f>
        <v>76.05</v>
      </c>
      <c r="Q1846" t="str">
        <f t="shared" si="169"/>
        <v>music</v>
      </c>
      <c r="R1846" s="7" t="str">
        <f t="shared" si="170"/>
        <v>rock</v>
      </c>
      <c r="S1846" s="13">
        <f>(((I1846/60)/60)/24)+DATE(1970,1,1)</f>
        <v>40705.125</v>
      </c>
      <c r="T1846" s="16">
        <f>(((J1846/60)/60)/24)+DATE(1970,1,1)</f>
        <v>40666.973541666666</v>
      </c>
      <c r="U1846">
        <f t="shared" si="171"/>
        <v>20</v>
      </c>
      <c r="V1846" t="str">
        <f t="shared" si="172"/>
        <v/>
      </c>
      <c r="W1846" t="str">
        <f t="shared" si="173"/>
        <v/>
      </c>
      <c r="X1846" t="str">
        <f t="shared" si="174"/>
        <v/>
      </c>
    </row>
    <row r="1847" spans="1:24"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f>
        <v>1</v>
      </c>
      <c r="P1847" s="6">
        <f>E1847/L1847</f>
        <v>52.631578947368418</v>
      </c>
      <c r="Q1847" t="str">
        <f t="shared" si="169"/>
        <v>music</v>
      </c>
      <c r="R1847" s="7" t="str">
        <f t="shared" si="170"/>
        <v>rock</v>
      </c>
      <c r="S1847" s="13">
        <f>(((I1847/60)/60)/24)+DATE(1970,1,1)</f>
        <v>42538.204861111109</v>
      </c>
      <c r="T1847" s="16">
        <f>(((J1847/60)/60)/24)+DATE(1970,1,1)</f>
        <v>42523.333310185189</v>
      </c>
      <c r="U1847">
        <f t="shared" si="171"/>
        <v>19</v>
      </c>
      <c r="V1847" t="str">
        <f t="shared" si="172"/>
        <v/>
      </c>
      <c r="W1847" t="str">
        <f t="shared" si="173"/>
        <v/>
      </c>
      <c r="X1847" t="str">
        <f t="shared" si="174"/>
        <v/>
      </c>
    </row>
    <row r="1848" spans="1:24"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f>
        <v>1.3792666666666666</v>
      </c>
      <c r="P1848" s="6">
        <f>E1848/L1848</f>
        <v>98.990430622009569</v>
      </c>
      <c r="Q1848" t="str">
        <f t="shared" si="169"/>
        <v>music</v>
      </c>
      <c r="R1848" s="7" t="str">
        <f t="shared" si="170"/>
        <v>rock</v>
      </c>
      <c r="S1848" s="13">
        <f>(((I1848/60)/60)/24)+DATE(1970,1,1)</f>
        <v>41258.650196759263</v>
      </c>
      <c r="T1848" s="16">
        <f>(((J1848/60)/60)/24)+DATE(1970,1,1)</f>
        <v>41228.650196759263</v>
      </c>
      <c r="U1848">
        <f t="shared" si="171"/>
        <v>209</v>
      </c>
      <c r="V1848" t="str">
        <f t="shared" si="172"/>
        <v/>
      </c>
      <c r="W1848" t="str">
        <f t="shared" si="173"/>
        <v/>
      </c>
      <c r="X1848" t="str">
        <f t="shared" si="174"/>
        <v/>
      </c>
    </row>
    <row r="1849" spans="1:24"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f>
        <v>1.2088000000000001</v>
      </c>
      <c r="P1849" s="6">
        <f>E1849/L1849</f>
        <v>79.526315789473685</v>
      </c>
      <c r="Q1849" t="str">
        <f t="shared" si="169"/>
        <v>music</v>
      </c>
      <c r="R1849" s="7" t="str">
        <f t="shared" si="170"/>
        <v>rock</v>
      </c>
      <c r="S1849" s="13">
        <f>(((I1849/60)/60)/24)+DATE(1970,1,1)</f>
        <v>42115.236481481479</v>
      </c>
      <c r="T1849" s="16">
        <f>(((J1849/60)/60)/24)+DATE(1970,1,1)</f>
        <v>42094.236481481479</v>
      </c>
      <c r="U1849">
        <f t="shared" si="171"/>
        <v>38</v>
      </c>
      <c r="V1849" t="str">
        <f t="shared" si="172"/>
        <v/>
      </c>
      <c r="W1849" t="str">
        <f t="shared" si="173"/>
        <v/>
      </c>
      <c r="X1849" t="str">
        <f t="shared" si="174"/>
        <v/>
      </c>
    </row>
    <row r="1850" spans="1:24"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f>
        <v>1.0736666666666668</v>
      </c>
      <c r="P1850" s="6">
        <f>E1850/L1850</f>
        <v>134.20833333333334</v>
      </c>
      <c r="Q1850" t="str">
        <f t="shared" si="169"/>
        <v>music</v>
      </c>
      <c r="R1850" s="7" t="str">
        <f t="shared" si="170"/>
        <v>rock</v>
      </c>
      <c r="S1850" s="13">
        <f>(((I1850/60)/60)/24)+DATE(1970,1,1)</f>
        <v>40755.290972222225</v>
      </c>
      <c r="T1850" s="16">
        <f>(((J1850/60)/60)/24)+DATE(1970,1,1)</f>
        <v>40691.788055555553</v>
      </c>
      <c r="U1850">
        <f t="shared" si="171"/>
        <v>24</v>
      </c>
      <c r="V1850" t="str">
        <f t="shared" si="172"/>
        <v/>
      </c>
      <c r="W1850" t="str">
        <f t="shared" si="173"/>
        <v/>
      </c>
      <c r="X1850" t="str">
        <f t="shared" si="174"/>
        <v/>
      </c>
    </row>
    <row r="1851" spans="1:24"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f>
        <v>1.0033333333333334</v>
      </c>
      <c r="P1851" s="6">
        <f>E1851/L1851</f>
        <v>37.625</v>
      </c>
      <c r="Q1851" t="str">
        <f t="shared" si="169"/>
        <v>music</v>
      </c>
      <c r="R1851" s="7" t="str">
        <f t="shared" si="170"/>
        <v>rock</v>
      </c>
      <c r="S1851" s="13">
        <f>(((I1851/60)/60)/24)+DATE(1970,1,1)</f>
        <v>41199.845590277779</v>
      </c>
      <c r="T1851" s="16">
        <f>(((J1851/60)/60)/24)+DATE(1970,1,1)</f>
        <v>41169.845590277779</v>
      </c>
      <c r="U1851">
        <f t="shared" si="171"/>
        <v>8</v>
      </c>
      <c r="V1851" t="str">
        <f t="shared" si="172"/>
        <v/>
      </c>
      <c r="W1851" t="str">
        <f t="shared" si="173"/>
        <v/>
      </c>
      <c r="X1851" t="str">
        <f t="shared" si="174"/>
        <v/>
      </c>
    </row>
    <row r="1852" spans="1:24"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f>
        <v>1.0152222222222222</v>
      </c>
      <c r="P1852" s="6">
        <f>E1852/L1852</f>
        <v>51.044692737430168</v>
      </c>
      <c r="Q1852" t="str">
        <f t="shared" si="169"/>
        <v>music</v>
      </c>
      <c r="R1852" s="7" t="str">
        <f t="shared" si="170"/>
        <v>rock</v>
      </c>
      <c r="S1852" s="13">
        <f>(((I1852/60)/60)/24)+DATE(1970,1,1)</f>
        <v>41830.959490740745</v>
      </c>
      <c r="T1852" s="16">
        <f>(((J1852/60)/60)/24)+DATE(1970,1,1)</f>
        <v>41800.959490740745</v>
      </c>
      <c r="U1852">
        <f t="shared" si="171"/>
        <v>179</v>
      </c>
      <c r="V1852" t="str">
        <f t="shared" si="172"/>
        <v/>
      </c>
      <c r="W1852" t="str">
        <f t="shared" si="173"/>
        <v/>
      </c>
      <c r="X1852" t="str">
        <f t="shared" si="174"/>
        <v/>
      </c>
    </row>
    <row r="1853" spans="1:24"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f>
        <v>1.0007692307692309</v>
      </c>
      <c r="P1853" s="6">
        <f>E1853/L1853</f>
        <v>50.03846153846154</v>
      </c>
      <c r="Q1853" t="str">
        <f t="shared" si="169"/>
        <v>music</v>
      </c>
      <c r="R1853" s="7" t="str">
        <f t="shared" si="170"/>
        <v>rock</v>
      </c>
      <c r="S1853" s="13">
        <f>(((I1853/60)/60)/24)+DATE(1970,1,1)</f>
        <v>41848.041666666664</v>
      </c>
      <c r="T1853" s="16">
        <f>(((J1853/60)/60)/24)+DATE(1970,1,1)</f>
        <v>41827.906689814816</v>
      </c>
      <c r="U1853">
        <f t="shared" si="171"/>
        <v>26</v>
      </c>
      <c r="V1853" t="str">
        <f t="shared" si="172"/>
        <v/>
      </c>
      <c r="W1853" t="str">
        <f t="shared" si="173"/>
        <v/>
      </c>
      <c r="X1853" t="str">
        <f t="shared" si="174"/>
        <v/>
      </c>
    </row>
    <row r="1854" spans="1:24"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f>
        <v>1.1696666666666666</v>
      </c>
      <c r="P1854" s="6">
        <f>E1854/L1854</f>
        <v>133.93129770992365</v>
      </c>
      <c r="Q1854" t="str">
        <f t="shared" si="169"/>
        <v>music</v>
      </c>
      <c r="R1854" s="7" t="str">
        <f t="shared" si="170"/>
        <v>rock</v>
      </c>
      <c r="S1854" s="13">
        <f>(((I1854/60)/60)/24)+DATE(1970,1,1)</f>
        <v>42119</v>
      </c>
      <c r="T1854" s="16">
        <f>(((J1854/60)/60)/24)+DATE(1970,1,1)</f>
        <v>42081.77143518519</v>
      </c>
      <c r="U1854">
        <f t="shared" si="171"/>
        <v>131</v>
      </c>
      <c r="V1854" t="str">
        <f t="shared" si="172"/>
        <v/>
      </c>
      <c r="W1854" t="str">
        <f t="shared" si="173"/>
        <v/>
      </c>
      <c r="X1854" t="str">
        <f t="shared" si="174"/>
        <v/>
      </c>
    </row>
    <row r="1855" spans="1:24"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f>
        <v>1.01875</v>
      </c>
      <c r="P1855" s="6">
        <f>E1855/L1855</f>
        <v>58.214285714285715</v>
      </c>
      <c r="Q1855" t="str">
        <f t="shared" si="169"/>
        <v>music</v>
      </c>
      <c r="R1855" s="7" t="str">
        <f t="shared" si="170"/>
        <v>rock</v>
      </c>
      <c r="S1855" s="13">
        <f>(((I1855/60)/60)/24)+DATE(1970,1,1)</f>
        <v>41227.102048611108</v>
      </c>
      <c r="T1855" s="16">
        <f>(((J1855/60)/60)/24)+DATE(1970,1,1)</f>
        <v>41177.060381944444</v>
      </c>
      <c r="U1855">
        <f t="shared" si="171"/>
        <v>14</v>
      </c>
      <c r="V1855" t="str">
        <f t="shared" si="172"/>
        <v/>
      </c>
      <c r="W1855" t="str">
        <f t="shared" si="173"/>
        <v/>
      </c>
      <c r="X1855" t="str">
        <f t="shared" si="174"/>
        <v/>
      </c>
    </row>
    <row r="1856" spans="1:24"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f>
        <v>1.0212366666666666</v>
      </c>
      <c r="P1856" s="6">
        <f>E1856/L1856</f>
        <v>88.037643678160919</v>
      </c>
      <c r="Q1856" t="str">
        <f t="shared" si="169"/>
        <v>music</v>
      </c>
      <c r="R1856" s="7" t="str">
        <f t="shared" si="170"/>
        <v>rock</v>
      </c>
      <c r="S1856" s="13">
        <f>(((I1856/60)/60)/24)+DATE(1970,1,1)</f>
        <v>41418.021261574075</v>
      </c>
      <c r="T1856" s="16">
        <f>(((J1856/60)/60)/24)+DATE(1970,1,1)</f>
        <v>41388.021261574075</v>
      </c>
      <c r="U1856">
        <f t="shared" si="171"/>
        <v>174</v>
      </c>
      <c r="V1856" t="str">
        <f t="shared" si="172"/>
        <v/>
      </c>
      <c r="W1856" t="str">
        <f t="shared" si="173"/>
        <v/>
      </c>
      <c r="X1856" t="str">
        <f t="shared" si="174"/>
        <v/>
      </c>
    </row>
    <row r="1857" spans="1:24"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6">
        <f>E1857/L1857</f>
        <v>70.576753926701571</v>
      </c>
      <c r="Q1857" t="str">
        <f t="shared" si="169"/>
        <v>music</v>
      </c>
      <c r="R1857" s="7" t="str">
        <f t="shared" si="170"/>
        <v>rock</v>
      </c>
      <c r="S1857" s="13">
        <f>(((I1857/60)/60)/24)+DATE(1970,1,1)</f>
        <v>41645.538657407407</v>
      </c>
      <c r="T1857" s="16">
        <f>(((J1857/60)/60)/24)+DATE(1970,1,1)</f>
        <v>41600.538657407407</v>
      </c>
      <c r="U1857">
        <f t="shared" si="171"/>
        <v>191</v>
      </c>
      <c r="V1857" t="str">
        <f t="shared" si="172"/>
        <v/>
      </c>
      <c r="W1857" t="str">
        <f t="shared" si="173"/>
        <v/>
      </c>
      <c r="X1857" t="str">
        <f t="shared" si="174"/>
        <v/>
      </c>
    </row>
    <row r="1858" spans="1:24"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f>
        <v>1.0125</v>
      </c>
      <c r="P1858" s="6">
        <f>E1858/L1858</f>
        <v>53.289473684210527</v>
      </c>
      <c r="Q1858" t="str">
        <f t="shared" si="169"/>
        <v>music</v>
      </c>
      <c r="R1858" s="7" t="str">
        <f t="shared" si="170"/>
        <v>rock</v>
      </c>
      <c r="S1858" s="13">
        <f>(((I1858/60)/60)/24)+DATE(1970,1,1)</f>
        <v>41838.854999999996</v>
      </c>
      <c r="T1858" s="16">
        <f>(((J1858/60)/60)/24)+DATE(1970,1,1)</f>
        <v>41817.854999999996</v>
      </c>
      <c r="U1858">
        <f t="shared" si="171"/>
        <v>38</v>
      </c>
      <c r="V1858" t="str">
        <f t="shared" si="172"/>
        <v/>
      </c>
      <c r="W1858" t="str">
        <f t="shared" si="173"/>
        <v/>
      </c>
      <c r="X1858" t="str">
        <f t="shared" si="174"/>
        <v/>
      </c>
    </row>
    <row r="1859" spans="1:24"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f>
        <v>1</v>
      </c>
      <c r="P1859" s="6">
        <f>E1859/L1859</f>
        <v>136.36363636363637</v>
      </c>
      <c r="Q1859" t="str">
        <f t="shared" ref="Q1859:Q1922" si="175">LEFT(N1859,SEARCH("/",N1859)-1)</f>
        <v>music</v>
      </c>
      <c r="R1859" s="7" t="str">
        <f t="shared" ref="R1859:R1922" si="176">RIGHT(N1859,LEN(N1859)-SEARCH("/",N1859))</f>
        <v>rock</v>
      </c>
      <c r="S1859" s="13">
        <f>(((I1859/60)/60)/24)+DATE(1970,1,1)</f>
        <v>41894.76866898148</v>
      </c>
      <c r="T1859" s="16">
        <f>(((J1859/60)/60)/24)+DATE(1970,1,1)</f>
        <v>41864.76866898148</v>
      </c>
      <c r="U1859">
        <f t="shared" ref="U1859:U1922" si="177">IF(F1859="Successful",L1859,"")</f>
        <v>22</v>
      </c>
      <c r="V1859" t="str">
        <f t="shared" ref="V1859:V1922" si="178">IF($F1859="Failed",$L1859,"")</f>
        <v/>
      </c>
      <c r="W1859" t="str">
        <f t="shared" ref="W1859:W1922" si="179">IF($F1859="Canceled",$L1859,"")</f>
        <v/>
      </c>
      <c r="X1859" t="str">
        <f t="shared" ref="X1859:X1922" si="180">IF(V1859="",W1859,V1859)</f>
        <v/>
      </c>
    </row>
    <row r="1860" spans="1:24"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f>
        <v>1.0874800874800874</v>
      </c>
      <c r="P1860" s="6">
        <f>E1860/L1860</f>
        <v>40.547315436241611</v>
      </c>
      <c r="Q1860" t="str">
        <f t="shared" si="175"/>
        <v>music</v>
      </c>
      <c r="R1860" s="7" t="str">
        <f t="shared" si="176"/>
        <v>rock</v>
      </c>
      <c r="S1860" s="13">
        <f>(((I1860/60)/60)/24)+DATE(1970,1,1)</f>
        <v>40893.242141203707</v>
      </c>
      <c r="T1860" s="16">
        <f>(((J1860/60)/60)/24)+DATE(1970,1,1)</f>
        <v>40833.200474537036</v>
      </c>
      <c r="U1860">
        <f t="shared" si="177"/>
        <v>149</v>
      </c>
      <c r="V1860" t="str">
        <f t="shared" si="178"/>
        <v/>
      </c>
      <c r="W1860" t="str">
        <f t="shared" si="179"/>
        <v/>
      </c>
      <c r="X1860" t="str">
        <f t="shared" si="180"/>
        <v/>
      </c>
    </row>
    <row r="1861" spans="1:24"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f>
        <v>1.3183333333333334</v>
      </c>
      <c r="P1861" s="6">
        <f>E1861/L1861</f>
        <v>70.625</v>
      </c>
      <c r="Q1861" t="str">
        <f t="shared" si="175"/>
        <v>music</v>
      </c>
      <c r="R1861" s="7" t="str">
        <f t="shared" si="176"/>
        <v>rock</v>
      </c>
      <c r="S1861" s="13">
        <f>(((I1861/60)/60)/24)+DATE(1970,1,1)</f>
        <v>40808.770011574074</v>
      </c>
      <c r="T1861" s="16">
        <f>(((J1861/60)/60)/24)+DATE(1970,1,1)</f>
        <v>40778.770011574074</v>
      </c>
      <c r="U1861">
        <f t="shared" si="177"/>
        <v>56</v>
      </c>
      <c r="V1861" t="str">
        <f t="shared" si="178"/>
        <v/>
      </c>
      <c r="W1861" t="str">
        <f t="shared" si="179"/>
        <v/>
      </c>
      <c r="X1861" t="str">
        <f t="shared" si="180"/>
        <v/>
      </c>
    </row>
    <row r="1862" spans="1:24"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f>
        <v>1.3346666666666667</v>
      </c>
      <c r="P1862" s="6">
        <f>E1862/L1862</f>
        <v>52.684210526315788</v>
      </c>
      <c r="Q1862" t="str">
        <f t="shared" si="175"/>
        <v>music</v>
      </c>
      <c r="R1862" s="7" t="str">
        <f t="shared" si="176"/>
        <v>rock</v>
      </c>
      <c r="S1862" s="13">
        <f>(((I1862/60)/60)/24)+DATE(1970,1,1)</f>
        <v>41676.709305555552</v>
      </c>
      <c r="T1862" s="16">
        <f>(((J1862/60)/60)/24)+DATE(1970,1,1)</f>
        <v>41655.709305555552</v>
      </c>
      <c r="U1862">
        <f t="shared" si="177"/>
        <v>19</v>
      </c>
      <c r="V1862" t="str">
        <f t="shared" si="178"/>
        <v/>
      </c>
      <c r="W1862" t="str">
        <f t="shared" si="179"/>
        <v/>
      </c>
      <c r="X1862" t="str">
        <f t="shared" si="180"/>
        <v/>
      </c>
    </row>
    <row r="1863" spans="1:24"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f>
        <v>0</v>
      </c>
      <c r="P1863" s="6" t="e">
        <f>E1863/L1863</f>
        <v>#DIV/0!</v>
      </c>
      <c r="Q1863" t="str">
        <f t="shared" si="175"/>
        <v>games</v>
      </c>
      <c r="R1863" s="7" t="str">
        <f t="shared" si="176"/>
        <v>mobile games</v>
      </c>
      <c r="S1863" s="13">
        <f>(((I1863/60)/60)/24)+DATE(1970,1,1)</f>
        <v>42030.300243055557</v>
      </c>
      <c r="T1863" s="16">
        <f>(((J1863/60)/60)/24)+DATE(1970,1,1)</f>
        <v>42000.300243055557</v>
      </c>
      <c r="U1863" t="str">
        <f t="shared" si="177"/>
        <v/>
      </c>
      <c r="V1863">
        <f t="shared" si="178"/>
        <v>0</v>
      </c>
      <c r="W1863" t="str">
        <f t="shared" si="179"/>
        <v/>
      </c>
      <c r="X1863">
        <f t="shared" si="180"/>
        <v>0</v>
      </c>
    </row>
    <row r="1864" spans="1:24"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f>
        <v>8.0833333333333326E-2</v>
      </c>
      <c r="P1864" s="6">
        <f>E1864/L1864</f>
        <v>90.9375</v>
      </c>
      <c r="Q1864" t="str">
        <f t="shared" si="175"/>
        <v>games</v>
      </c>
      <c r="R1864" s="7" t="str">
        <f t="shared" si="176"/>
        <v>mobile games</v>
      </c>
      <c r="S1864" s="13">
        <f>(((I1864/60)/60)/24)+DATE(1970,1,1)</f>
        <v>42802.3125</v>
      </c>
      <c r="T1864" s="16">
        <f>(((J1864/60)/60)/24)+DATE(1970,1,1)</f>
        <v>42755.492754629624</v>
      </c>
      <c r="U1864" t="str">
        <f t="shared" si="177"/>
        <v/>
      </c>
      <c r="V1864">
        <f t="shared" si="178"/>
        <v>16</v>
      </c>
      <c r="W1864" t="str">
        <f t="shared" si="179"/>
        <v/>
      </c>
      <c r="X1864">
        <f t="shared" si="180"/>
        <v>16</v>
      </c>
    </row>
    <row r="1865" spans="1:24"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f>
        <v>4.0000000000000001E-3</v>
      </c>
      <c r="P1865" s="6">
        <f>E1865/L1865</f>
        <v>5</v>
      </c>
      <c r="Q1865" t="str">
        <f t="shared" si="175"/>
        <v>games</v>
      </c>
      <c r="R1865" s="7" t="str">
        <f t="shared" si="176"/>
        <v>mobile games</v>
      </c>
      <c r="S1865" s="13">
        <f>(((I1865/60)/60)/24)+DATE(1970,1,1)</f>
        <v>41802.797280092593</v>
      </c>
      <c r="T1865" s="16">
        <f>(((J1865/60)/60)/24)+DATE(1970,1,1)</f>
        <v>41772.797280092593</v>
      </c>
      <c r="U1865" t="str">
        <f t="shared" si="177"/>
        <v/>
      </c>
      <c r="V1865">
        <f t="shared" si="178"/>
        <v>2</v>
      </c>
      <c r="W1865" t="str">
        <f t="shared" si="179"/>
        <v/>
      </c>
      <c r="X1865">
        <f t="shared" si="180"/>
        <v>2</v>
      </c>
    </row>
    <row r="1866" spans="1:24"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f>
        <v>0.42892307692307691</v>
      </c>
      <c r="P1866" s="6">
        <f>E1866/L1866</f>
        <v>58.083333333333336</v>
      </c>
      <c r="Q1866" t="str">
        <f t="shared" si="175"/>
        <v>games</v>
      </c>
      <c r="R1866" s="7" t="str">
        <f t="shared" si="176"/>
        <v>mobile games</v>
      </c>
      <c r="S1866" s="13">
        <f>(((I1866/60)/60)/24)+DATE(1970,1,1)</f>
        <v>41763.716435185182</v>
      </c>
      <c r="T1866" s="16">
        <f>(((J1866/60)/60)/24)+DATE(1970,1,1)</f>
        <v>41733.716435185182</v>
      </c>
      <c r="U1866" t="str">
        <f t="shared" si="177"/>
        <v/>
      </c>
      <c r="V1866">
        <f t="shared" si="178"/>
        <v>48</v>
      </c>
      <c r="W1866" t="str">
        <f t="shared" si="179"/>
        <v/>
      </c>
      <c r="X1866">
        <f t="shared" si="180"/>
        <v>48</v>
      </c>
    </row>
    <row r="1867" spans="1:24"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f>
        <v>3.6363636363636364E-5</v>
      </c>
      <c r="P1867" s="6">
        <f>E1867/L1867</f>
        <v>2</v>
      </c>
      <c r="Q1867" t="str">
        <f t="shared" si="175"/>
        <v>games</v>
      </c>
      <c r="R1867" s="7" t="str">
        <f t="shared" si="176"/>
        <v>mobile games</v>
      </c>
      <c r="S1867" s="13">
        <f>(((I1867/60)/60)/24)+DATE(1970,1,1)</f>
        <v>42680.409108796302</v>
      </c>
      <c r="T1867" s="16">
        <f>(((J1867/60)/60)/24)+DATE(1970,1,1)</f>
        <v>42645.367442129631</v>
      </c>
      <c r="U1867" t="str">
        <f t="shared" si="177"/>
        <v/>
      </c>
      <c r="V1867">
        <f t="shared" si="178"/>
        <v>2</v>
      </c>
      <c r="W1867" t="str">
        <f t="shared" si="179"/>
        <v/>
      </c>
      <c r="X1867">
        <f t="shared" si="180"/>
        <v>2</v>
      </c>
    </row>
    <row r="1868" spans="1:24"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f>
        <v>5.0000000000000001E-3</v>
      </c>
      <c r="P1868" s="6">
        <f>E1868/L1868</f>
        <v>62.5</v>
      </c>
      <c r="Q1868" t="str">
        <f t="shared" si="175"/>
        <v>games</v>
      </c>
      <c r="R1868" s="7" t="str">
        <f t="shared" si="176"/>
        <v>mobile games</v>
      </c>
      <c r="S1868" s="13">
        <f>(((I1868/60)/60)/24)+DATE(1970,1,1)</f>
        <v>42795.166666666672</v>
      </c>
      <c r="T1868" s="16">
        <f>(((J1868/60)/60)/24)+DATE(1970,1,1)</f>
        <v>42742.246493055558</v>
      </c>
      <c r="U1868" t="str">
        <f t="shared" si="177"/>
        <v/>
      </c>
      <c r="V1868">
        <f t="shared" si="178"/>
        <v>2</v>
      </c>
      <c r="W1868" t="str">
        <f t="shared" si="179"/>
        <v/>
      </c>
      <c r="X1868">
        <f t="shared" si="180"/>
        <v>2</v>
      </c>
    </row>
    <row r="1869" spans="1:24"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f>
        <v>5.0000000000000001E-4</v>
      </c>
      <c r="P1869" s="6">
        <f>E1869/L1869</f>
        <v>10</v>
      </c>
      <c r="Q1869" t="str">
        <f t="shared" si="175"/>
        <v>games</v>
      </c>
      <c r="R1869" s="7" t="str">
        <f t="shared" si="176"/>
        <v>mobile games</v>
      </c>
      <c r="S1869" s="13">
        <f>(((I1869/60)/60)/24)+DATE(1970,1,1)</f>
        <v>42679.924907407403</v>
      </c>
      <c r="T1869" s="16">
        <f>(((J1869/60)/60)/24)+DATE(1970,1,1)</f>
        <v>42649.924907407403</v>
      </c>
      <c r="U1869" t="str">
        <f t="shared" si="177"/>
        <v/>
      </c>
      <c r="V1869">
        <f t="shared" si="178"/>
        <v>1</v>
      </c>
      <c r="W1869" t="str">
        <f t="shared" si="179"/>
        <v/>
      </c>
      <c r="X1869">
        <f t="shared" si="180"/>
        <v>1</v>
      </c>
    </row>
    <row r="1870" spans="1:24"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f>
        <v>4.8680000000000001E-2</v>
      </c>
      <c r="P1870" s="6">
        <f>E1870/L1870</f>
        <v>71.588235294117652</v>
      </c>
      <c r="Q1870" t="str">
        <f t="shared" si="175"/>
        <v>games</v>
      </c>
      <c r="R1870" s="7" t="str">
        <f t="shared" si="176"/>
        <v>mobile games</v>
      </c>
      <c r="S1870" s="13">
        <f>(((I1870/60)/60)/24)+DATE(1970,1,1)</f>
        <v>42353.332638888889</v>
      </c>
      <c r="T1870" s="16">
        <f>(((J1870/60)/60)/24)+DATE(1970,1,1)</f>
        <v>42328.779224537036</v>
      </c>
      <c r="U1870" t="str">
        <f t="shared" si="177"/>
        <v/>
      </c>
      <c r="V1870">
        <f t="shared" si="178"/>
        <v>17</v>
      </c>
      <c r="W1870" t="str">
        <f t="shared" si="179"/>
        <v/>
      </c>
      <c r="X1870">
        <f t="shared" si="180"/>
        <v>17</v>
      </c>
    </row>
    <row r="1871" spans="1:24"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f>
        <v>0</v>
      </c>
      <c r="P1871" s="6" t="e">
        <f>E1871/L1871</f>
        <v>#DIV/0!</v>
      </c>
      <c r="Q1871" t="str">
        <f t="shared" si="175"/>
        <v>games</v>
      </c>
      <c r="R1871" s="7" t="str">
        <f t="shared" si="176"/>
        <v>mobile games</v>
      </c>
      <c r="S1871" s="13">
        <f>(((I1871/60)/60)/24)+DATE(1970,1,1)</f>
        <v>42739.002881944441</v>
      </c>
      <c r="T1871" s="16">
        <f>(((J1871/60)/60)/24)+DATE(1970,1,1)</f>
        <v>42709.002881944441</v>
      </c>
      <c r="U1871" t="str">
        <f t="shared" si="177"/>
        <v/>
      </c>
      <c r="V1871">
        <f t="shared" si="178"/>
        <v>0</v>
      </c>
      <c r="W1871" t="str">
        <f t="shared" si="179"/>
        <v/>
      </c>
      <c r="X1871">
        <f t="shared" si="180"/>
        <v>0</v>
      </c>
    </row>
    <row r="1872" spans="1:24"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f>
        <v>0.10314285714285715</v>
      </c>
      <c r="P1872" s="6">
        <f>E1872/L1872</f>
        <v>32.81818181818182</v>
      </c>
      <c r="Q1872" t="str">
        <f t="shared" si="175"/>
        <v>games</v>
      </c>
      <c r="R1872" s="7" t="str">
        <f t="shared" si="176"/>
        <v>mobile games</v>
      </c>
      <c r="S1872" s="13">
        <f>(((I1872/60)/60)/24)+DATE(1970,1,1)</f>
        <v>42400.178472222222</v>
      </c>
      <c r="T1872" s="16">
        <f>(((J1872/60)/60)/24)+DATE(1970,1,1)</f>
        <v>42371.355729166666</v>
      </c>
      <c r="U1872" t="str">
        <f t="shared" si="177"/>
        <v/>
      </c>
      <c r="V1872">
        <f t="shared" si="178"/>
        <v>11</v>
      </c>
      <c r="W1872" t="str">
        <f t="shared" si="179"/>
        <v/>
      </c>
      <c r="X1872">
        <f t="shared" si="180"/>
        <v>11</v>
      </c>
    </row>
    <row r="1873" spans="1:24"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f>
        <v>0.7178461538461538</v>
      </c>
      <c r="P1873" s="6">
        <f>E1873/L1873</f>
        <v>49.11578947368421</v>
      </c>
      <c r="Q1873" t="str">
        <f t="shared" si="175"/>
        <v>games</v>
      </c>
      <c r="R1873" s="7" t="str">
        <f t="shared" si="176"/>
        <v>mobile games</v>
      </c>
      <c r="S1873" s="13">
        <f>(((I1873/60)/60)/24)+DATE(1970,1,1)</f>
        <v>41963.825243055559</v>
      </c>
      <c r="T1873" s="16">
        <f>(((J1873/60)/60)/24)+DATE(1970,1,1)</f>
        <v>41923.783576388887</v>
      </c>
      <c r="U1873" t="str">
        <f t="shared" si="177"/>
        <v/>
      </c>
      <c r="V1873">
        <f t="shared" si="178"/>
        <v>95</v>
      </c>
      <c r="W1873" t="str">
        <f t="shared" si="179"/>
        <v/>
      </c>
      <c r="X1873">
        <f t="shared" si="180"/>
        <v>95</v>
      </c>
    </row>
    <row r="1874" spans="1:24"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f>
        <v>1.06E-2</v>
      </c>
      <c r="P1874" s="6">
        <f>E1874/L1874</f>
        <v>16.307692307692307</v>
      </c>
      <c r="Q1874" t="str">
        <f t="shared" si="175"/>
        <v>games</v>
      </c>
      <c r="R1874" s="7" t="str">
        <f t="shared" si="176"/>
        <v>mobile games</v>
      </c>
      <c r="S1874" s="13">
        <f>(((I1874/60)/60)/24)+DATE(1970,1,1)</f>
        <v>42185.129652777774</v>
      </c>
      <c r="T1874" s="16">
        <f>(((J1874/60)/60)/24)+DATE(1970,1,1)</f>
        <v>42155.129652777774</v>
      </c>
      <c r="U1874" t="str">
        <f t="shared" si="177"/>
        <v/>
      </c>
      <c r="V1874">
        <f t="shared" si="178"/>
        <v>13</v>
      </c>
      <c r="W1874" t="str">
        <f t="shared" si="179"/>
        <v/>
      </c>
      <c r="X1874">
        <f t="shared" si="180"/>
        <v>13</v>
      </c>
    </row>
    <row r="1875" spans="1:24"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f>
        <v>4.4999999999999997E-3</v>
      </c>
      <c r="P1875" s="6">
        <f>E1875/L1875</f>
        <v>18</v>
      </c>
      <c r="Q1875" t="str">
        <f t="shared" si="175"/>
        <v>games</v>
      </c>
      <c r="R1875" s="7" t="str">
        <f t="shared" si="176"/>
        <v>mobile games</v>
      </c>
      <c r="S1875" s="13">
        <f>(((I1875/60)/60)/24)+DATE(1970,1,1)</f>
        <v>42193.697916666672</v>
      </c>
      <c r="T1875" s="16">
        <f>(((J1875/60)/60)/24)+DATE(1970,1,1)</f>
        <v>42164.615856481483</v>
      </c>
      <c r="U1875" t="str">
        <f t="shared" si="177"/>
        <v/>
      </c>
      <c r="V1875">
        <f t="shared" si="178"/>
        <v>2</v>
      </c>
      <c r="W1875" t="str">
        <f t="shared" si="179"/>
        <v/>
      </c>
      <c r="X1875">
        <f t="shared" si="180"/>
        <v>2</v>
      </c>
    </row>
    <row r="1876" spans="1:24"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f>
        <v>1.6249999999999999E-4</v>
      </c>
      <c r="P1876" s="6">
        <f>E1876/L1876</f>
        <v>13</v>
      </c>
      <c r="Q1876" t="str">
        <f t="shared" si="175"/>
        <v>games</v>
      </c>
      <c r="R1876" s="7" t="str">
        <f t="shared" si="176"/>
        <v>mobile games</v>
      </c>
      <c r="S1876" s="13">
        <f>(((I1876/60)/60)/24)+DATE(1970,1,1)</f>
        <v>42549.969131944439</v>
      </c>
      <c r="T1876" s="16">
        <f>(((J1876/60)/60)/24)+DATE(1970,1,1)</f>
        <v>42529.969131944439</v>
      </c>
      <c r="U1876" t="str">
        <f t="shared" si="177"/>
        <v/>
      </c>
      <c r="V1876">
        <f t="shared" si="178"/>
        <v>2</v>
      </c>
      <c r="W1876" t="str">
        <f t="shared" si="179"/>
        <v/>
      </c>
      <c r="X1876">
        <f t="shared" si="180"/>
        <v>2</v>
      </c>
    </row>
    <row r="1877" spans="1:24"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f>
        <v>5.1000000000000004E-3</v>
      </c>
      <c r="P1877" s="6">
        <f>E1877/L1877</f>
        <v>17</v>
      </c>
      <c r="Q1877" t="str">
        <f t="shared" si="175"/>
        <v>games</v>
      </c>
      <c r="R1877" s="7" t="str">
        <f t="shared" si="176"/>
        <v>mobile games</v>
      </c>
      <c r="S1877" s="13">
        <f>(((I1877/60)/60)/24)+DATE(1970,1,1)</f>
        <v>42588.899398148147</v>
      </c>
      <c r="T1877" s="16">
        <f>(((J1877/60)/60)/24)+DATE(1970,1,1)</f>
        <v>42528.899398148147</v>
      </c>
      <c r="U1877" t="str">
        <f t="shared" si="177"/>
        <v/>
      </c>
      <c r="V1877">
        <f t="shared" si="178"/>
        <v>3</v>
      </c>
      <c r="W1877" t="str">
        <f t="shared" si="179"/>
        <v/>
      </c>
      <c r="X1877">
        <f t="shared" si="180"/>
        <v>3</v>
      </c>
    </row>
    <row r="1878" spans="1:24"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f>
        <v>0</v>
      </c>
      <c r="P1878" s="6" t="e">
        <f>E1878/L1878</f>
        <v>#DIV/0!</v>
      </c>
      <c r="Q1878" t="str">
        <f t="shared" si="175"/>
        <v>games</v>
      </c>
      <c r="R1878" s="7" t="str">
        <f t="shared" si="176"/>
        <v>mobile games</v>
      </c>
      <c r="S1878" s="13">
        <f>(((I1878/60)/60)/24)+DATE(1970,1,1)</f>
        <v>41806.284780092588</v>
      </c>
      <c r="T1878" s="16">
        <f>(((J1878/60)/60)/24)+DATE(1970,1,1)</f>
        <v>41776.284780092588</v>
      </c>
      <c r="U1878" t="str">
        <f t="shared" si="177"/>
        <v/>
      </c>
      <c r="V1878">
        <f t="shared" si="178"/>
        <v>0</v>
      </c>
      <c r="W1878" t="str">
        <f t="shared" si="179"/>
        <v/>
      </c>
      <c r="X1878">
        <f t="shared" si="180"/>
        <v>0</v>
      </c>
    </row>
    <row r="1879" spans="1:24"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f>
        <v>0</v>
      </c>
      <c r="P1879" s="6" t="e">
        <f>E1879/L1879</f>
        <v>#DIV/0!</v>
      </c>
      <c r="Q1879" t="str">
        <f t="shared" si="175"/>
        <v>games</v>
      </c>
      <c r="R1879" s="7" t="str">
        <f t="shared" si="176"/>
        <v>mobile games</v>
      </c>
      <c r="S1879" s="13">
        <f>(((I1879/60)/60)/24)+DATE(1970,1,1)</f>
        <v>42064.029224537036</v>
      </c>
      <c r="T1879" s="16">
        <f>(((J1879/60)/60)/24)+DATE(1970,1,1)</f>
        <v>42035.029224537036</v>
      </c>
      <c r="U1879" t="str">
        <f t="shared" si="177"/>
        <v/>
      </c>
      <c r="V1879">
        <f t="shared" si="178"/>
        <v>0</v>
      </c>
      <c r="W1879" t="str">
        <f t="shared" si="179"/>
        <v/>
      </c>
      <c r="X1879">
        <f t="shared" si="180"/>
        <v>0</v>
      </c>
    </row>
    <row r="1880" spans="1:24"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f>
        <v>0</v>
      </c>
      <c r="P1880" s="6" t="e">
        <f>E1880/L1880</f>
        <v>#DIV/0!</v>
      </c>
      <c r="Q1880" t="str">
        <f t="shared" si="175"/>
        <v>games</v>
      </c>
      <c r="R1880" s="7" t="str">
        <f t="shared" si="176"/>
        <v>mobile games</v>
      </c>
      <c r="S1880" s="13">
        <f>(((I1880/60)/60)/24)+DATE(1970,1,1)</f>
        <v>41803.008738425924</v>
      </c>
      <c r="T1880" s="16">
        <f>(((J1880/60)/60)/24)+DATE(1970,1,1)</f>
        <v>41773.008738425924</v>
      </c>
      <c r="U1880" t="str">
        <f t="shared" si="177"/>
        <v/>
      </c>
      <c r="V1880">
        <f t="shared" si="178"/>
        <v>0</v>
      </c>
      <c r="W1880" t="str">
        <f t="shared" si="179"/>
        <v/>
      </c>
      <c r="X1880">
        <f t="shared" si="180"/>
        <v>0</v>
      </c>
    </row>
    <row r="1881" spans="1:24"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f>
        <v>1.1999999999999999E-3</v>
      </c>
      <c r="P1881" s="6">
        <f>E1881/L1881</f>
        <v>3</v>
      </c>
      <c r="Q1881" t="str">
        <f t="shared" si="175"/>
        <v>games</v>
      </c>
      <c r="R1881" s="7" t="str">
        <f t="shared" si="176"/>
        <v>mobile games</v>
      </c>
      <c r="S1881" s="13">
        <f>(((I1881/60)/60)/24)+DATE(1970,1,1)</f>
        <v>42443.607974537037</v>
      </c>
      <c r="T1881" s="16">
        <f>(((J1881/60)/60)/24)+DATE(1970,1,1)</f>
        <v>42413.649641203709</v>
      </c>
      <c r="U1881" t="str">
        <f t="shared" si="177"/>
        <v/>
      </c>
      <c r="V1881">
        <f t="shared" si="178"/>
        <v>2</v>
      </c>
      <c r="W1881" t="str">
        <f t="shared" si="179"/>
        <v/>
      </c>
      <c r="X1881">
        <f t="shared" si="180"/>
        <v>2</v>
      </c>
    </row>
    <row r="1882" spans="1:24"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f>
        <v>0.20080000000000001</v>
      </c>
      <c r="P1882" s="6">
        <f>E1882/L1882</f>
        <v>41.833333333333336</v>
      </c>
      <c r="Q1882" t="str">
        <f t="shared" si="175"/>
        <v>games</v>
      </c>
      <c r="R1882" s="7" t="str">
        <f t="shared" si="176"/>
        <v>mobile games</v>
      </c>
      <c r="S1882" s="13">
        <f>(((I1882/60)/60)/24)+DATE(1970,1,1)</f>
        <v>42459.525231481486</v>
      </c>
      <c r="T1882" s="16">
        <f>(((J1882/60)/60)/24)+DATE(1970,1,1)</f>
        <v>42430.566898148143</v>
      </c>
      <c r="U1882" t="str">
        <f t="shared" si="177"/>
        <v/>
      </c>
      <c r="V1882">
        <f t="shared" si="178"/>
        <v>24</v>
      </c>
      <c r="W1882" t="str">
        <f t="shared" si="179"/>
        <v/>
      </c>
      <c r="X1882">
        <f t="shared" si="180"/>
        <v>24</v>
      </c>
    </row>
    <row r="1883" spans="1:24"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f>
        <v>1.726845</v>
      </c>
      <c r="P1883" s="6">
        <f>E1883/L1883</f>
        <v>49.338428571428572</v>
      </c>
      <c r="Q1883" t="str">
        <f t="shared" si="175"/>
        <v>music</v>
      </c>
      <c r="R1883" s="7" t="str">
        <f t="shared" si="176"/>
        <v>indie rock</v>
      </c>
      <c r="S1883" s="13">
        <f>(((I1883/60)/60)/24)+DATE(1970,1,1)</f>
        <v>42073.110983796301</v>
      </c>
      <c r="T1883" s="16">
        <f>(((J1883/60)/60)/24)+DATE(1970,1,1)</f>
        <v>42043.152650462958</v>
      </c>
      <c r="U1883">
        <f t="shared" si="177"/>
        <v>70</v>
      </c>
      <c r="V1883" t="str">
        <f t="shared" si="178"/>
        <v/>
      </c>
      <c r="W1883" t="str">
        <f t="shared" si="179"/>
        <v/>
      </c>
      <c r="X1883" t="str">
        <f t="shared" si="180"/>
        <v/>
      </c>
    </row>
    <row r="1884" spans="1:24"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f>
        <v>1.008955223880597</v>
      </c>
      <c r="P1884" s="6">
        <f>E1884/L1884</f>
        <v>41.728395061728392</v>
      </c>
      <c r="Q1884" t="str">
        <f t="shared" si="175"/>
        <v>music</v>
      </c>
      <c r="R1884" s="7" t="str">
        <f t="shared" si="176"/>
        <v>indie rock</v>
      </c>
      <c r="S1884" s="13">
        <f>(((I1884/60)/60)/24)+DATE(1970,1,1)</f>
        <v>41100.991666666669</v>
      </c>
      <c r="T1884" s="16">
        <f>(((J1884/60)/60)/24)+DATE(1970,1,1)</f>
        <v>41067.949212962965</v>
      </c>
      <c r="U1884">
        <f t="shared" si="177"/>
        <v>81</v>
      </c>
      <c r="V1884" t="str">
        <f t="shared" si="178"/>
        <v/>
      </c>
      <c r="W1884" t="str">
        <f t="shared" si="179"/>
        <v/>
      </c>
      <c r="X1884" t="str">
        <f t="shared" si="180"/>
        <v/>
      </c>
    </row>
    <row r="1885" spans="1:24"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f>
        <v>1.0480480480480481</v>
      </c>
      <c r="P1885" s="6">
        <f>E1885/L1885</f>
        <v>32.71875</v>
      </c>
      <c r="Q1885" t="str">
        <f t="shared" si="175"/>
        <v>music</v>
      </c>
      <c r="R1885" s="7" t="str">
        <f t="shared" si="176"/>
        <v>indie rock</v>
      </c>
      <c r="S1885" s="13">
        <f>(((I1885/60)/60)/24)+DATE(1970,1,1)</f>
        <v>41007.906342592592</v>
      </c>
      <c r="T1885" s="16">
        <f>(((J1885/60)/60)/24)+DATE(1970,1,1)</f>
        <v>40977.948009259257</v>
      </c>
      <c r="U1885">
        <f t="shared" si="177"/>
        <v>32</v>
      </c>
      <c r="V1885" t="str">
        <f t="shared" si="178"/>
        <v/>
      </c>
      <c r="W1885" t="str">
        <f t="shared" si="179"/>
        <v/>
      </c>
      <c r="X1885" t="str">
        <f t="shared" si="180"/>
        <v/>
      </c>
    </row>
    <row r="1886" spans="1:24"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f>
        <v>1.351</v>
      </c>
      <c r="P1886" s="6">
        <f>E1886/L1886</f>
        <v>51.96153846153846</v>
      </c>
      <c r="Q1886" t="str">
        <f t="shared" si="175"/>
        <v>music</v>
      </c>
      <c r="R1886" s="7" t="str">
        <f t="shared" si="176"/>
        <v>indie rock</v>
      </c>
      <c r="S1886" s="13">
        <f>(((I1886/60)/60)/24)+DATE(1970,1,1)</f>
        <v>41240.5</v>
      </c>
      <c r="T1886" s="16">
        <f>(((J1886/60)/60)/24)+DATE(1970,1,1)</f>
        <v>41205.198321759257</v>
      </c>
      <c r="U1886">
        <f t="shared" si="177"/>
        <v>26</v>
      </c>
      <c r="V1886" t="str">
        <f t="shared" si="178"/>
        <v/>
      </c>
      <c r="W1886" t="str">
        <f t="shared" si="179"/>
        <v/>
      </c>
      <c r="X1886" t="str">
        <f t="shared" si="180"/>
        <v/>
      </c>
    </row>
    <row r="1887" spans="1:24"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f>
        <v>1.1632786885245903</v>
      </c>
      <c r="P1887" s="6">
        <f>E1887/L1887</f>
        <v>50.685714285714283</v>
      </c>
      <c r="Q1887" t="str">
        <f t="shared" si="175"/>
        <v>music</v>
      </c>
      <c r="R1887" s="7" t="str">
        <f t="shared" si="176"/>
        <v>indie rock</v>
      </c>
      <c r="S1887" s="13">
        <f>(((I1887/60)/60)/24)+DATE(1970,1,1)</f>
        <v>41131.916666666664</v>
      </c>
      <c r="T1887" s="16">
        <f>(((J1887/60)/60)/24)+DATE(1970,1,1)</f>
        <v>41099.093865740739</v>
      </c>
      <c r="U1887">
        <f t="shared" si="177"/>
        <v>105</v>
      </c>
      <c r="V1887" t="str">
        <f t="shared" si="178"/>
        <v/>
      </c>
      <c r="W1887" t="str">
        <f t="shared" si="179"/>
        <v/>
      </c>
      <c r="X1887" t="str">
        <f t="shared" si="180"/>
        <v/>
      </c>
    </row>
    <row r="1888" spans="1:24"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f>
        <v>1.0208333333333333</v>
      </c>
      <c r="P1888" s="6">
        <f>E1888/L1888</f>
        <v>42.241379310344826</v>
      </c>
      <c r="Q1888" t="str">
        <f t="shared" si="175"/>
        <v>music</v>
      </c>
      <c r="R1888" s="7" t="str">
        <f t="shared" si="176"/>
        <v>indie rock</v>
      </c>
      <c r="S1888" s="13">
        <f>(((I1888/60)/60)/24)+DATE(1970,1,1)</f>
        <v>41955.94835648148</v>
      </c>
      <c r="T1888" s="16">
        <f>(((J1888/60)/60)/24)+DATE(1970,1,1)</f>
        <v>41925.906689814816</v>
      </c>
      <c r="U1888">
        <f t="shared" si="177"/>
        <v>29</v>
      </c>
      <c r="V1888" t="str">
        <f t="shared" si="178"/>
        <v/>
      </c>
      <c r="W1888" t="str">
        <f t="shared" si="179"/>
        <v/>
      </c>
      <c r="X1888" t="str">
        <f t="shared" si="180"/>
        <v/>
      </c>
    </row>
    <row r="1889" spans="1:24"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f>
        <v>1.1116666666666666</v>
      </c>
      <c r="P1889" s="6">
        <f>E1889/L1889</f>
        <v>416.875</v>
      </c>
      <c r="Q1889" t="str">
        <f t="shared" si="175"/>
        <v>music</v>
      </c>
      <c r="R1889" s="7" t="str">
        <f t="shared" si="176"/>
        <v>indie rock</v>
      </c>
      <c r="S1889" s="13">
        <f>(((I1889/60)/60)/24)+DATE(1970,1,1)</f>
        <v>42341.895833333328</v>
      </c>
      <c r="T1889" s="16">
        <f>(((J1889/60)/60)/24)+DATE(1970,1,1)</f>
        <v>42323.800138888888</v>
      </c>
      <c r="U1889">
        <f t="shared" si="177"/>
        <v>8</v>
      </c>
      <c r="V1889" t="str">
        <f t="shared" si="178"/>
        <v/>
      </c>
      <c r="W1889" t="str">
        <f t="shared" si="179"/>
        <v/>
      </c>
      <c r="X1889" t="str">
        <f t="shared" si="180"/>
        <v/>
      </c>
    </row>
    <row r="1890" spans="1:24"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f>
        <v>1.6608000000000001</v>
      </c>
      <c r="P1890" s="6">
        <f>E1890/L1890</f>
        <v>46.651685393258425</v>
      </c>
      <c r="Q1890" t="str">
        <f t="shared" si="175"/>
        <v>music</v>
      </c>
      <c r="R1890" s="7" t="str">
        <f t="shared" si="176"/>
        <v>indie rock</v>
      </c>
      <c r="S1890" s="13">
        <f>(((I1890/60)/60)/24)+DATE(1970,1,1)</f>
        <v>40330.207638888889</v>
      </c>
      <c r="T1890" s="16">
        <f>(((J1890/60)/60)/24)+DATE(1970,1,1)</f>
        <v>40299.239953703705</v>
      </c>
      <c r="U1890">
        <f t="shared" si="177"/>
        <v>89</v>
      </c>
      <c r="V1890" t="str">
        <f t="shared" si="178"/>
        <v/>
      </c>
      <c r="W1890" t="str">
        <f t="shared" si="179"/>
        <v/>
      </c>
      <c r="X1890" t="str">
        <f t="shared" si="180"/>
        <v/>
      </c>
    </row>
    <row r="1891" spans="1:24"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f>
        <v>1.0660000000000001</v>
      </c>
      <c r="P1891" s="6">
        <f>E1891/L1891</f>
        <v>48.454545454545453</v>
      </c>
      <c r="Q1891" t="str">
        <f t="shared" si="175"/>
        <v>music</v>
      </c>
      <c r="R1891" s="7" t="str">
        <f t="shared" si="176"/>
        <v>indie rock</v>
      </c>
      <c r="S1891" s="13">
        <f>(((I1891/60)/60)/24)+DATE(1970,1,1)</f>
        <v>41344.751689814817</v>
      </c>
      <c r="T1891" s="16">
        <f>(((J1891/60)/60)/24)+DATE(1970,1,1)</f>
        <v>41299.793356481481</v>
      </c>
      <c r="U1891">
        <f t="shared" si="177"/>
        <v>44</v>
      </c>
      <c r="V1891" t="str">
        <f t="shared" si="178"/>
        <v/>
      </c>
      <c r="W1891" t="str">
        <f t="shared" si="179"/>
        <v/>
      </c>
      <c r="X1891" t="str">
        <f t="shared" si="180"/>
        <v/>
      </c>
    </row>
    <row r="1892" spans="1:24"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f>
        <v>1.4458441666666668</v>
      </c>
      <c r="P1892" s="6">
        <f>E1892/L1892</f>
        <v>70.5289837398374</v>
      </c>
      <c r="Q1892" t="str">
        <f t="shared" si="175"/>
        <v>music</v>
      </c>
      <c r="R1892" s="7" t="str">
        <f t="shared" si="176"/>
        <v>indie rock</v>
      </c>
      <c r="S1892" s="13">
        <f>(((I1892/60)/60)/24)+DATE(1970,1,1)</f>
        <v>41258.786203703705</v>
      </c>
      <c r="T1892" s="16">
        <f>(((J1892/60)/60)/24)+DATE(1970,1,1)</f>
        <v>41228.786203703705</v>
      </c>
      <c r="U1892">
        <f t="shared" si="177"/>
        <v>246</v>
      </c>
      <c r="V1892" t="str">
        <f t="shared" si="178"/>
        <v/>
      </c>
      <c r="W1892" t="str">
        <f t="shared" si="179"/>
        <v/>
      </c>
      <c r="X1892" t="str">
        <f t="shared" si="180"/>
        <v/>
      </c>
    </row>
    <row r="1893" spans="1:24"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f>
        <v>1.0555000000000001</v>
      </c>
      <c r="P1893" s="6">
        <f>E1893/L1893</f>
        <v>87.958333333333329</v>
      </c>
      <c r="Q1893" t="str">
        <f t="shared" si="175"/>
        <v>music</v>
      </c>
      <c r="R1893" s="7" t="str">
        <f t="shared" si="176"/>
        <v>indie rock</v>
      </c>
      <c r="S1893" s="13">
        <f>(((I1893/60)/60)/24)+DATE(1970,1,1)</f>
        <v>40381.25</v>
      </c>
      <c r="T1893" s="16">
        <f>(((J1893/60)/60)/24)+DATE(1970,1,1)</f>
        <v>40335.798078703701</v>
      </c>
      <c r="U1893">
        <f t="shared" si="177"/>
        <v>120</v>
      </c>
      <c r="V1893" t="str">
        <f t="shared" si="178"/>
        <v/>
      </c>
      <c r="W1893" t="str">
        <f t="shared" si="179"/>
        <v/>
      </c>
      <c r="X1893" t="str">
        <f t="shared" si="180"/>
        <v/>
      </c>
    </row>
    <row r="1894" spans="1:24"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f>
        <v>1.3660000000000001</v>
      </c>
      <c r="P1894" s="6">
        <f>E1894/L1894</f>
        <v>26.26923076923077</v>
      </c>
      <c r="Q1894" t="str">
        <f t="shared" si="175"/>
        <v>music</v>
      </c>
      <c r="R1894" s="7" t="str">
        <f t="shared" si="176"/>
        <v>indie rock</v>
      </c>
      <c r="S1894" s="13">
        <f>(((I1894/60)/60)/24)+DATE(1970,1,1)</f>
        <v>40701.637511574074</v>
      </c>
      <c r="T1894" s="16">
        <f>(((J1894/60)/60)/24)+DATE(1970,1,1)</f>
        <v>40671.637511574074</v>
      </c>
      <c r="U1894">
        <f t="shared" si="177"/>
        <v>26</v>
      </c>
      <c r="V1894" t="str">
        <f t="shared" si="178"/>
        <v/>
      </c>
      <c r="W1894" t="str">
        <f t="shared" si="179"/>
        <v/>
      </c>
      <c r="X1894" t="str">
        <f t="shared" si="180"/>
        <v/>
      </c>
    </row>
    <row r="1895" spans="1:24"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f>
        <v>1.04</v>
      </c>
      <c r="P1895" s="6">
        <f>E1895/L1895</f>
        <v>57.777777777777779</v>
      </c>
      <c r="Q1895" t="str">
        <f t="shared" si="175"/>
        <v>music</v>
      </c>
      <c r="R1895" s="7" t="str">
        <f t="shared" si="176"/>
        <v>indie rock</v>
      </c>
      <c r="S1895" s="13">
        <f>(((I1895/60)/60)/24)+DATE(1970,1,1)</f>
        <v>40649.165972222225</v>
      </c>
      <c r="T1895" s="16">
        <f>(((J1895/60)/60)/24)+DATE(1970,1,1)</f>
        <v>40632.94195601852</v>
      </c>
      <c r="U1895">
        <f t="shared" si="177"/>
        <v>45</v>
      </c>
      <c r="V1895" t="str">
        <f t="shared" si="178"/>
        <v/>
      </c>
      <c r="W1895" t="str">
        <f t="shared" si="179"/>
        <v/>
      </c>
      <c r="X1895" t="str">
        <f t="shared" si="180"/>
        <v/>
      </c>
    </row>
    <row r="1896" spans="1:24"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f>
        <v>1.145</v>
      </c>
      <c r="P1896" s="6">
        <f>E1896/L1896</f>
        <v>57.25</v>
      </c>
      <c r="Q1896" t="str">
        <f t="shared" si="175"/>
        <v>music</v>
      </c>
      <c r="R1896" s="7" t="str">
        <f t="shared" si="176"/>
        <v>indie rock</v>
      </c>
      <c r="S1896" s="13">
        <f>(((I1896/60)/60)/24)+DATE(1970,1,1)</f>
        <v>40951.904895833337</v>
      </c>
      <c r="T1896" s="16">
        <f>(((J1896/60)/60)/24)+DATE(1970,1,1)</f>
        <v>40920.904895833337</v>
      </c>
      <c r="U1896">
        <f t="shared" si="177"/>
        <v>20</v>
      </c>
      <c r="V1896" t="str">
        <f t="shared" si="178"/>
        <v/>
      </c>
      <c r="W1896" t="str">
        <f t="shared" si="179"/>
        <v/>
      </c>
      <c r="X1896" t="str">
        <f t="shared" si="180"/>
        <v/>
      </c>
    </row>
    <row r="1897" spans="1:24"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f>
        <v>1.0171957671957672</v>
      </c>
      <c r="P1897" s="6">
        <f>E1897/L1897</f>
        <v>196.34042553191489</v>
      </c>
      <c r="Q1897" t="str">
        <f t="shared" si="175"/>
        <v>music</v>
      </c>
      <c r="R1897" s="7" t="str">
        <f t="shared" si="176"/>
        <v>indie rock</v>
      </c>
      <c r="S1897" s="13">
        <f>(((I1897/60)/60)/24)+DATE(1970,1,1)</f>
        <v>42297.746782407412</v>
      </c>
      <c r="T1897" s="16">
        <f>(((J1897/60)/60)/24)+DATE(1970,1,1)</f>
        <v>42267.746782407412</v>
      </c>
      <c r="U1897">
        <f t="shared" si="177"/>
        <v>47</v>
      </c>
      <c r="V1897" t="str">
        <f t="shared" si="178"/>
        <v/>
      </c>
      <c r="W1897" t="str">
        <f t="shared" si="179"/>
        <v/>
      </c>
      <c r="X1897" t="str">
        <f t="shared" si="180"/>
        <v/>
      </c>
    </row>
    <row r="1898" spans="1:24"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f>
        <v>1.2394678492239468</v>
      </c>
      <c r="P1898" s="6">
        <f>E1898/L1898</f>
        <v>43</v>
      </c>
      <c r="Q1898" t="str">
        <f t="shared" si="175"/>
        <v>music</v>
      </c>
      <c r="R1898" s="7" t="str">
        <f t="shared" si="176"/>
        <v>indie rock</v>
      </c>
      <c r="S1898" s="13">
        <f>(((I1898/60)/60)/24)+DATE(1970,1,1)</f>
        <v>41011.710243055553</v>
      </c>
      <c r="T1898" s="16">
        <f>(((J1898/60)/60)/24)+DATE(1970,1,1)</f>
        <v>40981.710243055553</v>
      </c>
      <c r="U1898">
        <f t="shared" si="177"/>
        <v>13</v>
      </c>
      <c r="V1898" t="str">
        <f t="shared" si="178"/>
        <v/>
      </c>
      <c r="W1898" t="str">
        <f t="shared" si="179"/>
        <v/>
      </c>
      <c r="X1898" t="str">
        <f t="shared" si="180"/>
        <v/>
      </c>
    </row>
    <row r="1899" spans="1:24"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f>
        <v>1.0245669291338582</v>
      </c>
      <c r="P1899" s="6">
        <f>E1899/L1899</f>
        <v>35.551912568306008</v>
      </c>
      <c r="Q1899" t="str">
        <f t="shared" si="175"/>
        <v>music</v>
      </c>
      <c r="R1899" s="7" t="str">
        <f t="shared" si="176"/>
        <v>indie rock</v>
      </c>
      <c r="S1899" s="13">
        <f>(((I1899/60)/60)/24)+DATE(1970,1,1)</f>
        <v>41702.875</v>
      </c>
      <c r="T1899" s="16">
        <f>(((J1899/60)/60)/24)+DATE(1970,1,1)</f>
        <v>41680.583402777782</v>
      </c>
      <c r="U1899">
        <f t="shared" si="177"/>
        <v>183</v>
      </c>
      <c r="V1899" t="str">
        <f t="shared" si="178"/>
        <v/>
      </c>
      <c r="W1899" t="str">
        <f t="shared" si="179"/>
        <v/>
      </c>
      <c r="X1899" t="str">
        <f t="shared" si="180"/>
        <v/>
      </c>
    </row>
    <row r="1900" spans="1:24"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6">
        <f>E1900/L1900</f>
        <v>68.80952380952381</v>
      </c>
      <c r="Q1900" t="str">
        <f t="shared" si="175"/>
        <v>music</v>
      </c>
      <c r="R1900" s="7" t="str">
        <f t="shared" si="176"/>
        <v>indie rock</v>
      </c>
      <c r="S1900" s="13">
        <f>(((I1900/60)/60)/24)+DATE(1970,1,1)</f>
        <v>42401.75</v>
      </c>
      <c r="T1900" s="16">
        <f>(((J1900/60)/60)/24)+DATE(1970,1,1)</f>
        <v>42366.192974537036</v>
      </c>
      <c r="U1900">
        <f t="shared" si="177"/>
        <v>21</v>
      </c>
      <c r="V1900" t="str">
        <f t="shared" si="178"/>
        <v/>
      </c>
      <c r="W1900" t="str">
        <f t="shared" si="179"/>
        <v/>
      </c>
      <c r="X1900" t="str">
        <f t="shared" si="180"/>
        <v/>
      </c>
    </row>
    <row r="1901" spans="1:24"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f>
        <v>1.3333333333333333</v>
      </c>
      <c r="P1901" s="6">
        <f>E1901/L1901</f>
        <v>28.571428571428573</v>
      </c>
      <c r="Q1901" t="str">
        <f t="shared" si="175"/>
        <v>music</v>
      </c>
      <c r="R1901" s="7" t="str">
        <f t="shared" si="176"/>
        <v>indie rock</v>
      </c>
      <c r="S1901" s="13">
        <f>(((I1901/60)/60)/24)+DATE(1970,1,1)</f>
        <v>42088.90006944444</v>
      </c>
      <c r="T1901" s="16">
        <f>(((J1901/60)/60)/24)+DATE(1970,1,1)</f>
        <v>42058.941736111112</v>
      </c>
      <c r="U1901">
        <f t="shared" si="177"/>
        <v>42</v>
      </c>
      <c r="V1901" t="str">
        <f t="shared" si="178"/>
        <v/>
      </c>
      <c r="W1901" t="str">
        <f t="shared" si="179"/>
        <v/>
      </c>
      <c r="X1901" t="str">
        <f t="shared" si="180"/>
        <v/>
      </c>
    </row>
    <row r="1902" spans="1:24"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f>
        <v>1.0936440000000001</v>
      </c>
      <c r="P1902" s="6">
        <f>E1902/L1902</f>
        <v>50.631666666666668</v>
      </c>
      <c r="Q1902" t="str">
        <f t="shared" si="175"/>
        <v>music</v>
      </c>
      <c r="R1902" s="7" t="str">
        <f t="shared" si="176"/>
        <v>indie rock</v>
      </c>
      <c r="S1902" s="13">
        <f>(((I1902/60)/60)/24)+DATE(1970,1,1)</f>
        <v>41188.415972222225</v>
      </c>
      <c r="T1902" s="16">
        <f>(((J1902/60)/60)/24)+DATE(1970,1,1)</f>
        <v>41160.871886574074</v>
      </c>
      <c r="U1902">
        <f t="shared" si="177"/>
        <v>54</v>
      </c>
      <c r="V1902" t="str">
        <f t="shared" si="178"/>
        <v/>
      </c>
      <c r="W1902" t="str">
        <f t="shared" si="179"/>
        <v/>
      </c>
      <c r="X1902" t="str">
        <f t="shared" si="180"/>
        <v/>
      </c>
    </row>
    <row r="1903" spans="1:24"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f>
        <v>2.696969696969697E-2</v>
      </c>
      <c r="P1903" s="6">
        <f>E1903/L1903</f>
        <v>106.8</v>
      </c>
      <c r="Q1903" t="str">
        <f t="shared" si="175"/>
        <v>technology</v>
      </c>
      <c r="R1903" s="7" t="str">
        <f t="shared" si="176"/>
        <v>gadgets</v>
      </c>
      <c r="S1903" s="13">
        <f>(((I1903/60)/60)/24)+DATE(1970,1,1)</f>
        <v>42146.541666666672</v>
      </c>
      <c r="T1903" s="16">
        <f>(((J1903/60)/60)/24)+DATE(1970,1,1)</f>
        <v>42116.54315972222</v>
      </c>
      <c r="U1903" t="str">
        <f t="shared" si="177"/>
        <v/>
      </c>
      <c r="V1903">
        <f t="shared" si="178"/>
        <v>25</v>
      </c>
      <c r="W1903" t="str">
        <f t="shared" si="179"/>
        <v/>
      </c>
      <c r="X1903">
        <f t="shared" si="180"/>
        <v>25</v>
      </c>
    </row>
    <row r="1904" spans="1:24"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f>
        <v>1.2E-2</v>
      </c>
      <c r="P1904" s="6">
        <f>E1904/L1904</f>
        <v>4</v>
      </c>
      <c r="Q1904" t="str">
        <f t="shared" si="175"/>
        <v>technology</v>
      </c>
      <c r="R1904" s="7" t="str">
        <f t="shared" si="176"/>
        <v>gadgets</v>
      </c>
      <c r="S1904" s="13">
        <f>(((I1904/60)/60)/24)+DATE(1970,1,1)</f>
        <v>42067.789895833332</v>
      </c>
      <c r="T1904" s="16">
        <f>(((J1904/60)/60)/24)+DATE(1970,1,1)</f>
        <v>42037.789895833332</v>
      </c>
      <c r="U1904" t="str">
        <f t="shared" si="177"/>
        <v/>
      </c>
      <c r="V1904">
        <f t="shared" si="178"/>
        <v>3</v>
      </c>
      <c r="W1904" t="str">
        <f t="shared" si="179"/>
        <v/>
      </c>
      <c r="X1904">
        <f t="shared" si="180"/>
        <v>3</v>
      </c>
    </row>
    <row r="1905" spans="1:24"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f>
        <v>0.46600000000000003</v>
      </c>
      <c r="P1905" s="6">
        <f>E1905/L1905</f>
        <v>34.097560975609753</v>
      </c>
      <c r="Q1905" t="str">
        <f t="shared" si="175"/>
        <v>technology</v>
      </c>
      <c r="R1905" s="7" t="str">
        <f t="shared" si="176"/>
        <v>gadgets</v>
      </c>
      <c r="S1905" s="13">
        <f>(((I1905/60)/60)/24)+DATE(1970,1,1)</f>
        <v>42762.770729166667</v>
      </c>
      <c r="T1905" s="16">
        <f>(((J1905/60)/60)/24)+DATE(1970,1,1)</f>
        <v>42702.770729166667</v>
      </c>
      <c r="U1905" t="str">
        <f t="shared" si="177"/>
        <v/>
      </c>
      <c r="V1905">
        <f t="shared" si="178"/>
        <v>41</v>
      </c>
      <c r="W1905" t="str">
        <f t="shared" si="179"/>
        <v/>
      </c>
      <c r="X1905">
        <f t="shared" si="180"/>
        <v>41</v>
      </c>
    </row>
    <row r="1906" spans="1:24"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f>
        <v>1E-3</v>
      </c>
      <c r="P1906" s="6">
        <f>E1906/L1906</f>
        <v>25</v>
      </c>
      <c r="Q1906" t="str">
        <f t="shared" si="175"/>
        <v>technology</v>
      </c>
      <c r="R1906" s="7" t="str">
        <f t="shared" si="176"/>
        <v>gadgets</v>
      </c>
      <c r="S1906" s="13">
        <f>(((I1906/60)/60)/24)+DATE(1970,1,1)</f>
        <v>42371.685428240744</v>
      </c>
      <c r="T1906" s="16">
        <f>(((J1906/60)/60)/24)+DATE(1970,1,1)</f>
        <v>42326.685428240744</v>
      </c>
      <c r="U1906" t="str">
        <f t="shared" si="177"/>
        <v/>
      </c>
      <c r="V1906">
        <f t="shared" si="178"/>
        <v>2</v>
      </c>
      <c r="W1906" t="str">
        <f t="shared" si="179"/>
        <v/>
      </c>
      <c r="X1906">
        <f t="shared" si="180"/>
        <v>2</v>
      </c>
    </row>
    <row r="1907" spans="1:24"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f>
        <v>1.6800000000000001E-3</v>
      </c>
      <c r="P1907" s="6">
        <f>E1907/L1907</f>
        <v>10.5</v>
      </c>
      <c r="Q1907" t="str">
        <f t="shared" si="175"/>
        <v>technology</v>
      </c>
      <c r="R1907" s="7" t="str">
        <f t="shared" si="176"/>
        <v>gadgets</v>
      </c>
      <c r="S1907" s="13">
        <f>(((I1907/60)/60)/24)+DATE(1970,1,1)</f>
        <v>41889.925856481481</v>
      </c>
      <c r="T1907" s="16">
        <f>(((J1907/60)/60)/24)+DATE(1970,1,1)</f>
        <v>41859.925856481481</v>
      </c>
      <c r="U1907" t="str">
        <f t="shared" si="177"/>
        <v/>
      </c>
      <c r="V1907">
        <f t="shared" si="178"/>
        <v>4</v>
      </c>
      <c r="W1907" t="str">
        <f t="shared" si="179"/>
        <v/>
      </c>
      <c r="X1907">
        <f t="shared" si="180"/>
        <v>4</v>
      </c>
    </row>
    <row r="1908" spans="1:24"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f>
        <v>0.42759999999999998</v>
      </c>
      <c r="P1908" s="6">
        <f>E1908/L1908</f>
        <v>215.95959595959596</v>
      </c>
      <c r="Q1908" t="str">
        <f t="shared" si="175"/>
        <v>technology</v>
      </c>
      <c r="R1908" s="7" t="str">
        <f t="shared" si="176"/>
        <v>gadgets</v>
      </c>
      <c r="S1908" s="13">
        <f>(((I1908/60)/60)/24)+DATE(1970,1,1)</f>
        <v>42544.671099537038</v>
      </c>
      <c r="T1908" s="16">
        <f>(((J1908/60)/60)/24)+DATE(1970,1,1)</f>
        <v>42514.671099537038</v>
      </c>
      <c r="U1908" t="str">
        <f t="shared" si="177"/>
        <v/>
      </c>
      <c r="V1908">
        <f t="shared" si="178"/>
        <v>99</v>
      </c>
      <c r="W1908" t="str">
        <f t="shared" si="179"/>
        <v/>
      </c>
      <c r="X1908">
        <f t="shared" si="180"/>
        <v>99</v>
      </c>
    </row>
    <row r="1909" spans="1:24"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f>
        <v>2.8333333333333335E-3</v>
      </c>
      <c r="P1909" s="6">
        <f>E1909/L1909</f>
        <v>21.25</v>
      </c>
      <c r="Q1909" t="str">
        <f t="shared" si="175"/>
        <v>technology</v>
      </c>
      <c r="R1909" s="7" t="str">
        <f t="shared" si="176"/>
        <v>gadgets</v>
      </c>
      <c r="S1909" s="13">
        <f>(((I1909/60)/60)/24)+DATE(1970,1,1)</f>
        <v>41782.587094907409</v>
      </c>
      <c r="T1909" s="16">
        <f>(((J1909/60)/60)/24)+DATE(1970,1,1)</f>
        <v>41767.587094907409</v>
      </c>
      <c r="U1909" t="str">
        <f t="shared" si="177"/>
        <v/>
      </c>
      <c r="V1909">
        <f t="shared" si="178"/>
        <v>4</v>
      </c>
      <c r="W1909" t="str">
        <f t="shared" si="179"/>
        <v/>
      </c>
      <c r="X1909">
        <f t="shared" si="180"/>
        <v>4</v>
      </c>
    </row>
    <row r="1910" spans="1:24"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f>
        <v>1.7319999999999999E-2</v>
      </c>
      <c r="P1910" s="6">
        <f>E1910/L1910</f>
        <v>108.25</v>
      </c>
      <c r="Q1910" t="str">
        <f t="shared" si="175"/>
        <v>technology</v>
      </c>
      <c r="R1910" s="7" t="str">
        <f t="shared" si="176"/>
        <v>gadgets</v>
      </c>
      <c r="S1910" s="13">
        <f>(((I1910/60)/60)/24)+DATE(1970,1,1)</f>
        <v>42733.917824074073</v>
      </c>
      <c r="T1910" s="16">
        <f>(((J1910/60)/60)/24)+DATE(1970,1,1)</f>
        <v>42703.917824074073</v>
      </c>
      <c r="U1910" t="str">
        <f t="shared" si="177"/>
        <v/>
      </c>
      <c r="V1910">
        <f t="shared" si="178"/>
        <v>4</v>
      </c>
      <c r="W1910" t="str">
        <f t="shared" si="179"/>
        <v/>
      </c>
      <c r="X1910">
        <f t="shared" si="180"/>
        <v>4</v>
      </c>
    </row>
    <row r="1911" spans="1:24"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f>
        <v>0.14111428571428572</v>
      </c>
      <c r="P1911" s="6">
        <f>E1911/L1911</f>
        <v>129.97368421052633</v>
      </c>
      <c r="Q1911" t="str">
        <f t="shared" si="175"/>
        <v>technology</v>
      </c>
      <c r="R1911" s="7" t="str">
        <f t="shared" si="176"/>
        <v>gadgets</v>
      </c>
      <c r="S1911" s="13">
        <f>(((I1911/60)/60)/24)+DATE(1970,1,1)</f>
        <v>41935.429155092592</v>
      </c>
      <c r="T1911" s="16">
        <f>(((J1911/60)/60)/24)+DATE(1970,1,1)</f>
        <v>41905.429155092592</v>
      </c>
      <c r="U1911" t="str">
        <f t="shared" si="177"/>
        <v/>
      </c>
      <c r="V1911">
        <f t="shared" si="178"/>
        <v>38</v>
      </c>
      <c r="W1911" t="str">
        <f t="shared" si="179"/>
        <v/>
      </c>
      <c r="X1911">
        <f t="shared" si="180"/>
        <v>38</v>
      </c>
    </row>
    <row r="1912" spans="1:24"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f>
        <v>0.39395294117647056</v>
      </c>
      <c r="P1912" s="6">
        <f>E1912/L1912</f>
        <v>117.49473684210527</v>
      </c>
      <c r="Q1912" t="str">
        <f t="shared" si="175"/>
        <v>technology</v>
      </c>
      <c r="R1912" s="7" t="str">
        <f t="shared" si="176"/>
        <v>gadgets</v>
      </c>
      <c r="S1912" s="13">
        <f>(((I1912/60)/60)/24)+DATE(1970,1,1)</f>
        <v>42308.947916666672</v>
      </c>
      <c r="T1912" s="16">
        <f>(((J1912/60)/60)/24)+DATE(1970,1,1)</f>
        <v>42264.963159722218</v>
      </c>
      <c r="U1912" t="str">
        <f t="shared" si="177"/>
        <v/>
      </c>
      <c r="V1912">
        <f t="shared" si="178"/>
        <v>285</v>
      </c>
      <c r="W1912" t="str">
        <f t="shared" si="179"/>
        <v/>
      </c>
      <c r="X1912">
        <f t="shared" si="180"/>
        <v>285</v>
      </c>
    </row>
    <row r="1913" spans="1:24"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f>
        <v>2.3529411764705883E-4</v>
      </c>
      <c r="P1913" s="6">
        <f>E1913/L1913</f>
        <v>10</v>
      </c>
      <c r="Q1913" t="str">
        <f t="shared" si="175"/>
        <v>technology</v>
      </c>
      <c r="R1913" s="7" t="str">
        <f t="shared" si="176"/>
        <v>gadgets</v>
      </c>
      <c r="S1913" s="13">
        <f>(((I1913/60)/60)/24)+DATE(1970,1,1)</f>
        <v>41860.033958333333</v>
      </c>
      <c r="T1913" s="16">
        <f>(((J1913/60)/60)/24)+DATE(1970,1,1)</f>
        <v>41830.033958333333</v>
      </c>
      <c r="U1913" t="str">
        <f t="shared" si="177"/>
        <v/>
      </c>
      <c r="V1913">
        <f t="shared" si="178"/>
        <v>1</v>
      </c>
      <c r="W1913" t="str">
        <f t="shared" si="179"/>
        <v/>
      </c>
      <c r="X1913">
        <f t="shared" si="180"/>
        <v>1</v>
      </c>
    </row>
    <row r="1914" spans="1:24"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f>
        <v>0.59299999999999997</v>
      </c>
      <c r="P1914" s="6">
        <f>E1914/L1914</f>
        <v>70.595238095238102</v>
      </c>
      <c r="Q1914" t="str">
        <f t="shared" si="175"/>
        <v>technology</v>
      </c>
      <c r="R1914" s="7" t="str">
        <f t="shared" si="176"/>
        <v>gadgets</v>
      </c>
      <c r="S1914" s="13">
        <f>(((I1914/60)/60)/24)+DATE(1970,1,1)</f>
        <v>42159.226388888885</v>
      </c>
      <c r="T1914" s="16">
        <f>(((J1914/60)/60)/24)+DATE(1970,1,1)</f>
        <v>42129.226388888885</v>
      </c>
      <c r="U1914" t="str">
        <f t="shared" si="177"/>
        <v/>
      </c>
      <c r="V1914">
        <f t="shared" si="178"/>
        <v>42</v>
      </c>
      <c r="W1914" t="str">
        <f t="shared" si="179"/>
        <v/>
      </c>
      <c r="X1914">
        <f t="shared" si="180"/>
        <v>42</v>
      </c>
    </row>
    <row r="1915" spans="1:24"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f>
        <v>1.3270833333333334E-2</v>
      </c>
      <c r="P1915" s="6">
        <f>E1915/L1915</f>
        <v>24.5</v>
      </c>
      <c r="Q1915" t="str">
        <f t="shared" si="175"/>
        <v>technology</v>
      </c>
      <c r="R1915" s="7" t="str">
        <f t="shared" si="176"/>
        <v>gadgets</v>
      </c>
      <c r="S1915" s="13">
        <f>(((I1915/60)/60)/24)+DATE(1970,1,1)</f>
        <v>41920.511319444442</v>
      </c>
      <c r="T1915" s="16">
        <f>(((J1915/60)/60)/24)+DATE(1970,1,1)</f>
        <v>41890.511319444442</v>
      </c>
      <c r="U1915" t="str">
        <f t="shared" si="177"/>
        <v/>
      </c>
      <c r="V1915">
        <f t="shared" si="178"/>
        <v>26</v>
      </c>
      <c r="W1915" t="str">
        <f t="shared" si="179"/>
        <v/>
      </c>
      <c r="X1915">
        <f t="shared" si="180"/>
        <v>26</v>
      </c>
    </row>
    <row r="1916" spans="1:24"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f>
        <v>9.0090090090090086E-2</v>
      </c>
      <c r="P1916" s="6">
        <f>E1916/L1916</f>
        <v>30</v>
      </c>
      <c r="Q1916" t="str">
        <f t="shared" si="175"/>
        <v>technology</v>
      </c>
      <c r="R1916" s="7" t="str">
        <f t="shared" si="176"/>
        <v>gadgets</v>
      </c>
      <c r="S1916" s="13">
        <f>(((I1916/60)/60)/24)+DATE(1970,1,1)</f>
        <v>41944.165972222225</v>
      </c>
      <c r="T1916" s="16">
        <f>(((J1916/60)/60)/24)+DATE(1970,1,1)</f>
        <v>41929.174456018518</v>
      </c>
      <c r="U1916" t="str">
        <f t="shared" si="177"/>
        <v/>
      </c>
      <c r="V1916">
        <f t="shared" si="178"/>
        <v>2</v>
      </c>
      <c r="W1916" t="str">
        <f t="shared" si="179"/>
        <v/>
      </c>
      <c r="X1916">
        <f t="shared" si="180"/>
        <v>2</v>
      </c>
    </row>
    <row r="1917" spans="1:24"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f>
        <v>1.6E-2</v>
      </c>
      <c r="P1917" s="6">
        <f>E1917/L1917</f>
        <v>2</v>
      </c>
      <c r="Q1917" t="str">
        <f t="shared" si="175"/>
        <v>technology</v>
      </c>
      <c r="R1917" s="7" t="str">
        <f t="shared" si="176"/>
        <v>gadgets</v>
      </c>
      <c r="S1917" s="13">
        <f>(((I1917/60)/60)/24)+DATE(1970,1,1)</f>
        <v>41884.04886574074</v>
      </c>
      <c r="T1917" s="16">
        <f>(((J1917/60)/60)/24)+DATE(1970,1,1)</f>
        <v>41864.04886574074</v>
      </c>
      <c r="U1917" t="str">
        <f t="shared" si="177"/>
        <v/>
      </c>
      <c r="V1917">
        <f t="shared" si="178"/>
        <v>4</v>
      </c>
      <c r="W1917" t="str">
        <f t="shared" si="179"/>
        <v/>
      </c>
      <c r="X1917">
        <f t="shared" si="180"/>
        <v>4</v>
      </c>
    </row>
    <row r="1918" spans="1:24"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f>
        <v>5.1000000000000004E-3</v>
      </c>
      <c r="P1918" s="6">
        <f>E1918/L1918</f>
        <v>17</v>
      </c>
      <c r="Q1918" t="str">
        <f t="shared" si="175"/>
        <v>technology</v>
      </c>
      <c r="R1918" s="7" t="str">
        <f t="shared" si="176"/>
        <v>gadgets</v>
      </c>
      <c r="S1918" s="13">
        <f>(((I1918/60)/60)/24)+DATE(1970,1,1)</f>
        <v>42681.758969907409</v>
      </c>
      <c r="T1918" s="16">
        <f>(((J1918/60)/60)/24)+DATE(1970,1,1)</f>
        <v>42656.717303240745</v>
      </c>
      <c r="U1918" t="str">
        <f t="shared" si="177"/>
        <v/>
      </c>
      <c r="V1918">
        <f t="shared" si="178"/>
        <v>6</v>
      </c>
      <c r="W1918" t="str">
        <f t="shared" si="179"/>
        <v/>
      </c>
      <c r="X1918">
        <f t="shared" si="180"/>
        <v>6</v>
      </c>
    </row>
    <row r="1919" spans="1:24"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f>
        <v>0.52570512820512816</v>
      </c>
      <c r="P1919" s="6">
        <f>E1919/L1919</f>
        <v>2928.9285714285716</v>
      </c>
      <c r="Q1919" t="str">
        <f t="shared" si="175"/>
        <v>technology</v>
      </c>
      <c r="R1919" s="7" t="str">
        <f t="shared" si="176"/>
        <v>gadgets</v>
      </c>
      <c r="S1919" s="13">
        <f>(((I1919/60)/60)/24)+DATE(1970,1,1)</f>
        <v>42776.270057870366</v>
      </c>
      <c r="T1919" s="16">
        <f>(((J1919/60)/60)/24)+DATE(1970,1,1)</f>
        <v>42746.270057870366</v>
      </c>
      <c r="U1919" t="str">
        <f t="shared" si="177"/>
        <v/>
      </c>
      <c r="V1919">
        <f t="shared" si="178"/>
        <v>70</v>
      </c>
      <c r="W1919" t="str">
        <f t="shared" si="179"/>
        <v/>
      </c>
      <c r="X1919">
        <f t="shared" si="180"/>
        <v>70</v>
      </c>
    </row>
    <row r="1920" spans="1:24"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f>
        <v>1.04E-2</v>
      </c>
      <c r="P1920" s="6">
        <f>E1920/L1920</f>
        <v>28.888888888888889</v>
      </c>
      <c r="Q1920" t="str">
        <f t="shared" si="175"/>
        <v>technology</v>
      </c>
      <c r="R1920" s="7" t="str">
        <f t="shared" si="176"/>
        <v>gadgets</v>
      </c>
      <c r="S1920" s="13">
        <f>(((I1920/60)/60)/24)+DATE(1970,1,1)</f>
        <v>41863.789942129632</v>
      </c>
      <c r="T1920" s="16">
        <f>(((J1920/60)/60)/24)+DATE(1970,1,1)</f>
        <v>41828.789942129632</v>
      </c>
      <c r="U1920" t="str">
        <f t="shared" si="177"/>
        <v/>
      </c>
      <c r="V1920">
        <f t="shared" si="178"/>
        <v>9</v>
      </c>
      <c r="W1920" t="str">
        <f t="shared" si="179"/>
        <v/>
      </c>
      <c r="X1920">
        <f t="shared" si="180"/>
        <v>9</v>
      </c>
    </row>
    <row r="1921" spans="1:24"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f>
        <v>0.47399999999999998</v>
      </c>
      <c r="P1921" s="6">
        <f>E1921/L1921</f>
        <v>29.625</v>
      </c>
      <c r="Q1921" t="str">
        <f t="shared" si="175"/>
        <v>technology</v>
      </c>
      <c r="R1921" s="7" t="str">
        <f t="shared" si="176"/>
        <v>gadgets</v>
      </c>
      <c r="S1921" s="13">
        <f>(((I1921/60)/60)/24)+DATE(1970,1,1)</f>
        <v>42143.875567129624</v>
      </c>
      <c r="T1921" s="16">
        <f>(((J1921/60)/60)/24)+DATE(1970,1,1)</f>
        <v>42113.875567129624</v>
      </c>
      <c r="U1921" t="str">
        <f t="shared" si="177"/>
        <v/>
      </c>
      <c r="V1921">
        <f t="shared" si="178"/>
        <v>8</v>
      </c>
      <c r="W1921" t="str">
        <f t="shared" si="179"/>
        <v/>
      </c>
      <c r="X1921">
        <f t="shared" si="180"/>
        <v>8</v>
      </c>
    </row>
    <row r="1922" spans="1:24"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f>
        <v>0.43030000000000002</v>
      </c>
      <c r="P1922" s="6">
        <f>E1922/L1922</f>
        <v>40.980952380952381</v>
      </c>
      <c r="Q1922" t="str">
        <f t="shared" si="175"/>
        <v>technology</v>
      </c>
      <c r="R1922" s="7" t="str">
        <f t="shared" si="176"/>
        <v>gadgets</v>
      </c>
      <c r="S1922" s="13">
        <f>(((I1922/60)/60)/24)+DATE(1970,1,1)</f>
        <v>42298.958333333328</v>
      </c>
      <c r="T1922" s="16">
        <f>(((J1922/60)/60)/24)+DATE(1970,1,1)</f>
        <v>42270.875706018516</v>
      </c>
      <c r="U1922" t="str">
        <f t="shared" si="177"/>
        <v/>
      </c>
      <c r="V1922">
        <f t="shared" si="178"/>
        <v>105</v>
      </c>
      <c r="W1922" t="str">
        <f t="shared" si="179"/>
        <v/>
      </c>
      <c r="X1922">
        <f t="shared" si="180"/>
        <v>105</v>
      </c>
    </row>
    <row r="1923" spans="1:24"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f>
        <v>1.3680000000000001</v>
      </c>
      <c r="P1923" s="6">
        <f>E1923/L1923</f>
        <v>54</v>
      </c>
      <c r="Q1923" t="str">
        <f t="shared" ref="Q1923:Q1986" si="181">LEFT(N1923,SEARCH("/",N1923)-1)</f>
        <v>music</v>
      </c>
      <c r="R1923" s="7" t="str">
        <f t="shared" ref="R1923:R1986" si="182">RIGHT(N1923,LEN(N1923)-SEARCH("/",N1923))</f>
        <v>indie rock</v>
      </c>
      <c r="S1923" s="13">
        <f>(((I1923/60)/60)/24)+DATE(1970,1,1)</f>
        <v>41104.221562500003</v>
      </c>
      <c r="T1923" s="16">
        <f>(((J1923/60)/60)/24)+DATE(1970,1,1)</f>
        <v>41074.221562500003</v>
      </c>
      <c r="U1923">
        <f t="shared" ref="U1923:U1986" si="183">IF(F1923="Successful",L1923,"")</f>
        <v>38</v>
      </c>
      <c r="V1923" t="str">
        <f t="shared" ref="V1923:V1986" si="184">IF($F1923="Failed",$L1923,"")</f>
        <v/>
      </c>
      <c r="W1923" t="str">
        <f t="shared" ref="W1923:W1986" si="185">IF($F1923="Canceled",$L1923,"")</f>
        <v/>
      </c>
      <c r="X1923" t="str">
        <f t="shared" ref="X1923:X1986" si="186">IF(V1923="",W1923,V1923)</f>
        <v/>
      </c>
    </row>
    <row r="1924" spans="1:24"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f>
        <v>1.1555</v>
      </c>
      <c r="P1924" s="6">
        <f>E1924/L1924</f>
        <v>36.109375</v>
      </c>
      <c r="Q1924" t="str">
        <f t="shared" si="181"/>
        <v>music</v>
      </c>
      <c r="R1924" s="7" t="str">
        <f t="shared" si="182"/>
        <v>indie rock</v>
      </c>
      <c r="S1924" s="13">
        <f>(((I1924/60)/60)/24)+DATE(1970,1,1)</f>
        <v>41620.255868055552</v>
      </c>
      <c r="T1924" s="16">
        <f>(((J1924/60)/60)/24)+DATE(1970,1,1)</f>
        <v>41590.255868055552</v>
      </c>
      <c r="U1924">
        <f t="shared" si="183"/>
        <v>64</v>
      </c>
      <c r="V1924" t="str">
        <f t="shared" si="184"/>
        <v/>
      </c>
      <c r="W1924" t="str">
        <f t="shared" si="185"/>
        <v/>
      </c>
      <c r="X1924" t="str">
        <f t="shared" si="186"/>
        <v/>
      </c>
    </row>
    <row r="1925" spans="1:24"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f>
        <v>2.4079999999999999</v>
      </c>
      <c r="P1925" s="6">
        <f>E1925/L1925</f>
        <v>23.153846153846153</v>
      </c>
      <c r="Q1925" t="str">
        <f t="shared" si="181"/>
        <v>music</v>
      </c>
      <c r="R1925" s="7" t="str">
        <f t="shared" si="182"/>
        <v>indie rock</v>
      </c>
      <c r="S1925" s="13">
        <f>(((I1925/60)/60)/24)+DATE(1970,1,1)</f>
        <v>40813.207638888889</v>
      </c>
      <c r="T1925" s="16">
        <f>(((J1925/60)/60)/24)+DATE(1970,1,1)</f>
        <v>40772.848749999997</v>
      </c>
      <c r="U1925">
        <f t="shared" si="183"/>
        <v>13</v>
      </c>
      <c r="V1925" t="str">
        <f t="shared" si="184"/>
        <v/>
      </c>
      <c r="W1925" t="str">
        <f t="shared" si="185"/>
        <v/>
      </c>
      <c r="X1925" t="str">
        <f t="shared" si="186"/>
        <v/>
      </c>
    </row>
    <row r="1926" spans="1:24"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f>
        <v>1.1439999999999999</v>
      </c>
      <c r="P1926" s="6">
        <f>E1926/L1926</f>
        <v>104</v>
      </c>
      <c r="Q1926" t="str">
        <f t="shared" si="181"/>
        <v>music</v>
      </c>
      <c r="R1926" s="7" t="str">
        <f t="shared" si="182"/>
        <v>indie rock</v>
      </c>
      <c r="S1926" s="13">
        <f>(((I1926/60)/60)/24)+DATE(1970,1,1)</f>
        <v>41654.814583333333</v>
      </c>
      <c r="T1926" s="16">
        <f>(((J1926/60)/60)/24)+DATE(1970,1,1)</f>
        <v>41626.761053240742</v>
      </c>
      <c r="U1926">
        <f t="shared" si="183"/>
        <v>33</v>
      </c>
      <c r="V1926" t="str">
        <f t="shared" si="184"/>
        <v/>
      </c>
      <c r="W1926" t="str">
        <f t="shared" si="185"/>
        <v/>
      </c>
      <c r="X1926" t="str">
        <f t="shared" si="186"/>
        <v/>
      </c>
    </row>
    <row r="1927" spans="1:24"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f>
        <v>1.1033333333333333</v>
      </c>
      <c r="P1927" s="6">
        <f>E1927/L1927</f>
        <v>31.826923076923077</v>
      </c>
      <c r="Q1927" t="str">
        <f t="shared" si="181"/>
        <v>music</v>
      </c>
      <c r="R1927" s="7" t="str">
        <f t="shared" si="182"/>
        <v>indie rock</v>
      </c>
      <c r="S1927" s="13">
        <f>(((I1927/60)/60)/24)+DATE(1970,1,1)</f>
        <v>41558</v>
      </c>
      <c r="T1927" s="16">
        <f>(((J1927/60)/60)/24)+DATE(1970,1,1)</f>
        <v>41535.90148148148</v>
      </c>
      <c r="U1927">
        <f t="shared" si="183"/>
        <v>52</v>
      </c>
      <c r="V1927" t="str">
        <f t="shared" si="184"/>
        <v/>
      </c>
      <c r="W1927" t="str">
        <f t="shared" si="185"/>
        <v/>
      </c>
      <c r="X1927" t="str">
        <f t="shared" si="186"/>
        <v/>
      </c>
    </row>
    <row r="1928" spans="1:24"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f>
        <v>1.9537933333333333</v>
      </c>
      <c r="P1928" s="6">
        <f>E1928/L1928</f>
        <v>27.3896261682243</v>
      </c>
      <c r="Q1928" t="str">
        <f t="shared" si="181"/>
        <v>music</v>
      </c>
      <c r="R1928" s="7" t="str">
        <f t="shared" si="182"/>
        <v>indie rock</v>
      </c>
      <c r="S1928" s="13">
        <f>(((I1928/60)/60)/24)+DATE(1970,1,1)</f>
        <v>40484.018055555556</v>
      </c>
      <c r="T1928" s="16">
        <f>(((J1928/60)/60)/24)+DATE(1970,1,1)</f>
        <v>40456.954351851848</v>
      </c>
      <c r="U1928">
        <f t="shared" si="183"/>
        <v>107</v>
      </c>
      <c r="V1928" t="str">
        <f t="shared" si="184"/>
        <v/>
      </c>
      <c r="W1928" t="str">
        <f t="shared" si="185"/>
        <v/>
      </c>
      <c r="X1928" t="str">
        <f t="shared" si="186"/>
        <v/>
      </c>
    </row>
    <row r="1929" spans="1:24"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f>
        <v>1.0333333333333334</v>
      </c>
      <c r="P1929" s="6">
        <f>E1929/L1929</f>
        <v>56.363636363636367</v>
      </c>
      <c r="Q1929" t="str">
        <f t="shared" si="181"/>
        <v>music</v>
      </c>
      <c r="R1929" s="7" t="str">
        <f t="shared" si="182"/>
        <v>indie rock</v>
      </c>
      <c r="S1929" s="13">
        <f>(((I1929/60)/60)/24)+DATE(1970,1,1)</f>
        <v>40976.207638888889</v>
      </c>
      <c r="T1929" s="16">
        <f>(((J1929/60)/60)/24)+DATE(1970,1,1)</f>
        <v>40960.861562500002</v>
      </c>
      <c r="U1929">
        <f t="shared" si="183"/>
        <v>11</v>
      </c>
      <c r="V1929" t="str">
        <f t="shared" si="184"/>
        <v/>
      </c>
      <c r="W1929" t="str">
        <f t="shared" si="185"/>
        <v/>
      </c>
      <c r="X1929" t="str">
        <f t="shared" si="186"/>
        <v/>
      </c>
    </row>
    <row r="1930" spans="1:24"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f>
        <v>1.031372549019608</v>
      </c>
      <c r="P1930" s="6">
        <f>E1930/L1930</f>
        <v>77.352941176470594</v>
      </c>
      <c r="Q1930" t="str">
        <f t="shared" si="181"/>
        <v>music</v>
      </c>
      <c r="R1930" s="7" t="str">
        <f t="shared" si="182"/>
        <v>indie rock</v>
      </c>
      <c r="S1930" s="13">
        <f>(((I1930/60)/60)/24)+DATE(1970,1,1)</f>
        <v>41401.648078703707</v>
      </c>
      <c r="T1930" s="16">
        <f>(((J1930/60)/60)/24)+DATE(1970,1,1)</f>
        <v>41371.648078703707</v>
      </c>
      <c r="U1930">
        <f t="shared" si="183"/>
        <v>34</v>
      </c>
      <c r="V1930" t="str">
        <f t="shared" si="184"/>
        <v/>
      </c>
      <c r="W1930" t="str">
        <f t="shared" si="185"/>
        <v/>
      </c>
      <c r="X1930" t="str">
        <f t="shared" si="186"/>
        <v/>
      </c>
    </row>
    <row r="1931" spans="1:24"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f>
        <v>1.003125</v>
      </c>
      <c r="P1931" s="6">
        <f>E1931/L1931</f>
        <v>42.8</v>
      </c>
      <c r="Q1931" t="str">
        <f t="shared" si="181"/>
        <v>music</v>
      </c>
      <c r="R1931" s="7" t="str">
        <f t="shared" si="182"/>
        <v>indie rock</v>
      </c>
      <c r="S1931" s="13">
        <f>(((I1931/60)/60)/24)+DATE(1970,1,1)</f>
        <v>40729.021597222221</v>
      </c>
      <c r="T1931" s="16">
        <f>(((J1931/60)/60)/24)+DATE(1970,1,1)</f>
        <v>40687.021597222221</v>
      </c>
      <c r="U1931">
        <f t="shared" si="183"/>
        <v>75</v>
      </c>
      <c r="V1931" t="str">
        <f t="shared" si="184"/>
        <v/>
      </c>
      <c r="W1931" t="str">
        <f t="shared" si="185"/>
        <v/>
      </c>
      <c r="X1931" t="str">
        <f t="shared" si="186"/>
        <v/>
      </c>
    </row>
    <row r="1932" spans="1:24"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f>
        <v>1.27</v>
      </c>
      <c r="P1932" s="6">
        <f>E1932/L1932</f>
        <v>48.846153846153847</v>
      </c>
      <c r="Q1932" t="str">
        <f t="shared" si="181"/>
        <v>music</v>
      </c>
      <c r="R1932" s="7" t="str">
        <f t="shared" si="182"/>
        <v>indie rock</v>
      </c>
      <c r="S1932" s="13">
        <f>(((I1932/60)/60)/24)+DATE(1970,1,1)</f>
        <v>41462.558819444443</v>
      </c>
      <c r="T1932" s="16">
        <f>(((J1932/60)/60)/24)+DATE(1970,1,1)</f>
        <v>41402.558819444443</v>
      </c>
      <c r="U1932">
        <f t="shared" si="183"/>
        <v>26</v>
      </c>
      <c r="V1932" t="str">
        <f t="shared" si="184"/>
        <v/>
      </c>
      <c r="W1932" t="str">
        <f t="shared" si="185"/>
        <v/>
      </c>
      <c r="X1932" t="str">
        <f t="shared" si="186"/>
        <v/>
      </c>
    </row>
    <row r="1933" spans="1:24"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f>
        <v>1.20601</v>
      </c>
      <c r="P1933" s="6">
        <f>E1933/L1933</f>
        <v>48.240400000000001</v>
      </c>
      <c r="Q1933" t="str">
        <f t="shared" si="181"/>
        <v>music</v>
      </c>
      <c r="R1933" s="7" t="str">
        <f t="shared" si="182"/>
        <v>indie rock</v>
      </c>
      <c r="S1933" s="13">
        <f>(((I1933/60)/60)/24)+DATE(1970,1,1)</f>
        <v>41051.145833333336</v>
      </c>
      <c r="T1933" s="16">
        <f>(((J1933/60)/60)/24)+DATE(1970,1,1)</f>
        <v>41037.892465277779</v>
      </c>
      <c r="U1933">
        <f t="shared" si="183"/>
        <v>50</v>
      </c>
      <c r="V1933" t="str">
        <f t="shared" si="184"/>
        <v/>
      </c>
      <c r="W1933" t="str">
        <f t="shared" si="185"/>
        <v/>
      </c>
      <c r="X1933" t="str">
        <f t="shared" si="186"/>
        <v/>
      </c>
    </row>
    <row r="1934" spans="1:24"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f>
        <v>1.0699047619047619</v>
      </c>
      <c r="P1934" s="6">
        <f>E1934/L1934</f>
        <v>70.212500000000006</v>
      </c>
      <c r="Q1934" t="str">
        <f t="shared" si="181"/>
        <v>music</v>
      </c>
      <c r="R1934" s="7" t="str">
        <f t="shared" si="182"/>
        <v>indie rock</v>
      </c>
      <c r="S1934" s="13">
        <f>(((I1934/60)/60)/24)+DATE(1970,1,1)</f>
        <v>40932.809872685182</v>
      </c>
      <c r="T1934" s="16">
        <f>(((J1934/60)/60)/24)+DATE(1970,1,1)</f>
        <v>40911.809872685182</v>
      </c>
      <c r="U1934">
        <f t="shared" si="183"/>
        <v>80</v>
      </c>
      <c r="V1934" t="str">
        <f t="shared" si="184"/>
        <v/>
      </c>
      <c r="W1934" t="str">
        <f t="shared" si="185"/>
        <v/>
      </c>
      <c r="X1934" t="str">
        <f t="shared" si="186"/>
        <v/>
      </c>
    </row>
    <row r="1935" spans="1:24"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f>
        <v>1.7243333333333333</v>
      </c>
      <c r="P1935" s="6">
        <f>E1935/L1935</f>
        <v>94.054545454545448</v>
      </c>
      <c r="Q1935" t="str">
        <f t="shared" si="181"/>
        <v>music</v>
      </c>
      <c r="R1935" s="7" t="str">
        <f t="shared" si="182"/>
        <v>indie rock</v>
      </c>
      <c r="S1935" s="13">
        <f>(((I1935/60)/60)/24)+DATE(1970,1,1)</f>
        <v>41909.130868055552</v>
      </c>
      <c r="T1935" s="16">
        <f>(((J1935/60)/60)/24)+DATE(1970,1,1)</f>
        <v>41879.130868055552</v>
      </c>
      <c r="U1935">
        <f t="shared" si="183"/>
        <v>110</v>
      </c>
      <c r="V1935" t="str">
        <f t="shared" si="184"/>
        <v/>
      </c>
      <c r="W1935" t="str">
        <f t="shared" si="185"/>
        <v/>
      </c>
      <c r="X1935" t="str">
        <f t="shared" si="186"/>
        <v/>
      </c>
    </row>
    <row r="1936" spans="1:24"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f>
        <v>1.2362</v>
      </c>
      <c r="P1936" s="6">
        <f>E1936/L1936</f>
        <v>80.272727272727266</v>
      </c>
      <c r="Q1936" t="str">
        <f t="shared" si="181"/>
        <v>music</v>
      </c>
      <c r="R1936" s="7" t="str">
        <f t="shared" si="182"/>
        <v>indie rock</v>
      </c>
      <c r="S1936" s="13">
        <f>(((I1936/60)/60)/24)+DATE(1970,1,1)</f>
        <v>40902.208333333336</v>
      </c>
      <c r="T1936" s="16">
        <f>(((J1936/60)/60)/24)+DATE(1970,1,1)</f>
        <v>40865.867141203707</v>
      </c>
      <c r="U1936">
        <f t="shared" si="183"/>
        <v>77</v>
      </c>
      <c r="V1936" t="str">
        <f t="shared" si="184"/>
        <v/>
      </c>
      <c r="W1936" t="str">
        <f t="shared" si="185"/>
        <v/>
      </c>
      <c r="X1936" t="str">
        <f t="shared" si="186"/>
        <v/>
      </c>
    </row>
    <row r="1937" spans="1:24"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f>
        <v>1.0840000000000001</v>
      </c>
      <c r="P1937" s="6">
        <f>E1937/L1937</f>
        <v>54.2</v>
      </c>
      <c r="Q1937" t="str">
        <f t="shared" si="181"/>
        <v>music</v>
      </c>
      <c r="R1937" s="7" t="str">
        <f t="shared" si="182"/>
        <v>indie rock</v>
      </c>
      <c r="S1937" s="13">
        <f>(((I1937/60)/60)/24)+DATE(1970,1,1)</f>
        <v>41811.207638888889</v>
      </c>
      <c r="T1937" s="16">
        <f>(((J1937/60)/60)/24)+DATE(1970,1,1)</f>
        <v>41773.932534722226</v>
      </c>
      <c r="U1937">
        <f t="shared" si="183"/>
        <v>50</v>
      </c>
      <c r="V1937" t="str">
        <f t="shared" si="184"/>
        <v/>
      </c>
      <c r="W1937" t="str">
        <f t="shared" si="185"/>
        <v/>
      </c>
      <c r="X1937" t="str">
        <f t="shared" si="186"/>
        <v/>
      </c>
    </row>
    <row r="1938" spans="1:24"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f>
        <v>1.1652013333333333</v>
      </c>
      <c r="P1938" s="6">
        <f>E1938/L1938</f>
        <v>60.26903448275862</v>
      </c>
      <c r="Q1938" t="str">
        <f t="shared" si="181"/>
        <v>music</v>
      </c>
      <c r="R1938" s="7" t="str">
        <f t="shared" si="182"/>
        <v>indie rock</v>
      </c>
      <c r="S1938" s="13">
        <f>(((I1938/60)/60)/24)+DATE(1970,1,1)</f>
        <v>40883.249305555553</v>
      </c>
      <c r="T1938" s="16">
        <f>(((J1938/60)/60)/24)+DATE(1970,1,1)</f>
        <v>40852.889699074076</v>
      </c>
      <c r="U1938">
        <f t="shared" si="183"/>
        <v>145</v>
      </c>
      <c r="V1938" t="str">
        <f t="shared" si="184"/>
        <v/>
      </c>
      <c r="W1938" t="str">
        <f t="shared" si="185"/>
        <v/>
      </c>
      <c r="X1938" t="str">
        <f t="shared" si="186"/>
        <v/>
      </c>
    </row>
    <row r="1939" spans="1:24"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f>
        <v>1.8724499999999999</v>
      </c>
      <c r="P1939" s="6">
        <f>E1939/L1939</f>
        <v>38.740344827586206</v>
      </c>
      <c r="Q1939" t="str">
        <f t="shared" si="181"/>
        <v>music</v>
      </c>
      <c r="R1939" s="7" t="str">
        <f t="shared" si="182"/>
        <v>indie rock</v>
      </c>
      <c r="S1939" s="13">
        <f>(((I1939/60)/60)/24)+DATE(1970,1,1)</f>
        <v>41075.165972222225</v>
      </c>
      <c r="T1939" s="16">
        <f>(((J1939/60)/60)/24)+DATE(1970,1,1)</f>
        <v>41059.118993055556</v>
      </c>
      <c r="U1939">
        <f t="shared" si="183"/>
        <v>29</v>
      </c>
      <c r="V1939" t="str">
        <f t="shared" si="184"/>
        <v/>
      </c>
      <c r="W1939" t="str">
        <f t="shared" si="185"/>
        <v/>
      </c>
      <c r="X1939" t="str">
        <f t="shared" si="186"/>
        <v/>
      </c>
    </row>
    <row r="1940" spans="1:24"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f>
        <v>1.1593333333333333</v>
      </c>
      <c r="P1940" s="6">
        <f>E1940/L1940</f>
        <v>152.54385964912279</v>
      </c>
      <c r="Q1940" t="str">
        <f t="shared" si="181"/>
        <v>music</v>
      </c>
      <c r="R1940" s="7" t="str">
        <f t="shared" si="182"/>
        <v>indie rock</v>
      </c>
      <c r="S1940" s="13">
        <f>(((I1940/60)/60)/24)+DATE(1970,1,1)</f>
        <v>41457.208333333336</v>
      </c>
      <c r="T1940" s="16">
        <f>(((J1940/60)/60)/24)+DATE(1970,1,1)</f>
        <v>41426.259618055556</v>
      </c>
      <c r="U1940">
        <f t="shared" si="183"/>
        <v>114</v>
      </c>
      <c r="V1940" t="str">
        <f t="shared" si="184"/>
        <v/>
      </c>
      <c r="W1940" t="str">
        <f t="shared" si="185"/>
        <v/>
      </c>
      <c r="X1940" t="str">
        <f t="shared" si="186"/>
        <v/>
      </c>
    </row>
    <row r="1941" spans="1:24"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f>
        <v>1.107</v>
      </c>
      <c r="P1941" s="6">
        <f>E1941/L1941</f>
        <v>115.3125</v>
      </c>
      <c r="Q1941" t="str">
        <f t="shared" si="181"/>
        <v>music</v>
      </c>
      <c r="R1941" s="7" t="str">
        <f t="shared" si="182"/>
        <v>indie rock</v>
      </c>
      <c r="S1941" s="13">
        <f>(((I1941/60)/60)/24)+DATE(1970,1,1)</f>
        <v>41343.943379629629</v>
      </c>
      <c r="T1941" s="16">
        <f>(((J1941/60)/60)/24)+DATE(1970,1,1)</f>
        <v>41313.985046296293</v>
      </c>
      <c r="U1941">
        <f t="shared" si="183"/>
        <v>96</v>
      </c>
      <c r="V1941" t="str">
        <f t="shared" si="184"/>
        <v/>
      </c>
      <c r="W1941" t="str">
        <f t="shared" si="185"/>
        <v/>
      </c>
      <c r="X1941" t="str">
        <f t="shared" si="186"/>
        <v/>
      </c>
    </row>
    <row r="1942" spans="1:24"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f>
        <v>1.7092307692307693</v>
      </c>
      <c r="P1942" s="6">
        <f>E1942/L1942</f>
        <v>35.838709677419352</v>
      </c>
      <c r="Q1942" t="str">
        <f t="shared" si="181"/>
        <v>music</v>
      </c>
      <c r="R1942" s="7" t="str">
        <f t="shared" si="182"/>
        <v>indie rock</v>
      </c>
      <c r="S1942" s="13">
        <f>(((I1942/60)/60)/24)+DATE(1970,1,1)</f>
        <v>40709.165972222225</v>
      </c>
      <c r="T1942" s="16">
        <f>(((J1942/60)/60)/24)+DATE(1970,1,1)</f>
        <v>40670.507326388892</v>
      </c>
      <c r="U1942">
        <f t="shared" si="183"/>
        <v>31</v>
      </c>
      <c r="V1942" t="str">
        <f t="shared" si="184"/>
        <v/>
      </c>
      <c r="W1942" t="str">
        <f t="shared" si="185"/>
        <v/>
      </c>
      <c r="X1942" t="str">
        <f t="shared" si="186"/>
        <v/>
      </c>
    </row>
    <row r="1943" spans="1:24"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f>
        <v>1.2611835600000001</v>
      </c>
      <c r="P1943" s="6">
        <f>E1943/L1943</f>
        <v>64.570118779438872</v>
      </c>
      <c r="Q1943" t="str">
        <f t="shared" si="181"/>
        <v>technology</v>
      </c>
      <c r="R1943" s="7" t="str">
        <f t="shared" si="182"/>
        <v>hardware</v>
      </c>
      <c r="S1943" s="13">
        <f>(((I1943/60)/60)/24)+DATE(1970,1,1)</f>
        <v>41774.290868055556</v>
      </c>
      <c r="T1943" s="16">
        <f>(((J1943/60)/60)/24)+DATE(1970,1,1)</f>
        <v>41744.290868055556</v>
      </c>
      <c r="U1943">
        <f t="shared" si="183"/>
        <v>4883</v>
      </c>
      <c r="V1943" t="str">
        <f t="shared" si="184"/>
        <v/>
      </c>
      <c r="W1943" t="str">
        <f t="shared" si="185"/>
        <v/>
      </c>
      <c r="X1943" t="str">
        <f t="shared" si="186"/>
        <v/>
      </c>
    </row>
    <row r="1944" spans="1:24"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f>
        <v>1.3844033333333334</v>
      </c>
      <c r="P1944" s="6">
        <f>E1944/L1944</f>
        <v>87.436000000000007</v>
      </c>
      <c r="Q1944" t="str">
        <f t="shared" si="181"/>
        <v>technology</v>
      </c>
      <c r="R1944" s="7" t="str">
        <f t="shared" si="182"/>
        <v>hardware</v>
      </c>
      <c r="S1944" s="13">
        <f>(((I1944/60)/60)/24)+DATE(1970,1,1)</f>
        <v>40728.828009259261</v>
      </c>
      <c r="T1944" s="16">
        <f>(((J1944/60)/60)/24)+DATE(1970,1,1)</f>
        <v>40638.828009259261</v>
      </c>
      <c r="U1944">
        <f t="shared" si="183"/>
        <v>95</v>
      </c>
      <c r="V1944" t="str">
        <f t="shared" si="184"/>
        <v/>
      </c>
      <c r="W1944" t="str">
        <f t="shared" si="185"/>
        <v/>
      </c>
      <c r="X1944" t="str">
        <f t="shared" si="186"/>
        <v/>
      </c>
    </row>
    <row r="1945" spans="1:24"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f>
        <v>17.052499999999998</v>
      </c>
      <c r="P1945" s="6">
        <f>E1945/L1945</f>
        <v>68.815577078288939</v>
      </c>
      <c r="Q1945" t="str">
        <f t="shared" si="181"/>
        <v>technology</v>
      </c>
      <c r="R1945" s="7" t="str">
        <f t="shared" si="182"/>
        <v>hardware</v>
      </c>
      <c r="S1945" s="13">
        <f>(((I1945/60)/60)/24)+DATE(1970,1,1)</f>
        <v>42593.269861111112</v>
      </c>
      <c r="T1945" s="16">
        <f>(((J1945/60)/60)/24)+DATE(1970,1,1)</f>
        <v>42548.269861111112</v>
      </c>
      <c r="U1945">
        <f t="shared" si="183"/>
        <v>2478</v>
      </c>
      <c r="V1945" t="str">
        <f t="shared" si="184"/>
        <v/>
      </c>
      <c r="W1945" t="str">
        <f t="shared" si="185"/>
        <v/>
      </c>
      <c r="X1945" t="str">
        <f t="shared" si="186"/>
        <v/>
      </c>
    </row>
    <row r="1946" spans="1:24"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f>
        <v>7.8805550000000002</v>
      </c>
      <c r="P1946" s="6">
        <f>E1946/L1946</f>
        <v>176.200223588597</v>
      </c>
      <c r="Q1946" t="str">
        <f t="shared" si="181"/>
        <v>technology</v>
      </c>
      <c r="R1946" s="7" t="str">
        <f t="shared" si="182"/>
        <v>hardware</v>
      </c>
      <c r="S1946" s="13">
        <f>(((I1946/60)/60)/24)+DATE(1970,1,1)</f>
        <v>41760.584374999999</v>
      </c>
      <c r="T1946" s="16">
        <f>(((J1946/60)/60)/24)+DATE(1970,1,1)</f>
        <v>41730.584374999999</v>
      </c>
      <c r="U1946">
        <f t="shared" si="183"/>
        <v>1789</v>
      </c>
      <c r="V1946" t="str">
        <f t="shared" si="184"/>
        <v/>
      </c>
      <c r="W1946" t="str">
        <f t="shared" si="185"/>
        <v/>
      </c>
      <c r="X1946" t="str">
        <f t="shared" si="186"/>
        <v/>
      </c>
    </row>
    <row r="1947" spans="1:24"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f>
        <v>3.4801799999999998</v>
      </c>
      <c r="P1947" s="6">
        <f>E1947/L1947</f>
        <v>511.79117647058825</v>
      </c>
      <c r="Q1947" t="str">
        <f t="shared" si="181"/>
        <v>technology</v>
      </c>
      <c r="R1947" s="7" t="str">
        <f t="shared" si="182"/>
        <v>hardware</v>
      </c>
      <c r="S1947" s="13">
        <f>(((I1947/60)/60)/24)+DATE(1970,1,1)</f>
        <v>42197.251828703709</v>
      </c>
      <c r="T1947" s="16">
        <f>(((J1947/60)/60)/24)+DATE(1970,1,1)</f>
        <v>42157.251828703709</v>
      </c>
      <c r="U1947">
        <f t="shared" si="183"/>
        <v>680</v>
      </c>
      <c r="V1947" t="str">
        <f t="shared" si="184"/>
        <v/>
      </c>
      <c r="W1947" t="str">
        <f t="shared" si="185"/>
        <v/>
      </c>
      <c r="X1947" t="str">
        <f t="shared" si="186"/>
        <v/>
      </c>
    </row>
    <row r="1948" spans="1:24"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f>
        <v>1.4974666666666667</v>
      </c>
      <c r="P1948" s="6">
        <f>E1948/L1948</f>
        <v>160.44285714285715</v>
      </c>
      <c r="Q1948" t="str">
        <f t="shared" si="181"/>
        <v>technology</v>
      </c>
      <c r="R1948" s="7" t="str">
        <f t="shared" si="182"/>
        <v>hardware</v>
      </c>
      <c r="S1948" s="13">
        <f>(((I1948/60)/60)/24)+DATE(1970,1,1)</f>
        <v>41749.108344907407</v>
      </c>
      <c r="T1948" s="16">
        <f>(((J1948/60)/60)/24)+DATE(1970,1,1)</f>
        <v>41689.150011574071</v>
      </c>
      <c r="U1948">
        <f t="shared" si="183"/>
        <v>70</v>
      </c>
      <c r="V1948" t="str">
        <f t="shared" si="184"/>
        <v/>
      </c>
      <c r="W1948" t="str">
        <f t="shared" si="185"/>
        <v/>
      </c>
      <c r="X1948" t="str">
        <f t="shared" si="186"/>
        <v/>
      </c>
    </row>
    <row r="1949" spans="1:24"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f>
        <v>1.0063375000000001</v>
      </c>
      <c r="P1949" s="6">
        <f>E1949/L1949</f>
        <v>35.003043478260871</v>
      </c>
      <c r="Q1949" t="str">
        <f t="shared" si="181"/>
        <v>technology</v>
      </c>
      <c r="R1949" s="7" t="str">
        <f t="shared" si="182"/>
        <v>hardware</v>
      </c>
      <c r="S1949" s="13">
        <f>(((I1949/60)/60)/24)+DATE(1970,1,1)</f>
        <v>40140.249305555553</v>
      </c>
      <c r="T1949" s="16">
        <f>(((J1949/60)/60)/24)+DATE(1970,1,1)</f>
        <v>40102.918055555558</v>
      </c>
      <c r="U1949">
        <f t="shared" si="183"/>
        <v>23</v>
      </c>
      <c r="V1949" t="str">
        <f t="shared" si="184"/>
        <v/>
      </c>
      <c r="W1949" t="str">
        <f t="shared" si="185"/>
        <v/>
      </c>
      <c r="X1949" t="str">
        <f t="shared" si="186"/>
        <v/>
      </c>
    </row>
    <row r="1950" spans="1:24"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f>
        <v>8.0021100000000001</v>
      </c>
      <c r="P1950" s="6">
        <f>E1950/L1950</f>
        <v>188.50671378091872</v>
      </c>
      <c r="Q1950" t="str">
        <f t="shared" si="181"/>
        <v>technology</v>
      </c>
      <c r="R1950" s="7" t="str">
        <f t="shared" si="182"/>
        <v>hardware</v>
      </c>
      <c r="S1950" s="13">
        <f>(((I1950/60)/60)/24)+DATE(1970,1,1)</f>
        <v>42527.709722222222</v>
      </c>
      <c r="T1950" s="16">
        <f>(((J1950/60)/60)/24)+DATE(1970,1,1)</f>
        <v>42473.604270833333</v>
      </c>
      <c r="U1950">
        <f t="shared" si="183"/>
        <v>4245</v>
      </c>
      <c r="V1950" t="str">
        <f t="shared" si="184"/>
        <v/>
      </c>
      <c r="W1950" t="str">
        <f t="shared" si="185"/>
        <v/>
      </c>
      <c r="X1950" t="str">
        <f t="shared" si="186"/>
        <v/>
      </c>
    </row>
    <row r="1951" spans="1:24"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f>
        <v>1.0600260000000001</v>
      </c>
      <c r="P1951" s="6">
        <f>E1951/L1951</f>
        <v>56.204984093319197</v>
      </c>
      <c r="Q1951" t="str">
        <f t="shared" si="181"/>
        <v>technology</v>
      </c>
      <c r="R1951" s="7" t="str">
        <f t="shared" si="182"/>
        <v>hardware</v>
      </c>
      <c r="S1951" s="13">
        <f>(((I1951/60)/60)/24)+DATE(1970,1,1)</f>
        <v>41830.423043981478</v>
      </c>
      <c r="T1951" s="16">
        <f>(((J1951/60)/60)/24)+DATE(1970,1,1)</f>
        <v>41800.423043981478</v>
      </c>
      <c r="U1951">
        <f t="shared" si="183"/>
        <v>943</v>
      </c>
      <c r="V1951" t="str">
        <f t="shared" si="184"/>
        <v/>
      </c>
      <c r="W1951" t="str">
        <f t="shared" si="185"/>
        <v/>
      </c>
      <c r="X1951" t="str">
        <f t="shared" si="186"/>
        <v/>
      </c>
    </row>
    <row r="1952" spans="1:24"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f>
        <v>2.0051866666666669</v>
      </c>
      <c r="P1952" s="6">
        <f>E1952/L1952</f>
        <v>51.3054157782516</v>
      </c>
      <c r="Q1952" t="str">
        <f t="shared" si="181"/>
        <v>technology</v>
      </c>
      <c r="R1952" s="7" t="str">
        <f t="shared" si="182"/>
        <v>hardware</v>
      </c>
      <c r="S1952" s="13">
        <f>(((I1952/60)/60)/24)+DATE(1970,1,1)</f>
        <v>40655.181400462963</v>
      </c>
      <c r="T1952" s="16">
        <f>(((J1952/60)/60)/24)+DATE(1970,1,1)</f>
        <v>40624.181400462963</v>
      </c>
      <c r="U1952">
        <f t="shared" si="183"/>
        <v>1876</v>
      </c>
      <c r="V1952" t="str">
        <f t="shared" si="184"/>
        <v/>
      </c>
      <c r="W1952" t="str">
        <f t="shared" si="185"/>
        <v/>
      </c>
      <c r="X1952" t="str">
        <f t="shared" si="186"/>
        <v/>
      </c>
    </row>
    <row r="1953" spans="1:24"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f>
        <v>2.1244399999999999</v>
      </c>
      <c r="P1953" s="6">
        <f>E1953/L1953</f>
        <v>127.36450839328538</v>
      </c>
      <c r="Q1953" t="str">
        <f t="shared" si="181"/>
        <v>technology</v>
      </c>
      <c r="R1953" s="7" t="str">
        <f t="shared" si="182"/>
        <v>hardware</v>
      </c>
      <c r="S1953" s="13">
        <f>(((I1953/60)/60)/24)+DATE(1970,1,1)</f>
        <v>42681.462233796294</v>
      </c>
      <c r="T1953" s="16">
        <f>(((J1953/60)/60)/24)+DATE(1970,1,1)</f>
        <v>42651.420567129629</v>
      </c>
      <c r="U1953">
        <f t="shared" si="183"/>
        <v>834</v>
      </c>
      <c r="V1953" t="str">
        <f t="shared" si="184"/>
        <v/>
      </c>
      <c r="W1953" t="str">
        <f t="shared" si="185"/>
        <v/>
      </c>
      <c r="X1953" t="str">
        <f t="shared" si="186"/>
        <v/>
      </c>
    </row>
    <row r="1954" spans="1:24"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f>
        <v>1.9847237142857144</v>
      </c>
      <c r="P1954" s="6">
        <f>E1954/L1954</f>
        <v>101.85532258064516</v>
      </c>
      <c r="Q1954" t="str">
        <f t="shared" si="181"/>
        <v>technology</v>
      </c>
      <c r="R1954" s="7" t="str">
        <f t="shared" si="182"/>
        <v>hardware</v>
      </c>
      <c r="S1954" s="13">
        <f>(((I1954/60)/60)/24)+DATE(1970,1,1)</f>
        <v>41563.60665509259</v>
      </c>
      <c r="T1954" s="16">
        <f>(((J1954/60)/60)/24)+DATE(1970,1,1)</f>
        <v>41526.60665509259</v>
      </c>
      <c r="U1954">
        <f t="shared" si="183"/>
        <v>682</v>
      </c>
      <c r="V1954" t="str">
        <f t="shared" si="184"/>
        <v/>
      </c>
      <c r="W1954" t="str">
        <f t="shared" si="185"/>
        <v/>
      </c>
      <c r="X1954" t="str">
        <f t="shared" si="186"/>
        <v/>
      </c>
    </row>
    <row r="1955" spans="1:24"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f>
        <v>2.2594666666666665</v>
      </c>
      <c r="P1955" s="6">
        <f>E1955/L1955</f>
        <v>230.55782312925169</v>
      </c>
      <c r="Q1955" t="str">
        <f t="shared" si="181"/>
        <v>technology</v>
      </c>
      <c r="R1955" s="7" t="str">
        <f t="shared" si="182"/>
        <v>hardware</v>
      </c>
      <c r="S1955" s="13">
        <f>(((I1955/60)/60)/24)+DATE(1970,1,1)</f>
        <v>40970.125</v>
      </c>
      <c r="T1955" s="16">
        <f>(((J1955/60)/60)/24)+DATE(1970,1,1)</f>
        <v>40941.199826388889</v>
      </c>
      <c r="U1955">
        <f t="shared" si="183"/>
        <v>147</v>
      </c>
      <c r="V1955" t="str">
        <f t="shared" si="184"/>
        <v/>
      </c>
      <c r="W1955" t="str">
        <f t="shared" si="185"/>
        <v/>
      </c>
      <c r="X1955" t="str">
        <f t="shared" si="186"/>
        <v/>
      </c>
    </row>
    <row r="1956" spans="1:24"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f>
        <v>6.9894800000000004</v>
      </c>
      <c r="P1956" s="6">
        <f>E1956/L1956</f>
        <v>842.10602409638557</v>
      </c>
      <c r="Q1956" t="str">
        <f t="shared" si="181"/>
        <v>technology</v>
      </c>
      <c r="R1956" s="7" t="str">
        <f t="shared" si="182"/>
        <v>hardware</v>
      </c>
      <c r="S1956" s="13">
        <f>(((I1956/60)/60)/24)+DATE(1970,1,1)</f>
        <v>42441.208333333328</v>
      </c>
      <c r="T1956" s="16">
        <f>(((J1956/60)/60)/24)+DATE(1970,1,1)</f>
        <v>42394.580740740741</v>
      </c>
      <c r="U1956">
        <f t="shared" si="183"/>
        <v>415</v>
      </c>
      <c r="V1956" t="str">
        <f t="shared" si="184"/>
        <v/>
      </c>
      <c r="W1956" t="str">
        <f t="shared" si="185"/>
        <v/>
      </c>
      <c r="X1956" t="str">
        <f t="shared" si="186"/>
        <v/>
      </c>
    </row>
    <row r="1957" spans="1:24"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f>
        <v>3.9859528571428569</v>
      </c>
      <c r="P1957" s="6">
        <f>E1957/L1957</f>
        <v>577.27593103448271</v>
      </c>
      <c r="Q1957" t="str">
        <f t="shared" si="181"/>
        <v>technology</v>
      </c>
      <c r="R1957" s="7" t="str">
        <f t="shared" si="182"/>
        <v>hardware</v>
      </c>
      <c r="S1957" s="13">
        <f>(((I1957/60)/60)/24)+DATE(1970,1,1)</f>
        <v>41052.791666666664</v>
      </c>
      <c r="T1957" s="16">
        <f>(((J1957/60)/60)/24)+DATE(1970,1,1)</f>
        <v>41020.271770833337</v>
      </c>
      <c r="U1957">
        <f t="shared" si="183"/>
        <v>290</v>
      </c>
      <c r="V1957" t="str">
        <f t="shared" si="184"/>
        <v/>
      </c>
      <c r="W1957" t="str">
        <f t="shared" si="185"/>
        <v/>
      </c>
      <c r="X1957" t="str">
        <f t="shared" si="186"/>
        <v/>
      </c>
    </row>
    <row r="1958" spans="1:24"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f>
        <v>2.9403333333333332</v>
      </c>
      <c r="P1958" s="6">
        <f>E1958/L1958</f>
        <v>483.34246575342468</v>
      </c>
      <c r="Q1958" t="str">
        <f t="shared" si="181"/>
        <v>technology</v>
      </c>
      <c r="R1958" s="7" t="str">
        <f t="shared" si="182"/>
        <v>hardware</v>
      </c>
      <c r="S1958" s="13">
        <f>(((I1958/60)/60)/24)+DATE(1970,1,1)</f>
        <v>42112.882002314815</v>
      </c>
      <c r="T1958" s="16">
        <f>(((J1958/60)/60)/24)+DATE(1970,1,1)</f>
        <v>42067.923668981486</v>
      </c>
      <c r="U1958">
        <f t="shared" si="183"/>
        <v>365</v>
      </c>
      <c r="V1958" t="str">
        <f t="shared" si="184"/>
        <v/>
      </c>
      <c r="W1958" t="str">
        <f t="shared" si="185"/>
        <v/>
      </c>
      <c r="X1958" t="str">
        <f t="shared" si="186"/>
        <v/>
      </c>
    </row>
    <row r="1959" spans="1:24"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f>
        <v>1.6750470000000002</v>
      </c>
      <c r="P1959" s="6">
        <f>E1959/L1959</f>
        <v>76.138500000000008</v>
      </c>
      <c r="Q1959" t="str">
        <f t="shared" si="181"/>
        <v>technology</v>
      </c>
      <c r="R1959" s="7" t="str">
        <f t="shared" si="182"/>
        <v>hardware</v>
      </c>
      <c r="S1959" s="13">
        <f>(((I1959/60)/60)/24)+DATE(1970,1,1)</f>
        <v>41209.098530092589</v>
      </c>
      <c r="T1959" s="16">
        <f>(((J1959/60)/60)/24)+DATE(1970,1,1)</f>
        <v>41179.098530092589</v>
      </c>
      <c r="U1959">
        <f t="shared" si="183"/>
        <v>660</v>
      </c>
      <c r="V1959" t="str">
        <f t="shared" si="184"/>
        <v/>
      </c>
      <c r="W1959" t="str">
        <f t="shared" si="185"/>
        <v/>
      </c>
      <c r="X1959" t="str">
        <f t="shared" si="186"/>
        <v/>
      </c>
    </row>
    <row r="1960" spans="1:24"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f>
        <v>14.355717142857143</v>
      </c>
      <c r="P1960" s="6">
        <f>E1960/L1960</f>
        <v>74.107684365781708</v>
      </c>
      <c r="Q1960" t="str">
        <f t="shared" si="181"/>
        <v>technology</v>
      </c>
      <c r="R1960" s="7" t="str">
        <f t="shared" si="182"/>
        <v>hardware</v>
      </c>
      <c r="S1960" s="13">
        <f>(((I1960/60)/60)/24)+DATE(1970,1,1)</f>
        <v>41356.94630787037</v>
      </c>
      <c r="T1960" s="16">
        <f>(((J1960/60)/60)/24)+DATE(1970,1,1)</f>
        <v>41326.987974537034</v>
      </c>
      <c r="U1960">
        <f t="shared" si="183"/>
        <v>1356</v>
      </c>
      <c r="V1960" t="str">
        <f t="shared" si="184"/>
        <v/>
      </c>
      <c r="W1960" t="str">
        <f t="shared" si="185"/>
        <v/>
      </c>
      <c r="X1960" t="str">
        <f t="shared" si="186"/>
        <v/>
      </c>
    </row>
    <row r="1961" spans="1:24"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f>
        <v>1.5673440000000001</v>
      </c>
      <c r="P1961" s="6">
        <f>E1961/L1961</f>
        <v>36.965660377358489</v>
      </c>
      <c r="Q1961" t="str">
        <f t="shared" si="181"/>
        <v>technology</v>
      </c>
      <c r="R1961" s="7" t="str">
        <f t="shared" si="182"/>
        <v>hardware</v>
      </c>
      <c r="S1961" s="13">
        <f>(((I1961/60)/60)/24)+DATE(1970,1,1)</f>
        <v>41913</v>
      </c>
      <c r="T1961" s="16">
        <f>(((J1961/60)/60)/24)+DATE(1970,1,1)</f>
        <v>41871.845601851855</v>
      </c>
      <c r="U1961">
        <f t="shared" si="183"/>
        <v>424</v>
      </c>
      <c r="V1961" t="str">
        <f t="shared" si="184"/>
        <v/>
      </c>
      <c r="W1961" t="str">
        <f t="shared" si="185"/>
        <v/>
      </c>
      <c r="X1961" t="str">
        <f t="shared" si="186"/>
        <v/>
      </c>
    </row>
    <row r="1962" spans="1:24"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f>
        <v>1.1790285714285715</v>
      </c>
      <c r="P1962" s="6">
        <f>E1962/L1962</f>
        <v>2500.969696969697</v>
      </c>
      <c r="Q1962" t="str">
        <f t="shared" si="181"/>
        <v>technology</v>
      </c>
      <c r="R1962" s="7" t="str">
        <f t="shared" si="182"/>
        <v>hardware</v>
      </c>
      <c r="S1962" s="13">
        <f>(((I1962/60)/60)/24)+DATE(1970,1,1)</f>
        <v>41994.362743055557</v>
      </c>
      <c r="T1962" s="16">
        <f>(((J1962/60)/60)/24)+DATE(1970,1,1)</f>
        <v>41964.362743055557</v>
      </c>
      <c r="U1962">
        <f t="shared" si="183"/>
        <v>33</v>
      </c>
      <c r="V1962" t="str">
        <f t="shared" si="184"/>
        <v/>
      </c>
      <c r="W1962" t="str">
        <f t="shared" si="185"/>
        <v/>
      </c>
      <c r="X1962" t="str">
        <f t="shared" si="186"/>
        <v/>
      </c>
    </row>
    <row r="1963" spans="1:24"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f>
        <v>11.053811999999999</v>
      </c>
      <c r="P1963" s="6">
        <f>E1963/L1963</f>
        <v>67.690214329454989</v>
      </c>
      <c r="Q1963" t="str">
        <f t="shared" si="181"/>
        <v>technology</v>
      </c>
      <c r="R1963" s="7" t="str">
        <f t="shared" si="182"/>
        <v>hardware</v>
      </c>
      <c r="S1963" s="13">
        <f>(((I1963/60)/60)/24)+DATE(1970,1,1)</f>
        <v>41188.165972222225</v>
      </c>
      <c r="T1963" s="16">
        <f>(((J1963/60)/60)/24)+DATE(1970,1,1)</f>
        <v>41148.194641203707</v>
      </c>
      <c r="U1963">
        <f t="shared" si="183"/>
        <v>1633</v>
      </c>
      <c r="V1963" t="str">
        <f t="shared" si="184"/>
        <v/>
      </c>
      <c r="W1963" t="str">
        <f t="shared" si="185"/>
        <v/>
      </c>
      <c r="X1963" t="str">
        <f t="shared" si="186"/>
        <v/>
      </c>
    </row>
    <row r="1964" spans="1:24"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f>
        <v>1.9292499999999999</v>
      </c>
      <c r="P1964" s="6">
        <f>E1964/L1964</f>
        <v>63.04738562091503</v>
      </c>
      <c r="Q1964" t="str">
        <f t="shared" si="181"/>
        <v>technology</v>
      </c>
      <c r="R1964" s="7" t="str">
        <f t="shared" si="182"/>
        <v>hardware</v>
      </c>
      <c r="S1964" s="13">
        <f>(((I1964/60)/60)/24)+DATE(1970,1,1)</f>
        <v>41772.780509259261</v>
      </c>
      <c r="T1964" s="16">
        <f>(((J1964/60)/60)/24)+DATE(1970,1,1)</f>
        <v>41742.780509259261</v>
      </c>
      <c r="U1964">
        <f t="shared" si="183"/>
        <v>306</v>
      </c>
      <c r="V1964" t="str">
        <f t="shared" si="184"/>
        <v/>
      </c>
      <c r="W1964" t="str">
        <f t="shared" si="185"/>
        <v/>
      </c>
      <c r="X1964" t="str">
        <f t="shared" si="186"/>
        <v/>
      </c>
    </row>
    <row r="1965" spans="1:24"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f>
        <v>1.268842105263158</v>
      </c>
      <c r="P1965" s="6">
        <f>E1965/L1965</f>
        <v>117.6</v>
      </c>
      <c r="Q1965" t="str">
        <f t="shared" si="181"/>
        <v>technology</v>
      </c>
      <c r="R1965" s="7" t="str">
        <f t="shared" si="182"/>
        <v>hardware</v>
      </c>
      <c r="S1965" s="13">
        <f>(((I1965/60)/60)/24)+DATE(1970,1,1)</f>
        <v>41898.429791666669</v>
      </c>
      <c r="T1965" s="16">
        <f>(((J1965/60)/60)/24)+DATE(1970,1,1)</f>
        <v>41863.429791666669</v>
      </c>
      <c r="U1965">
        <f t="shared" si="183"/>
        <v>205</v>
      </c>
      <c r="V1965" t="str">
        <f t="shared" si="184"/>
        <v/>
      </c>
      <c r="W1965" t="str">
        <f t="shared" si="185"/>
        <v/>
      </c>
      <c r="X1965" t="str">
        <f t="shared" si="186"/>
        <v/>
      </c>
    </row>
    <row r="1966" spans="1:24"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f>
        <v>2.5957748878923765</v>
      </c>
      <c r="P1966" s="6">
        <f>E1966/L1966</f>
        <v>180.75185011709601</v>
      </c>
      <c r="Q1966" t="str">
        <f t="shared" si="181"/>
        <v>technology</v>
      </c>
      <c r="R1966" s="7" t="str">
        <f t="shared" si="182"/>
        <v>hardware</v>
      </c>
      <c r="S1966" s="13">
        <f>(((I1966/60)/60)/24)+DATE(1970,1,1)</f>
        <v>42482.272824074069</v>
      </c>
      <c r="T1966" s="16">
        <f>(((J1966/60)/60)/24)+DATE(1970,1,1)</f>
        <v>42452.272824074069</v>
      </c>
      <c r="U1966">
        <f t="shared" si="183"/>
        <v>1281</v>
      </c>
      <c r="V1966" t="str">
        <f t="shared" si="184"/>
        <v/>
      </c>
      <c r="W1966" t="str">
        <f t="shared" si="185"/>
        <v/>
      </c>
      <c r="X1966" t="str">
        <f t="shared" si="186"/>
        <v/>
      </c>
    </row>
    <row r="1967" spans="1:24"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f>
        <v>2.6227999999999998</v>
      </c>
      <c r="P1967" s="6">
        <f>E1967/L1967</f>
        <v>127.32038834951456</v>
      </c>
      <c r="Q1967" t="str">
        <f t="shared" si="181"/>
        <v>technology</v>
      </c>
      <c r="R1967" s="7" t="str">
        <f t="shared" si="182"/>
        <v>hardware</v>
      </c>
      <c r="S1967" s="13">
        <f>(((I1967/60)/60)/24)+DATE(1970,1,1)</f>
        <v>40920.041666666664</v>
      </c>
      <c r="T1967" s="16">
        <f>(((J1967/60)/60)/24)+DATE(1970,1,1)</f>
        <v>40898.089236111111</v>
      </c>
      <c r="U1967">
        <f t="shared" si="183"/>
        <v>103</v>
      </c>
      <c r="V1967" t="str">
        <f t="shared" si="184"/>
        <v/>
      </c>
      <c r="W1967" t="str">
        <f t="shared" si="185"/>
        <v/>
      </c>
      <c r="X1967" t="str">
        <f t="shared" si="186"/>
        <v/>
      </c>
    </row>
    <row r="1968" spans="1:24"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f>
        <v>2.0674309000000002</v>
      </c>
      <c r="P1968" s="6">
        <f>E1968/L1968</f>
        <v>136.6444745538665</v>
      </c>
      <c r="Q1968" t="str">
        <f t="shared" si="181"/>
        <v>technology</v>
      </c>
      <c r="R1968" s="7" t="str">
        <f t="shared" si="182"/>
        <v>hardware</v>
      </c>
      <c r="S1968" s="13">
        <f>(((I1968/60)/60)/24)+DATE(1970,1,1)</f>
        <v>41865.540486111109</v>
      </c>
      <c r="T1968" s="16">
        <f>(((J1968/60)/60)/24)+DATE(1970,1,1)</f>
        <v>41835.540486111109</v>
      </c>
      <c r="U1968">
        <f t="shared" si="183"/>
        <v>1513</v>
      </c>
      <c r="V1968" t="str">
        <f t="shared" si="184"/>
        <v/>
      </c>
      <c r="W1968" t="str">
        <f t="shared" si="185"/>
        <v/>
      </c>
      <c r="X1968" t="str">
        <f t="shared" si="186"/>
        <v/>
      </c>
    </row>
    <row r="1969" spans="1:24"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f>
        <v>3.7012999999999998</v>
      </c>
      <c r="P1969" s="6">
        <f>E1969/L1969</f>
        <v>182.78024691358024</v>
      </c>
      <c r="Q1969" t="str">
        <f t="shared" si="181"/>
        <v>technology</v>
      </c>
      <c r="R1969" s="7" t="str">
        <f t="shared" si="182"/>
        <v>hardware</v>
      </c>
      <c r="S1969" s="13">
        <f>(((I1969/60)/60)/24)+DATE(1970,1,1)</f>
        <v>41760.663530092592</v>
      </c>
      <c r="T1969" s="16">
        <f>(((J1969/60)/60)/24)+DATE(1970,1,1)</f>
        <v>41730.663530092592</v>
      </c>
      <c r="U1969">
        <f t="shared" si="183"/>
        <v>405</v>
      </c>
      <c r="V1969" t="str">
        <f t="shared" si="184"/>
        <v/>
      </c>
      <c r="W1969" t="str">
        <f t="shared" si="185"/>
        <v/>
      </c>
      <c r="X1969" t="str">
        <f t="shared" si="186"/>
        <v/>
      </c>
    </row>
    <row r="1970" spans="1:24"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f>
        <v>2.8496600000000001</v>
      </c>
      <c r="P1970" s="6">
        <f>E1970/L1970</f>
        <v>279.37843137254902</v>
      </c>
      <c r="Q1970" t="str">
        <f t="shared" si="181"/>
        <v>technology</v>
      </c>
      <c r="R1970" s="7" t="str">
        <f t="shared" si="182"/>
        <v>hardware</v>
      </c>
      <c r="S1970" s="13">
        <f>(((I1970/60)/60)/24)+DATE(1970,1,1)</f>
        <v>42707.628645833334</v>
      </c>
      <c r="T1970" s="16">
        <f>(((J1970/60)/60)/24)+DATE(1970,1,1)</f>
        <v>42676.586979166663</v>
      </c>
      <c r="U1970">
        <f t="shared" si="183"/>
        <v>510</v>
      </c>
      <c r="V1970" t="str">
        <f t="shared" si="184"/>
        <v/>
      </c>
      <c r="W1970" t="str">
        <f t="shared" si="185"/>
        <v/>
      </c>
      <c r="X1970" t="str">
        <f t="shared" si="186"/>
        <v/>
      </c>
    </row>
    <row r="1971" spans="1:24"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f>
        <v>5.7907999999999999</v>
      </c>
      <c r="P1971" s="6">
        <f>E1971/L1971</f>
        <v>61.375728669846318</v>
      </c>
      <c r="Q1971" t="str">
        <f t="shared" si="181"/>
        <v>technology</v>
      </c>
      <c r="R1971" s="7" t="str">
        <f t="shared" si="182"/>
        <v>hardware</v>
      </c>
      <c r="S1971" s="13">
        <f>(((I1971/60)/60)/24)+DATE(1970,1,1)</f>
        <v>42587.792453703703</v>
      </c>
      <c r="T1971" s="16">
        <f>(((J1971/60)/60)/24)+DATE(1970,1,1)</f>
        <v>42557.792453703703</v>
      </c>
      <c r="U1971">
        <f t="shared" si="183"/>
        <v>1887</v>
      </c>
      <c r="V1971" t="str">
        <f t="shared" si="184"/>
        <v/>
      </c>
      <c r="W1971" t="str">
        <f t="shared" si="185"/>
        <v/>
      </c>
      <c r="X1971" t="str">
        <f t="shared" si="186"/>
        <v/>
      </c>
    </row>
    <row r="1972" spans="1:24"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f>
        <v>11.318</v>
      </c>
      <c r="P1972" s="6">
        <f>E1972/L1972</f>
        <v>80.727532097004286</v>
      </c>
      <c r="Q1972" t="str">
        <f t="shared" si="181"/>
        <v>technology</v>
      </c>
      <c r="R1972" s="7" t="str">
        <f t="shared" si="182"/>
        <v>hardware</v>
      </c>
      <c r="S1972" s="13">
        <f>(((I1972/60)/60)/24)+DATE(1970,1,1)</f>
        <v>41384.151631944449</v>
      </c>
      <c r="T1972" s="16">
        <f>(((J1972/60)/60)/24)+DATE(1970,1,1)</f>
        <v>41324.193298611113</v>
      </c>
      <c r="U1972">
        <f t="shared" si="183"/>
        <v>701</v>
      </c>
      <c r="V1972" t="str">
        <f t="shared" si="184"/>
        <v/>
      </c>
      <c r="W1972" t="str">
        <f t="shared" si="185"/>
        <v/>
      </c>
      <c r="X1972" t="str">
        <f t="shared" si="186"/>
        <v/>
      </c>
    </row>
    <row r="1973" spans="1:24"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f>
        <v>2.6302771750000002</v>
      </c>
      <c r="P1973" s="6">
        <f>E1973/L1973</f>
        <v>272.35590732591254</v>
      </c>
      <c r="Q1973" t="str">
        <f t="shared" si="181"/>
        <v>technology</v>
      </c>
      <c r="R1973" s="7" t="str">
        <f t="shared" si="182"/>
        <v>hardware</v>
      </c>
      <c r="S1973" s="13">
        <f>(((I1973/60)/60)/24)+DATE(1970,1,1)</f>
        <v>41593.166666666664</v>
      </c>
      <c r="T1973" s="16">
        <f>(((J1973/60)/60)/24)+DATE(1970,1,1)</f>
        <v>41561.500706018516</v>
      </c>
      <c r="U1973">
        <f t="shared" si="183"/>
        <v>3863</v>
      </c>
      <c r="V1973" t="str">
        <f t="shared" si="184"/>
        <v/>
      </c>
      <c r="W1973" t="str">
        <f t="shared" si="185"/>
        <v/>
      </c>
      <c r="X1973" t="str">
        <f t="shared" si="186"/>
        <v/>
      </c>
    </row>
    <row r="1974" spans="1:24"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f>
        <v>6.7447999999999997</v>
      </c>
      <c r="P1974" s="6">
        <f>E1974/L1974</f>
        <v>70.848739495798313</v>
      </c>
      <c r="Q1974" t="str">
        <f t="shared" si="181"/>
        <v>technology</v>
      </c>
      <c r="R1974" s="7" t="str">
        <f t="shared" si="182"/>
        <v>hardware</v>
      </c>
      <c r="S1974" s="13">
        <f>(((I1974/60)/60)/24)+DATE(1970,1,1)</f>
        <v>41231.053749999999</v>
      </c>
      <c r="T1974" s="16">
        <f>(((J1974/60)/60)/24)+DATE(1970,1,1)</f>
        <v>41201.012083333335</v>
      </c>
      <c r="U1974">
        <f t="shared" si="183"/>
        <v>238</v>
      </c>
      <c r="V1974" t="str">
        <f t="shared" si="184"/>
        <v/>
      </c>
      <c r="W1974" t="str">
        <f t="shared" si="185"/>
        <v/>
      </c>
      <c r="X1974" t="str">
        <f t="shared" si="186"/>
        <v/>
      </c>
    </row>
    <row r="1975" spans="1:24"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f>
        <v>2.5683081313131315</v>
      </c>
      <c r="P1975" s="6">
        <f>E1975/L1975</f>
        <v>247.94003412969283</v>
      </c>
      <c r="Q1975" t="str">
        <f t="shared" si="181"/>
        <v>technology</v>
      </c>
      <c r="R1975" s="7" t="str">
        <f t="shared" si="182"/>
        <v>hardware</v>
      </c>
      <c r="S1975" s="13">
        <f>(((I1975/60)/60)/24)+DATE(1970,1,1)</f>
        <v>42588.291666666672</v>
      </c>
      <c r="T1975" s="16">
        <f>(((J1975/60)/60)/24)+DATE(1970,1,1)</f>
        <v>42549.722962962958</v>
      </c>
      <c r="U1975">
        <f t="shared" si="183"/>
        <v>2051</v>
      </c>
      <c r="V1975" t="str">
        <f t="shared" si="184"/>
        <v/>
      </c>
      <c r="W1975" t="str">
        <f t="shared" si="185"/>
        <v/>
      </c>
      <c r="X1975" t="str">
        <f t="shared" si="186"/>
        <v/>
      </c>
    </row>
    <row r="1976" spans="1:24"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f>
        <v>3.7549600000000001</v>
      </c>
      <c r="P1976" s="6">
        <f>E1976/L1976</f>
        <v>186.81393034825871</v>
      </c>
      <c r="Q1976" t="str">
        <f t="shared" si="181"/>
        <v>technology</v>
      </c>
      <c r="R1976" s="7" t="str">
        <f t="shared" si="182"/>
        <v>hardware</v>
      </c>
      <c r="S1976" s="13">
        <f>(((I1976/60)/60)/24)+DATE(1970,1,1)</f>
        <v>41505.334131944444</v>
      </c>
      <c r="T1976" s="16">
        <f>(((J1976/60)/60)/24)+DATE(1970,1,1)</f>
        <v>41445.334131944444</v>
      </c>
      <c r="U1976">
        <f t="shared" si="183"/>
        <v>402</v>
      </c>
      <c r="V1976" t="str">
        <f t="shared" si="184"/>
        <v/>
      </c>
      <c r="W1976" t="str">
        <f t="shared" si="185"/>
        <v/>
      </c>
      <c r="X1976" t="str">
        <f t="shared" si="186"/>
        <v/>
      </c>
    </row>
    <row r="1977" spans="1:24"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f>
        <v>2.0870837499999997</v>
      </c>
      <c r="P1977" s="6">
        <f>E1977/L1977</f>
        <v>131.98948616600788</v>
      </c>
      <c r="Q1977" t="str">
        <f t="shared" si="181"/>
        <v>technology</v>
      </c>
      <c r="R1977" s="7" t="str">
        <f t="shared" si="182"/>
        <v>hardware</v>
      </c>
      <c r="S1977" s="13">
        <f>(((I1977/60)/60)/24)+DATE(1970,1,1)</f>
        <v>41343.755219907405</v>
      </c>
      <c r="T1977" s="16">
        <f>(((J1977/60)/60)/24)+DATE(1970,1,1)</f>
        <v>41313.755219907405</v>
      </c>
      <c r="U1977">
        <f t="shared" si="183"/>
        <v>253</v>
      </c>
      <c r="V1977" t="str">
        <f t="shared" si="184"/>
        <v/>
      </c>
      <c r="W1977" t="str">
        <f t="shared" si="185"/>
        <v/>
      </c>
      <c r="X1977" t="str">
        <f t="shared" si="186"/>
        <v/>
      </c>
    </row>
    <row r="1978" spans="1:24"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f>
        <v>3.4660000000000002</v>
      </c>
      <c r="P1978" s="6">
        <f>E1978/L1978</f>
        <v>29.310782241014799</v>
      </c>
      <c r="Q1978" t="str">
        <f t="shared" si="181"/>
        <v>technology</v>
      </c>
      <c r="R1978" s="7" t="str">
        <f t="shared" si="182"/>
        <v>hardware</v>
      </c>
      <c r="S1978" s="13">
        <f>(((I1978/60)/60)/24)+DATE(1970,1,1)</f>
        <v>41468.899594907409</v>
      </c>
      <c r="T1978" s="16">
        <f>(((J1978/60)/60)/24)+DATE(1970,1,1)</f>
        <v>41438.899594907409</v>
      </c>
      <c r="U1978">
        <f t="shared" si="183"/>
        <v>473</v>
      </c>
      <c r="V1978" t="str">
        <f t="shared" si="184"/>
        <v/>
      </c>
      <c r="W1978" t="str">
        <f t="shared" si="185"/>
        <v/>
      </c>
      <c r="X1978" t="str">
        <f t="shared" si="186"/>
        <v/>
      </c>
    </row>
    <row r="1979" spans="1:24"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f>
        <v>4.0232999999999999</v>
      </c>
      <c r="P1979" s="6">
        <f>E1979/L1979</f>
        <v>245.02436053593178</v>
      </c>
      <c r="Q1979" t="str">
        <f t="shared" si="181"/>
        <v>technology</v>
      </c>
      <c r="R1979" s="7" t="str">
        <f t="shared" si="182"/>
        <v>hardware</v>
      </c>
      <c r="S1979" s="13">
        <f>(((I1979/60)/60)/24)+DATE(1970,1,1)</f>
        <v>42357.332638888889</v>
      </c>
      <c r="T1979" s="16">
        <f>(((J1979/60)/60)/24)+DATE(1970,1,1)</f>
        <v>42311.216898148152</v>
      </c>
      <c r="U1979">
        <f t="shared" si="183"/>
        <v>821</v>
      </c>
      <c r="V1979" t="str">
        <f t="shared" si="184"/>
        <v/>
      </c>
      <c r="W1979" t="str">
        <f t="shared" si="185"/>
        <v/>
      </c>
      <c r="X1979" t="str">
        <f t="shared" si="186"/>
        <v/>
      </c>
    </row>
    <row r="1980" spans="1:24"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f>
        <v>10.2684514</v>
      </c>
      <c r="P1980" s="6">
        <f>E1980/L1980</f>
        <v>1323.2540463917526</v>
      </c>
      <c r="Q1980" t="str">
        <f t="shared" si="181"/>
        <v>technology</v>
      </c>
      <c r="R1980" s="7" t="str">
        <f t="shared" si="182"/>
        <v>hardware</v>
      </c>
      <c r="S1980" s="13">
        <f>(((I1980/60)/60)/24)+DATE(1970,1,1)</f>
        <v>41072.291666666664</v>
      </c>
      <c r="T1980" s="16">
        <f>(((J1980/60)/60)/24)+DATE(1970,1,1)</f>
        <v>41039.225601851853</v>
      </c>
      <c r="U1980">
        <f t="shared" si="183"/>
        <v>388</v>
      </c>
      <c r="V1980" t="str">
        <f t="shared" si="184"/>
        <v/>
      </c>
      <c r="W1980" t="str">
        <f t="shared" si="185"/>
        <v/>
      </c>
      <c r="X1980" t="str">
        <f t="shared" si="186"/>
        <v/>
      </c>
    </row>
    <row r="1981" spans="1:24"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f>
        <v>1.14901155</v>
      </c>
      <c r="P1981" s="6">
        <f>E1981/L1981</f>
        <v>282.65966789667897</v>
      </c>
      <c r="Q1981" t="str">
        <f t="shared" si="181"/>
        <v>technology</v>
      </c>
      <c r="R1981" s="7" t="str">
        <f t="shared" si="182"/>
        <v>hardware</v>
      </c>
      <c r="S1981" s="13">
        <f>(((I1981/60)/60)/24)+DATE(1970,1,1)</f>
        <v>42327.207638888889</v>
      </c>
      <c r="T1981" s="16">
        <f>(((J1981/60)/60)/24)+DATE(1970,1,1)</f>
        <v>42290.460023148145</v>
      </c>
      <c r="U1981">
        <f t="shared" si="183"/>
        <v>813</v>
      </c>
      <c r="V1981" t="str">
        <f t="shared" si="184"/>
        <v/>
      </c>
      <c r="W1981" t="str">
        <f t="shared" si="185"/>
        <v/>
      </c>
      <c r="X1981" t="str">
        <f t="shared" si="186"/>
        <v/>
      </c>
    </row>
    <row r="1982" spans="1:24"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f>
        <v>3.5482402000000004</v>
      </c>
      <c r="P1982" s="6">
        <f>E1982/L1982</f>
        <v>91.214401028277635</v>
      </c>
      <c r="Q1982" t="str">
        <f t="shared" si="181"/>
        <v>technology</v>
      </c>
      <c r="R1982" s="7" t="str">
        <f t="shared" si="182"/>
        <v>hardware</v>
      </c>
      <c r="S1982" s="13">
        <f>(((I1982/60)/60)/24)+DATE(1970,1,1)</f>
        <v>42463.500717592593</v>
      </c>
      <c r="T1982" s="16">
        <f>(((J1982/60)/60)/24)+DATE(1970,1,1)</f>
        <v>42423.542384259257</v>
      </c>
      <c r="U1982">
        <f t="shared" si="183"/>
        <v>1945</v>
      </c>
      <c r="V1982" t="str">
        <f t="shared" si="184"/>
        <v/>
      </c>
      <c r="W1982" t="str">
        <f t="shared" si="185"/>
        <v/>
      </c>
      <c r="X1982" t="str">
        <f t="shared" si="186"/>
        <v/>
      </c>
    </row>
    <row r="1983" spans="1:24"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f>
        <v>5.0799999999999998E-2</v>
      </c>
      <c r="P1983" s="6">
        <f>E1983/L1983</f>
        <v>31.75</v>
      </c>
      <c r="Q1983" t="str">
        <f t="shared" si="181"/>
        <v>photography</v>
      </c>
      <c r="R1983" s="7" t="str">
        <f t="shared" si="182"/>
        <v>people</v>
      </c>
      <c r="S1983" s="13">
        <f>(((I1983/60)/60)/24)+DATE(1970,1,1)</f>
        <v>41829.725289351853</v>
      </c>
      <c r="T1983" s="16">
        <f>(((J1983/60)/60)/24)+DATE(1970,1,1)</f>
        <v>41799.725289351853</v>
      </c>
      <c r="U1983" t="str">
        <f t="shared" si="183"/>
        <v/>
      </c>
      <c r="V1983">
        <f t="shared" si="184"/>
        <v>12</v>
      </c>
      <c r="W1983" t="str">
        <f t="shared" si="185"/>
        <v/>
      </c>
      <c r="X1983">
        <f t="shared" si="186"/>
        <v>12</v>
      </c>
    </row>
    <row r="1984" spans="1:24"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f>
        <v>0</v>
      </c>
      <c r="P1984" s="6" t="e">
        <f>E1984/L1984</f>
        <v>#DIV/0!</v>
      </c>
      <c r="Q1984" t="str">
        <f t="shared" si="181"/>
        <v>photography</v>
      </c>
      <c r="R1984" s="7" t="str">
        <f t="shared" si="182"/>
        <v>people</v>
      </c>
      <c r="S1984" s="13">
        <f>(((I1984/60)/60)/24)+DATE(1970,1,1)</f>
        <v>42708.628321759257</v>
      </c>
      <c r="T1984" s="16">
        <f>(((J1984/60)/60)/24)+DATE(1970,1,1)</f>
        <v>42678.586655092593</v>
      </c>
      <c r="U1984" t="str">
        <f t="shared" si="183"/>
        <v/>
      </c>
      <c r="V1984">
        <f t="shared" si="184"/>
        <v>0</v>
      </c>
      <c r="W1984" t="str">
        <f t="shared" si="185"/>
        <v/>
      </c>
      <c r="X1984">
        <f t="shared" si="186"/>
        <v>0</v>
      </c>
    </row>
    <row r="1985" spans="1:24"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f>
        <v>4.2999999999999997E-2</v>
      </c>
      <c r="P1985" s="6">
        <f>E1985/L1985</f>
        <v>88.6875</v>
      </c>
      <c r="Q1985" t="str">
        <f t="shared" si="181"/>
        <v>photography</v>
      </c>
      <c r="R1985" s="7" t="str">
        <f t="shared" si="182"/>
        <v>people</v>
      </c>
      <c r="S1985" s="13">
        <f>(((I1985/60)/60)/24)+DATE(1970,1,1)</f>
        <v>42615.291666666672</v>
      </c>
      <c r="T1985" s="16">
        <f>(((J1985/60)/60)/24)+DATE(1970,1,1)</f>
        <v>42593.011782407411</v>
      </c>
      <c r="U1985" t="str">
        <f t="shared" si="183"/>
        <v/>
      </c>
      <c r="V1985">
        <f t="shared" si="184"/>
        <v>16</v>
      </c>
      <c r="W1985" t="str">
        <f t="shared" si="185"/>
        <v/>
      </c>
      <c r="X1985">
        <f t="shared" si="186"/>
        <v>16</v>
      </c>
    </row>
    <row r="1986" spans="1:24"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f>
        <v>0.21146666666666666</v>
      </c>
      <c r="P1986" s="6">
        <f>E1986/L1986</f>
        <v>453.14285714285717</v>
      </c>
      <c r="Q1986" t="str">
        <f t="shared" si="181"/>
        <v>photography</v>
      </c>
      <c r="R1986" s="7" t="str">
        <f t="shared" si="182"/>
        <v>people</v>
      </c>
      <c r="S1986" s="13">
        <f>(((I1986/60)/60)/24)+DATE(1970,1,1)</f>
        <v>41973.831956018519</v>
      </c>
      <c r="T1986" s="16">
        <f>(((J1986/60)/60)/24)+DATE(1970,1,1)</f>
        <v>41913.790289351848</v>
      </c>
      <c r="U1986" t="str">
        <f t="shared" si="183"/>
        <v/>
      </c>
      <c r="V1986">
        <f t="shared" si="184"/>
        <v>7</v>
      </c>
      <c r="W1986" t="str">
        <f t="shared" si="185"/>
        <v/>
      </c>
      <c r="X1986">
        <f t="shared" si="186"/>
        <v>7</v>
      </c>
    </row>
    <row r="1987" spans="1:24"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f>
        <v>3.1875000000000001E-2</v>
      </c>
      <c r="P1987" s="6">
        <f>E1987/L1987</f>
        <v>12.75</v>
      </c>
      <c r="Q1987" t="str">
        <f t="shared" ref="Q1987:Q2050" si="187">LEFT(N1987,SEARCH("/",N1987)-1)</f>
        <v>photography</v>
      </c>
      <c r="R1987" s="7" t="str">
        <f t="shared" ref="R1987:R2050" si="188">RIGHT(N1987,LEN(N1987)-SEARCH("/",N1987))</f>
        <v>people</v>
      </c>
      <c r="S1987" s="13">
        <f>(((I1987/60)/60)/24)+DATE(1970,1,1)</f>
        <v>42584.958333333328</v>
      </c>
      <c r="T1987" s="16">
        <f>(((J1987/60)/60)/24)+DATE(1970,1,1)</f>
        <v>42555.698738425926</v>
      </c>
      <c r="U1987" t="str">
        <f t="shared" ref="U1987:U2050" si="189">IF(F1987="Successful",L1987,"")</f>
        <v/>
      </c>
      <c r="V1987">
        <f t="shared" ref="V1987:V2050" si="190">IF($F1987="Failed",$L1987,"")</f>
        <v>4</v>
      </c>
      <c r="W1987" t="str">
        <f t="shared" ref="W1987:W2050" si="191">IF($F1987="Canceled",$L1987,"")</f>
        <v/>
      </c>
      <c r="X1987">
        <f t="shared" ref="X1987:X2050" si="192">IF(V1987="",W1987,V1987)</f>
        <v>4</v>
      </c>
    </row>
    <row r="1988" spans="1:24"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f>
        <v>5.0000000000000001E-4</v>
      </c>
      <c r="P1988" s="6">
        <f>E1988/L1988</f>
        <v>1</v>
      </c>
      <c r="Q1988" t="str">
        <f t="shared" si="187"/>
        <v>photography</v>
      </c>
      <c r="R1988" s="7" t="str">
        <f t="shared" si="188"/>
        <v>people</v>
      </c>
      <c r="S1988" s="13">
        <f>(((I1988/60)/60)/24)+DATE(1970,1,1)</f>
        <v>42443.392164351855</v>
      </c>
      <c r="T1988" s="16">
        <f>(((J1988/60)/60)/24)+DATE(1970,1,1)</f>
        <v>42413.433831018512</v>
      </c>
      <c r="U1988" t="str">
        <f t="shared" si="189"/>
        <v/>
      </c>
      <c r="V1988">
        <f t="shared" si="190"/>
        <v>1</v>
      </c>
      <c r="W1988" t="str">
        <f t="shared" si="191"/>
        <v/>
      </c>
      <c r="X1988">
        <f t="shared" si="192"/>
        <v>1</v>
      </c>
    </row>
    <row r="1989" spans="1:24"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f>
        <v>0.42472727272727273</v>
      </c>
      <c r="P1989" s="6">
        <f>E1989/L1989</f>
        <v>83.428571428571431</v>
      </c>
      <c r="Q1989" t="str">
        <f t="shared" si="187"/>
        <v>photography</v>
      </c>
      <c r="R1989" s="7" t="str">
        <f t="shared" si="188"/>
        <v>people</v>
      </c>
      <c r="S1989" s="13">
        <f>(((I1989/60)/60)/24)+DATE(1970,1,1)</f>
        <v>42064.639768518522</v>
      </c>
      <c r="T1989" s="16">
        <f>(((J1989/60)/60)/24)+DATE(1970,1,1)</f>
        <v>42034.639768518522</v>
      </c>
      <c r="U1989" t="str">
        <f t="shared" si="189"/>
        <v/>
      </c>
      <c r="V1989">
        <f t="shared" si="190"/>
        <v>28</v>
      </c>
      <c r="W1989" t="str">
        <f t="shared" si="191"/>
        <v/>
      </c>
      <c r="X1989">
        <f t="shared" si="192"/>
        <v>28</v>
      </c>
    </row>
    <row r="1990" spans="1:24"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f>
        <v>4.1666666666666666E-3</v>
      </c>
      <c r="P1990" s="6">
        <f>E1990/L1990</f>
        <v>25</v>
      </c>
      <c r="Q1990" t="str">
        <f t="shared" si="187"/>
        <v>photography</v>
      </c>
      <c r="R1990" s="7" t="str">
        <f t="shared" si="188"/>
        <v>people</v>
      </c>
      <c r="S1990" s="13">
        <f>(((I1990/60)/60)/24)+DATE(1970,1,1)</f>
        <v>42236.763217592597</v>
      </c>
      <c r="T1990" s="16">
        <f>(((J1990/60)/60)/24)+DATE(1970,1,1)</f>
        <v>42206.763217592597</v>
      </c>
      <c r="U1990" t="str">
        <f t="shared" si="189"/>
        <v/>
      </c>
      <c r="V1990">
        <f t="shared" si="190"/>
        <v>1</v>
      </c>
      <c r="W1990" t="str">
        <f t="shared" si="191"/>
        <v/>
      </c>
      <c r="X1990">
        <f t="shared" si="192"/>
        <v>1</v>
      </c>
    </row>
    <row r="1991" spans="1:24"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f>
        <v>0.01</v>
      </c>
      <c r="P1991" s="6">
        <f>E1991/L1991</f>
        <v>50</v>
      </c>
      <c r="Q1991" t="str">
        <f t="shared" si="187"/>
        <v>photography</v>
      </c>
      <c r="R1991" s="7" t="str">
        <f t="shared" si="188"/>
        <v>people</v>
      </c>
      <c r="S1991" s="13">
        <f>(((I1991/60)/60)/24)+DATE(1970,1,1)</f>
        <v>42715.680648148147</v>
      </c>
      <c r="T1991" s="16">
        <f>(((J1991/60)/60)/24)+DATE(1970,1,1)</f>
        <v>42685.680648148147</v>
      </c>
      <c r="U1991" t="str">
        <f t="shared" si="189"/>
        <v/>
      </c>
      <c r="V1991">
        <f t="shared" si="190"/>
        <v>1</v>
      </c>
      <c r="W1991" t="str">
        <f t="shared" si="191"/>
        <v/>
      </c>
      <c r="X1991">
        <f t="shared" si="192"/>
        <v>1</v>
      </c>
    </row>
    <row r="1992" spans="1:24"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f>
        <v>0.16966666666666666</v>
      </c>
      <c r="P1992" s="6">
        <f>E1992/L1992</f>
        <v>101.8</v>
      </c>
      <c r="Q1992" t="str">
        <f t="shared" si="187"/>
        <v>photography</v>
      </c>
      <c r="R1992" s="7" t="str">
        <f t="shared" si="188"/>
        <v>people</v>
      </c>
      <c r="S1992" s="13">
        <f>(((I1992/60)/60)/24)+DATE(1970,1,1)</f>
        <v>42413.195972222224</v>
      </c>
      <c r="T1992" s="16">
        <f>(((J1992/60)/60)/24)+DATE(1970,1,1)</f>
        <v>42398.195972222224</v>
      </c>
      <c r="U1992" t="str">
        <f t="shared" si="189"/>
        <v/>
      </c>
      <c r="V1992">
        <f t="shared" si="190"/>
        <v>5</v>
      </c>
      <c r="W1992" t="str">
        <f t="shared" si="191"/>
        <v/>
      </c>
      <c r="X1992">
        <f t="shared" si="192"/>
        <v>5</v>
      </c>
    </row>
    <row r="1993" spans="1:24"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f>
        <v>7.0000000000000007E-2</v>
      </c>
      <c r="P1993" s="6">
        <f>E1993/L1993</f>
        <v>46.666666666666664</v>
      </c>
      <c r="Q1993" t="str">
        <f t="shared" si="187"/>
        <v>photography</v>
      </c>
      <c r="R1993" s="7" t="str">
        <f t="shared" si="188"/>
        <v>people</v>
      </c>
      <c r="S1993" s="13">
        <f>(((I1993/60)/60)/24)+DATE(1970,1,1)</f>
        <v>42188.89335648148</v>
      </c>
      <c r="T1993" s="16">
        <f>(((J1993/60)/60)/24)+DATE(1970,1,1)</f>
        <v>42167.89335648148</v>
      </c>
      <c r="U1993" t="str">
        <f t="shared" si="189"/>
        <v/>
      </c>
      <c r="V1993">
        <f t="shared" si="190"/>
        <v>3</v>
      </c>
      <c r="W1993" t="str">
        <f t="shared" si="191"/>
        <v/>
      </c>
      <c r="X1993">
        <f t="shared" si="192"/>
        <v>3</v>
      </c>
    </row>
    <row r="1994" spans="1:24"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f>
        <v>1.3333333333333333E-3</v>
      </c>
      <c r="P1994" s="6">
        <f>E1994/L1994</f>
        <v>1</v>
      </c>
      <c r="Q1994" t="str">
        <f t="shared" si="187"/>
        <v>photography</v>
      </c>
      <c r="R1994" s="7" t="str">
        <f t="shared" si="188"/>
        <v>people</v>
      </c>
      <c r="S1994" s="13">
        <f>(((I1994/60)/60)/24)+DATE(1970,1,1)</f>
        <v>42053.143414351856</v>
      </c>
      <c r="T1994" s="16">
        <f>(((J1994/60)/60)/24)+DATE(1970,1,1)</f>
        <v>42023.143414351856</v>
      </c>
      <c r="U1994" t="str">
        <f t="shared" si="189"/>
        <v/>
      </c>
      <c r="V1994">
        <f t="shared" si="190"/>
        <v>2</v>
      </c>
      <c r="W1994" t="str">
        <f t="shared" si="191"/>
        <v/>
      </c>
      <c r="X1994">
        <f t="shared" si="192"/>
        <v>2</v>
      </c>
    </row>
    <row r="1995" spans="1:24"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f>
        <v>0</v>
      </c>
      <c r="P1995" s="6" t="e">
        <f>E1995/L1995</f>
        <v>#DIV/0!</v>
      </c>
      <c r="Q1995" t="str">
        <f t="shared" si="187"/>
        <v>photography</v>
      </c>
      <c r="R1995" s="7" t="str">
        <f t="shared" si="188"/>
        <v>people</v>
      </c>
      <c r="S1995" s="13">
        <f>(((I1995/60)/60)/24)+DATE(1970,1,1)</f>
        <v>42359.58839120371</v>
      </c>
      <c r="T1995" s="16">
        <f>(((J1995/60)/60)/24)+DATE(1970,1,1)</f>
        <v>42329.58839120371</v>
      </c>
      <c r="U1995" t="str">
        <f t="shared" si="189"/>
        <v/>
      </c>
      <c r="V1995">
        <f t="shared" si="190"/>
        <v>0</v>
      </c>
      <c r="W1995" t="str">
        <f t="shared" si="191"/>
        <v/>
      </c>
      <c r="X1995">
        <f t="shared" si="192"/>
        <v>0</v>
      </c>
    </row>
    <row r="1996" spans="1:24"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f>
        <v>0</v>
      </c>
      <c r="P1996" s="6" t="e">
        <f>E1996/L1996</f>
        <v>#DIV/0!</v>
      </c>
      <c r="Q1996" t="str">
        <f t="shared" si="187"/>
        <v>photography</v>
      </c>
      <c r="R1996" s="7" t="str">
        <f t="shared" si="188"/>
        <v>people</v>
      </c>
      <c r="S1996" s="13">
        <f>(((I1996/60)/60)/24)+DATE(1970,1,1)</f>
        <v>42711.047939814816</v>
      </c>
      <c r="T1996" s="16">
        <f>(((J1996/60)/60)/24)+DATE(1970,1,1)</f>
        <v>42651.006273148145</v>
      </c>
      <c r="U1996" t="str">
        <f t="shared" si="189"/>
        <v/>
      </c>
      <c r="V1996">
        <f t="shared" si="190"/>
        <v>0</v>
      </c>
      <c r="W1996" t="str">
        <f t="shared" si="191"/>
        <v/>
      </c>
      <c r="X1996">
        <f t="shared" si="192"/>
        <v>0</v>
      </c>
    </row>
    <row r="1997" spans="1:24"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f>
        <v>7.8E-2</v>
      </c>
      <c r="P1997" s="6">
        <f>E1997/L1997</f>
        <v>26</v>
      </c>
      <c r="Q1997" t="str">
        <f t="shared" si="187"/>
        <v>photography</v>
      </c>
      <c r="R1997" s="7" t="str">
        <f t="shared" si="188"/>
        <v>people</v>
      </c>
      <c r="S1997" s="13">
        <f>(((I1997/60)/60)/24)+DATE(1970,1,1)</f>
        <v>42201.902037037042</v>
      </c>
      <c r="T1997" s="16">
        <f>(((J1997/60)/60)/24)+DATE(1970,1,1)</f>
        <v>42181.902037037042</v>
      </c>
      <c r="U1997" t="str">
        <f t="shared" si="189"/>
        <v/>
      </c>
      <c r="V1997">
        <f t="shared" si="190"/>
        <v>3</v>
      </c>
      <c r="W1997" t="str">
        <f t="shared" si="191"/>
        <v/>
      </c>
      <c r="X1997">
        <f t="shared" si="192"/>
        <v>3</v>
      </c>
    </row>
    <row r="1998" spans="1:24"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f>
        <v>0</v>
      </c>
      <c r="P1998" s="6" t="e">
        <f>E1998/L1998</f>
        <v>#DIV/0!</v>
      </c>
      <c r="Q1998" t="str">
        <f t="shared" si="187"/>
        <v>photography</v>
      </c>
      <c r="R1998" s="7" t="str">
        <f t="shared" si="188"/>
        <v>people</v>
      </c>
      <c r="S1998" s="13">
        <f>(((I1998/60)/60)/24)+DATE(1970,1,1)</f>
        <v>41830.819571759261</v>
      </c>
      <c r="T1998" s="16">
        <f>(((J1998/60)/60)/24)+DATE(1970,1,1)</f>
        <v>41800.819571759261</v>
      </c>
      <c r="U1998" t="str">
        <f t="shared" si="189"/>
        <v/>
      </c>
      <c r="V1998">
        <f t="shared" si="190"/>
        <v>0</v>
      </c>
      <c r="W1998" t="str">
        <f t="shared" si="191"/>
        <v/>
      </c>
      <c r="X1998">
        <f t="shared" si="192"/>
        <v>0</v>
      </c>
    </row>
    <row r="1999" spans="1:24"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f>
        <v>0</v>
      </c>
      <c r="P1999" s="6" t="e">
        <f>E1999/L1999</f>
        <v>#DIV/0!</v>
      </c>
      <c r="Q1999" t="str">
        <f t="shared" si="187"/>
        <v>photography</v>
      </c>
      <c r="R1999" s="7" t="str">
        <f t="shared" si="188"/>
        <v>people</v>
      </c>
      <c r="S1999" s="13">
        <f>(((I1999/60)/60)/24)+DATE(1970,1,1)</f>
        <v>41877.930694444447</v>
      </c>
      <c r="T1999" s="16">
        <f>(((J1999/60)/60)/24)+DATE(1970,1,1)</f>
        <v>41847.930694444447</v>
      </c>
      <c r="U1999" t="str">
        <f t="shared" si="189"/>
        <v/>
      </c>
      <c r="V1999">
        <f t="shared" si="190"/>
        <v>0</v>
      </c>
      <c r="W1999" t="str">
        <f t="shared" si="191"/>
        <v/>
      </c>
      <c r="X1999">
        <f t="shared" si="192"/>
        <v>0</v>
      </c>
    </row>
    <row r="2000" spans="1:24"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f>
        <v>0.26200000000000001</v>
      </c>
      <c r="P2000" s="6">
        <f>E2000/L2000</f>
        <v>218.33333333333334</v>
      </c>
      <c r="Q2000" t="str">
        <f t="shared" si="187"/>
        <v>photography</v>
      </c>
      <c r="R2000" s="7" t="str">
        <f t="shared" si="188"/>
        <v>people</v>
      </c>
      <c r="S2000" s="13">
        <f>(((I2000/60)/60)/24)+DATE(1970,1,1)</f>
        <v>41852.118495370371</v>
      </c>
      <c r="T2000" s="16">
        <f>(((J2000/60)/60)/24)+DATE(1970,1,1)</f>
        <v>41807.118495370371</v>
      </c>
      <c r="U2000" t="str">
        <f t="shared" si="189"/>
        <v/>
      </c>
      <c r="V2000">
        <f t="shared" si="190"/>
        <v>3</v>
      </c>
      <c r="W2000" t="str">
        <f t="shared" si="191"/>
        <v/>
      </c>
      <c r="X2000">
        <f t="shared" si="192"/>
        <v>3</v>
      </c>
    </row>
    <row r="2001" spans="1:24"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f>
        <v>7.6129032258064515E-3</v>
      </c>
      <c r="P2001" s="6">
        <f>E2001/L2001</f>
        <v>33.714285714285715</v>
      </c>
      <c r="Q2001" t="str">
        <f t="shared" si="187"/>
        <v>photography</v>
      </c>
      <c r="R2001" s="7" t="str">
        <f t="shared" si="188"/>
        <v>people</v>
      </c>
      <c r="S2001" s="13">
        <f>(((I2001/60)/60)/24)+DATE(1970,1,1)</f>
        <v>41956.524398148147</v>
      </c>
      <c r="T2001" s="16">
        <f>(((J2001/60)/60)/24)+DATE(1970,1,1)</f>
        <v>41926.482731481483</v>
      </c>
      <c r="U2001" t="str">
        <f t="shared" si="189"/>
        <v/>
      </c>
      <c r="V2001">
        <f t="shared" si="190"/>
        <v>7</v>
      </c>
      <c r="W2001" t="str">
        <f t="shared" si="191"/>
        <v/>
      </c>
      <c r="X2001">
        <f t="shared" si="192"/>
        <v>7</v>
      </c>
    </row>
    <row r="2002" spans="1:24"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f>
        <v>0.125</v>
      </c>
      <c r="P2002" s="6">
        <f>E2002/L2002</f>
        <v>25</v>
      </c>
      <c r="Q2002" t="str">
        <f t="shared" si="187"/>
        <v>photography</v>
      </c>
      <c r="R2002" s="7" t="str">
        <f t="shared" si="188"/>
        <v>people</v>
      </c>
      <c r="S2002" s="13">
        <f>(((I2002/60)/60)/24)+DATE(1970,1,1)</f>
        <v>42375.951539351852</v>
      </c>
      <c r="T2002" s="16">
        <f>(((J2002/60)/60)/24)+DATE(1970,1,1)</f>
        <v>42345.951539351852</v>
      </c>
      <c r="U2002" t="str">
        <f t="shared" si="189"/>
        <v/>
      </c>
      <c r="V2002">
        <f t="shared" si="190"/>
        <v>25</v>
      </c>
      <c r="W2002" t="str">
        <f t="shared" si="191"/>
        <v/>
      </c>
      <c r="X2002">
        <f t="shared" si="192"/>
        <v>25</v>
      </c>
    </row>
    <row r="2003" spans="1:24"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f>
        <v>3.8212909090909091</v>
      </c>
      <c r="P2003" s="6">
        <f>E2003/L2003</f>
        <v>128.38790470372632</v>
      </c>
      <c r="Q2003" t="str">
        <f t="shared" si="187"/>
        <v>technology</v>
      </c>
      <c r="R2003" s="7" t="str">
        <f t="shared" si="188"/>
        <v>hardware</v>
      </c>
      <c r="S2003" s="13">
        <f>(((I2003/60)/60)/24)+DATE(1970,1,1)</f>
        <v>42167.833333333328</v>
      </c>
      <c r="T2003" s="16">
        <f>(((J2003/60)/60)/24)+DATE(1970,1,1)</f>
        <v>42136.209675925929</v>
      </c>
      <c r="U2003">
        <f t="shared" si="189"/>
        <v>1637</v>
      </c>
      <c r="V2003" t="str">
        <f t="shared" si="190"/>
        <v/>
      </c>
      <c r="W2003" t="str">
        <f t="shared" si="191"/>
        <v/>
      </c>
      <c r="X2003" t="str">
        <f t="shared" si="192"/>
        <v/>
      </c>
    </row>
    <row r="2004" spans="1:24"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f>
        <v>2.1679422000000002</v>
      </c>
      <c r="P2004" s="6">
        <f>E2004/L2004</f>
        <v>78.834261818181815</v>
      </c>
      <c r="Q2004" t="str">
        <f t="shared" si="187"/>
        <v>technology</v>
      </c>
      <c r="R2004" s="7" t="str">
        <f t="shared" si="188"/>
        <v>hardware</v>
      </c>
      <c r="S2004" s="13">
        <f>(((I2004/60)/60)/24)+DATE(1970,1,1)</f>
        <v>42758.71230324074</v>
      </c>
      <c r="T2004" s="16">
        <f>(((J2004/60)/60)/24)+DATE(1970,1,1)</f>
        <v>42728.71230324074</v>
      </c>
      <c r="U2004">
        <f t="shared" si="189"/>
        <v>1375</v>
      </c>
      <c r="V2004" t="str">
        <f t="shared" si="190"/>
        <v/>
      </c>
      <c r="W2004" t="str">
        <f t="shared" si="191"/>
        <v/>
      </c>
      <c r="X2004" t="str">
        <f t="shared" si="192"/>
        <v/>
      </c>
    </row>
    <row r="2005" spans="1:24"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f>
        <v>3.12</v>
      </c>
      <c r="P2005" s="6">
        <f>E2005/L2005</f>
        <v>91.764705882352942</v>
      </c>
      <c r="Q2005" t="str">
        <f t="shared" si="187"/>
        <v>technology</v>
      </c>
      <c r="R2005" s="7" t="str">
        <f t="shared" si="188"/>
        <v>hardware</v>
      </c>
      <c r="S2005" s="13">
        <f>(((I2005/60)/60)/24)+DATE(1970,1,1)</f>
        <v>40361.958333333336</v>
      </c>
      <c r="T2005" s="16">
        <f>(((J2005/60)/60)/24)+DATE(1970,1,1)</f>
        <v>40347.125601851854</v>
      </c>
      <c r="U2005">
        <f t="shared" si="189"/>
        <v>17</v>
      </c>
      <c r="V2005" t="str">
        <f t="shared" si="190"/>
        <v/>
      </c>
      <c r="W2005" t="str">
        <f t="shared" si="191"/>
        <v/>
      </c>
      <c r="X2005" t="str">
        <f t="shared" si="192"/>
        <v/>
      </c>
    </row>
    <row r="2006" spans="1:24"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f>
        <v>2.3442048</v>
      </c>
      <c r="P2006" s="6">
        <f>E2006/L2006</f>
        <v>331.10237288135596</v>
      </c>
      <c r="Q2006" t="str">
        <f t="shared" si="187"/>
        <v>technology</v>
      </c>
      <c r="R2006" s="7" t="str">
        <f t="shared" si="188"/>
        <v>hardware</v>
      </c>
      <c r="S2006" s="13">
        <f>(((I2006/60)/60)/24)+DATE(1970,1,1)</f>
        <v>41830.604895833334</v>
      </c>
      <c r="T2006" s="16">
        <f>(((J2006/60)/60)/24)+DATE(1970,1,1)</f>
        <v>41800.604895833334</v>
      </c>
      <c r="U2006">
        <f t="shared" si="189"/>
        <v>354</v>
      </c>
      <c r="V2006" t="str">
        <f t="shared" si="190"/>
        <v/>
      </c>
      <c r="W2006" t="str">
        <f t="shared" si="191"/>
        <v/>
      </c>
      <c r="X2006" t="str">
        <f t="shared" si="192"/>
        <v/>
      </c>
    </row>
    <row r="2007" spans="1:24"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f>
        <v>1.236801</v>
      </c>
      <c r="P2007" s="6">
        <f>E2007/L2007</f>
        <v>194.26193717277485</v>
      </c>
      <c r="Q2007" t="str">
        <f t="shared" si="187"/>
        <v>technology</v>
      </c>
      <c r="R2007" s="7" t="str">
        <f t="shared" si="188"/>
        <v>hardware</v>
      </c>
      <c r="S2007" s="13">
        <f>(((I2007/60)/60)/24)+DATE(1970,1,1)</f>
        <v>41563.165972222225</v>
      </c>
      <c r="T2007" s="16">
        <f>(((J2007/60)/60)/24)+DATE(1970,1,1)</f>
        <v>41535.812708333331</v>
      </c>
      <c r="U2007">
        <f t="shared" si="189"/>
        <v>191</v>
      </c>
      <c r="V2007" t="str">
        <f t="shared" si="190"/>
        <v/>
      </c>
      <c r="W2007" t="str">
        <f t="shared" si="191"/>
        <v/>
      </c>
      <c r="X2007" t="str">
        <f t="shared" si="192"/>
        <v/>
      </c>
    </row>
    <row r="2008" spans="1:24"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f>
        <v>2.4784000000000002</v>
      </c>
      <c r="P2008" s="6">
        <f>E2008/L2008</f>
        <v>408.97689768976898</v>
      </c>
      <c r="Q2008" t="str">
        <f t="shared" si="187"/>
        <v>technology</v>
      </c>
      <c r="R2008" s="7" t="str">
        <f t="shared" si="188"/>
        <v>hardware</v>
      </c>
      <c r="S2008" s="13">
        <f>(((I2008/60)/60)/24)+DATE(1970,1,1)</f>
        <v>41976.542187500003</v>
      </c>
      <c r="T2008" s="16">
        <f>(((J2008/60)/60)/24)+DATE(1970,1,1)</f>
        <v>41941.500520833331</v>
      </c>
      <c r="U2008">
        <f t="shared" si="189"/>
        <v>303</v>
      </c>
      <c r="V2008" t="str">
        <f t="shared" si="190"/>
        <v/>
      </c>
      <c r="W2008" t="str">
        <f t="shared" si="191"/>
        <v/>
      </c>
      <c r="X2008" t="str">
        <f t="shared" si="192"/>
        <v/>
      </c>
    </row>
    <row r="2009" spans="1:24"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f>
        <v>1.157092</v>
      </c>
      <c r="P2009" s="6">
        <f>E2009/L2009</f>
        <v>84.459270072992695</v>
      </c>
      <c r="Q2009" t="str">
        <f t="shared" si="187"/>
        <v>technology</v>
      </c>
      <c r="R2009" s="7" t="str">
        <f t="shared" si="188"/>
        <v>hardware</v>
      </c>
      <c r="S2009" s="13">
        <f>(((I2009/60)/60)/24)+DATE(1970,1,1)</f>
        <v>40414.166666666664</v>
      </c>
      <c r="T2009" s="16">
        <f>(((J2009/60)/60)/24)+DATE(1970,1,1)</f>
        <v>40347.837800925925</v>
      </c>
      <c r="U2009">
        <f t="shared" si="189"/>
        <v>137</v>
      </c>
      <c r="V2009" t="str">
        <f t="shared" si="190"/>
        <v/>
      </c>
      <c r="W2009" t="str">
        <f t="shared" si="191"/>
        <v/>
      </c>
      <c r="X2009" t="str">
        <f t="shared" si="192"/>
        <v/>
      </c>
    </row>
    <row r="2010" spans="1:24"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f>
        <v>1.1707484768810599</v>
      </c>
      <c r="P2010" s="6">
        <f>E2010/L2010</f>
        <v>44.853658536585364</v>
      </c>
      <c r="Q2010" t="str">
        <f t="shared" si="187"/>
        <v>technology</v>
      </c>
      <c r="R2010" s="7" t="str">
        <f t="shared" si="188"/>
        <v>hardware</v>
      </c>
      <c r="S2010" s="13">
        <f>(((I2010/60)/60)/24)+DATE(1970,1,1)</f>
        <v>40805.604421296295</v>
      </c>
      <c r="T2010" s="16">
        <f>(((J2010/60)/60)/24)+DATE(1970,1,1)</f>
        <v>40761.604421296295</v>
      </c>
      <c r="U2010">
        <f t="shared" si="189"/>
        <v>41</v>
      </c>
      <c r="V2010" t="str">
        <f t="shared" si="190"/>
        <v/>
      </c>
      <c r="W2010" t="str">
        <f t="shared" si="191"/>
        <v/>
      </c>
      <c r="X2010" t="str">
        <f t="shared" si="192"/>
        <v/>
      </c>
    </row>
    <row r="2011" spans="1:24"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f>
        <v>3.05158</v>
      </c>
      <c r="P2011" s="6">
        <f>E2011/L2011</f>
        <v>383.3643216080402</v>
      </c>
      <c r="Q2011" t="str">
        <f t="shared" si="187"/>
        <v>technology</v>
      </c>
      <c r="R2011" s="7" t="str">
        <f t="shared" si="188"/>
        <v>hardware</v>
      </c>
      <c r="S2011" s="13">
        <f>(((I2011/60)/60)/24)+DATE(1970,1,1)</f>
        <v>42697.365081018521</v>
      </c>
      <c r="T2011" s="16">
        <f>(((J2011/60)/60)/24)+DATE(1970,1,1)</f>
        <v>42661.323414351849</v>
      </c>
      <c r="U2011">
        <f t="shared" si="189"/>
        <v>398</v>
      </c>
      <c r="V2011" t="str">
        <f t="shared" si="190"/>
        <v/>
      </c>
      <c r="W2011" t="str">
        <f t="shared" si="191"/>
        <v/>
      </c>
      <c r="X2011" t="str">
        <f t="shared" si="192"/>
        <v/>
      </c>
    </row>
    <row r="2012" spans="1:24"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f>
        <v>3.2005299999999997</v>
      </c>
      <c r="P2012" s="6">
        <f>E2012/L2012</f>
        <v>55.276856649395505</v>
      </c>
      <c r="Q2012" t="str">
        <f t="shared" si="187"/>
        <v>technology</v>
      </c>
      <c r="R2012" s="7" t="str">
        <f t="shared" si="188"/>
        <v>hardware</v>
      </c>
      <c r="S2012" s="13">
        <f>(((I2012/60)/60)/24)+DATE(1970,1,1)</f>
        <v>42600.996423611112</v>
      </c>
      <c r="T2012" s="16">
        <f>(((J2012/60)/60)/24)+DATE(1970,1,1)</f>
        <v>42570.996423611112</v>
      </c>
      <c r="U2012">
        <f t="shared" si="189"/>
        <v>1737</v>
      </c>
      <c r="V2012" t="str">
        <f t="shared" si="190"/>
        <v/>
      </c>
      <c r="W2012" t="str">
        <f t="shared" si="191"/>
        <v/>
      </c>
      <c r="X2012" t="str">
        <f t="shared" si="192"/>
        <v/>
      </c>
    </row>
    <row r="2013" spans="1:24"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f>
        <v>8.1956399999999991</v>
      </c>
      <c r="P2013" s="6">
        <f>E2013/L2013</f>
        <v>422.02059732234807</v>
      </c>
      <c r="Q2013" t="str">
        <f t="shared" si="187"/>
        <v>technology</v>
      </c>
      <c r="R2013" s="7" t="str">
        <f t="shared" si="188"/>
        <v>hardware</v>
      </c>
      <c r="S2013" s="13">
        <f>(((I2013/60)/60)/24)+DATE(1970,1,1)</f>
        <v>42380.958333333328</v>
      </c>
      <c r="T2013" s="16">
        <f>(((J2013/60)/60)/24)+DATE(1970,1,1)</f>
        <v>42347.358483796299</v>
      </c>
      <c r="U2013">
        <f t="shared" si="189"/>
        <v>971</v>
      </c>
      <c r="V2013" t="str">
        <f t="shared" si="190"/>
        <v/>
      </c>
      <c r="W2013" t="str">
        <f t="shared" si="191"/>
        <v/>
      </c>
      <c r="X2013" t="str">
        <f t="shared" si="192"/>
        <v/>
      </c>
    </row>
    <row r="2014" spans="1:24"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f>
        <v>2.3490000000000002</v>
      </c>
      <c r="P2014" s="6">
        <f>E2014/L2014</f>
        <v>64.180327868852459</v>
      </c>
      <c r="Q2014" t="str">
        <f t="shared" si="187"/>
        <v>technology</v>
      </c>
      <c r="R2014" s="7" t="str">
        <f t="shared" si="188"/>
        <v>hardware</v>
      </c>
      <c r="S2014" s="13">
        <f>(((I2014/60)/60)/24)+DATE(1970,1,1)</f>
        <v>42040.822233796294</v>
      </c>
      <c r="T2014" s="16">
        <f>(((J2014/60)/60)/24)+DATE(1970,1,1)</f>
        <v>42010.822233796294</v>
      </c>
      <c r="U2014">
        <f t="shared" si="189"/>
        <v>183</v>
      </c>
      <c r="V2014" t="str">
        <f t="shared" si="190"/>
        <v/>
      </c>
      <c r="W2014" t="str">
        <f t="shared" si="191"/>
        <v/>
      </c>
      <c r="X2014" t="str">
        <f t="shared" si="192"/>
        <v/>
      </c>
    </row>
    <row r="2015" spans="1:24"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f>
        <v>4.9491375</v>
      </c>
      <c r="P2015" s="6">
        <f>E2015/L2015</f>
        <v>173.57781674704077</v>
      </c>
      <c r="Q2015" t="str">
        <f t="shared" si="187"/>
        <v>technology</v>
      </c>
      <c r="R2015" s="7" t="str">
        <f t="shared" si="188"/>
        <v>hardware</v>
      </c>
      <c r="S2015" s="13">
        <f>(((I2015/60)/60)/24)+DATE(1970,1,1)</f>
        <v>42559.960810185185</v>
      </c>
      <c r="T2015" s="16">
        <f>(((J2015/60)/60)/24)+DATE(1970,1,1)</f>
        <v>42499.960810185185</v>
      </c>
      <c r="U2015">
        <f t="shared" si="189"/>
        <v>4562</v>
      </c>
      <c r="V2015" t="str">
        <f t="shared" si="190"/>
        <v/>
      </c>
      <c r="W2015" t="str">
        <f t="shared" si="191"/>
        <v/>
      </c>
      <c r="X2015" t="str">
        <f t="shared" si="192"/>
        <v/>
      </c>
    </row>
    <row r="2016" spans="1:24"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f>
        <v>78.137822333333332</v>
      </c>
      <c r="P2016" s="6">
        <f>E2016/L2016</f>
        <v>88.601680840609291</v>
      </c>
      <c r="Q2016" t="str">
        <f t="shared" si="187"/>
        <v>technology</v>
      </c>
      <c r="R2016" s="7" t="str">
        <f t="shared" si="188"/>
        <v>hardware</v>
      </c>
      <c r="S2016" s="13">
        <f>(((I2016/60)/60)/24)+DATE(1970,1,1)</f>
        <v>41358.172905092593</v>
      </c>
      <c r="T2016" s="16">
        <f>(((J2016/60)/60)/24)+DATE(1970,1,1)</f>
        <v>41324.214571759258</v>
      </c>
      <c r="U2016">
        <f t="shared" si="189"/>
        <v>26457</v>
      </c>
      <c r="V2016" t="str">
        <f t="shared" si="190"/>
        <v/>
      </c>
      <c r="W2016" t="str">
        <f t="shared" si="191"/>
        <v/>
      </c>
      <c r="X2016" t="str">
        <f t="shared" si="192"/>
        <v/>
      </c>
    </row>
    <row r="2017" spans="1:24"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f>
        <v>1.1300013888888889</v>
      </c>
      <c r="P2017" s="6">
        <f>E2017/L2017</f>
        <v>50.222283950617282</v>
      </c>
      <c r="Q2017" t="str">
        <f t="shared" si="187"/>
        <v>technology</v>
      </c>
      <c r="R2017" s="7" t="str">
        <f t="shared" si="188"/>
        <v>hardware</v>
      </c>
      <c r="S2017" s="13">
        <f>(((I2017/60)/60)/24)+DATE(1970,1,1)</f>
        <v>40795.876886574071</v>
      </c>
      <c r="T2017" s="16">
        <f>(((J2017/60)/60)/24)+DATE(1970,1,1)</f>
        <v>40765.876886574071</v>
      </c>
      <c r="U2017">
        <f t="shared" si="189"/>
        <v>162</v>
      </c>
      <c r="V2017" t="str">
        <f t="shared" si="190"/>
        <v/>
      </c>
      <c r="W2017" t="str">
        <f t="shared" si="191"/>
        <v/>
      </c>
      <c r="X2017" t="str">
        <f t="shared" si="192"/>
        <v/>
      </c>
    </row>
    <row r="2018" spans="1:24"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f>
        <v>9.2154220000000002</v>
      </c>
      <c r="P2018" s="6">
        <f>E2018/L2018</f>
        <v>192.38876826722338</v>
      </c>
      <c r="Q2018" t="str">
        <f t="shared" si="187"/>
        <v>technology</v>
      </c>
      <c r="R2018" s="7" t="str">
        <f t="shared" si="188"/>
        <v>hardware</v>
      </c>
      <c r="S2018" s="13">
        <f>(((I2018/60)/60)/24)+DATE(1970,1,1)</f>
        <v>41342.88077546296</v>
      </c>
      <c r="T2018" s="16">
        <f>(((J2018/60)/60)/24)+DATE(1970,1,1)</f>
        <v>41312.88077546296</v>
      </c>
      <c r="U2018">
        <f t="shared" si="189"/>
        <v>479</v>
      </c>
      <c r="V2018" t="str">
        <f t="shared" si="190"/>
        <v/>
      </c>
      <c r="W2018" t="str">
        <f t="shared" si="191"/>
        <v/>
      </c>
      <c r="X2018" t="str">
        <f t="shared" si="192"/>
        <v/>
      </c>
    </row>
    <row r="2019" spans="1:24"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f>
        <v>1.2510239999999999</v>
      </c>
      <c r="P2019" s="6">
        <f>E2019/L2019</f>
        <v>73.416901408450698</v>
      </c>
      <c r="Q2019" t="str">
        <f t="shared" si="187"/>
        <v>technology</v>
      </c>
      <c r="R2019" s="7" t="str">
        <f t="shared" si="188"/>
        <v>hardware</v>
      </c>
      <c r="S2019" s="13">
        <f>(((I2019/60)/60)/24)+DATE(1970,1,1)</f>
        <v>40992.166666666664</v>
      </c>
      <c r="T2019" s="16">
        <f>(((J2019/60)/60)/24)+DATE(1970,1,1)</f>
        <v>40961.057349537034</v>
      </c>
      <c r="U2019">
        <f t="shared" si="189"/>
        <v>426</v>
      </c>
      <c r="V2019" t="str">
        <f t="shared" si="190"/>
        <v/>
      </c>
      <c r="W2019" t="str">
        <f t="shared" si="191"/>
        <v/>
      </c>
      <c r="X2019" t="str">
        <f t="shared" si="192"/>
        <v/>
      </c>
    </row>
    <row r="2020" spans="1:24"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f>
        <v>1.0224343076923077</v>
      </c>
      <c r="P2020" s="6">
        <f>E2020/L2020</f>
        <v>147.68495555555555</v>
      </c>
      <c r="Q2020" t="str">
        <f t="shared" si="187"/>
        <v>technology</v>
      </c>
      <c r="R2020" s="7" t="str">
        <f t="shared" si="188"/>
        <v>hardware</v>
      </c>
      <c r="S2020" s="13">
        <f>(((I2020/60)/60)/24)+DATE(1970,1,1)</f>
        <v>42229.365844907406</v>
      </c>
      <c r="T2020" s="16">
        <f>(((J2020/60)/60)/24)+DATE(1970,1,1)</f>
        <v>42199.365844907406</v>
      </c>
      <c r="U2020">
        <f t="shared" si="189"/>
        <v>450</v>
      </c>
      <c r="V2020" t="str">
        <f t="shared" si="190"/>
        <v/>
      </c>
      <c r="W2020" t="str">
        <f t="shared" si="191"/>
        <v/>
      </c>
      <c r="X2020" t="str">
        <f t="shared" si="192"/>
        <v/>
      </c>
    </row>
    <row r="2021" spans="1:24"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f>
        <v>4.8490975000000001</v>
      </c>
      <c r="P2021" s="6">
        <f>E2021/L2021</f>
        <v>108.96848314606741</v>
      </c>
      <c r="Q2021" t="str">
        <f t="shared" si="187"/>
        <v>technology</v>
      </c>
      <c r="R2021" s="7" t="str">
        <f t="shared" si="188"/>
        <v>hardware</v>
      </c>
      <c r="S2021" s="13">
        <f>(((I2021/60)/60)/24)+DATE(1970,1,1)</f>
        <v>42635.70857638889</v>
      </c>
      <c r="T2021" s="16">
        <f>(((J2021/60)/60)/24)+DATE(1970,1,1)</f>
        <v>42605.70857638889</v>
      </c>
      <c r="U2021">
        <f t="shared" si="189"/>
        <v>1780</v>
      </c>
      <c r="V2021" t="str">
        <f t="shared" si="190"/>
        <v/>
      </c>
      <c r="W2021" t="str">
        <f t="shared" si="191"/>
        <v/>
      </c>
      <c r="X2021" t="str">
        <f t="shared" si="192"/>
        <v/>
      </c>
    </row>
    <row r="2022" spans="1:24"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f>
        <v>1.9233333333333333</v>
      </c>
      <c r="P2022" s="6">
        <f>E2022/L2022</f>
        <v>23.647540983606557</v>
      </c>
      <c r="Q2022" t="str">
        <f t="shared" si="187"/>
        <v>technology</v>
      </c>
      <c r="R2022" s="7" t="str">
        <f t="shared" si="188"/>
        <v>hardware</v>
      </c>
      <c r="S2022" s="13">
        <f>(((I2022/60)/60)/24)+DATE(1970,1,1)</f>
        <v>41773.961111111108</v>
      </c>
      <c r="T2022" s="16">
        <f>(((J2022/60)/60)/24)+DATE(1970,1,1)</f>
        <v>41737.097499999996</v>
      </c>
      <c r="U2022">
        <f t="shared" si="189"/>
        <v>122</v>
      </c>
      <c r="V2022" t="str">
        <f t="shared" si="190"/>
        <v/>
      </c>
      <c r="W2022" t="str">
        <f t="shared" si="191"/>
        <v/>
      </c>
      <c r="X2022" t="str">
        <f t="shared" si="192"/>
        <v/>
      </c>
    </row>
    <row r="2023" spans="1:24"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f>
        <v>2.8109999999999999</v>
      </c>
      <c r="P2023" s="6">
        <f>E2023/L2023</f>
        <v>147.94736842105263</v>
      </c>
      <c r="Q2023" t="str">
        <f t="shared" si="187"/>
        <v>technology</v>
      </c>
      <c r="R2023" s="7" t="str">
        <f t="shared" si="188"/>
        <v>hardware</v>
      </c>
      <c r="S2023" s="13">
        <f>(((I2023/60)/60)/24)+DATE(1970,1,1)</f>
        <v>41906.070567129631</v>
      </c>
      <c r="T2023" s="16">
        <f>(((J2023/60)/60)/24)+DATE(1970,1,1)</f>
        <v>41861.070567129631</v>
      </c>
      <c r="U2023">
        <f t="shared" si="189"/>
        <v>95</v>
      </c>
      <c r="V2023" t="str">
        <f t="shared" si="190"/>
        <v/>
      </c>
      <c r="W2023" t="str">
        <f t="shared" si="191"/>
        <v/>
      </c>
      <c r="X2023" t="str">
        <f t="shared" si="192"/>
        <v/>
      </c>
    </row>
    <row r="2024" spans="1:24"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f>
        <v>1.2513700000000001</v>
      </c>
      <c r="P2024" s="6">
        <f>E2024/L2024</f>
        <v>385.03692307692307</v>
      </c>
      <c r="Q2024" t="str">
        <f t="shared" si="187"/>
        <v>technology</v>
      </c>
      <c r="R2024" s="7" t="str">
        <f t="shared" si="188"/>
        <v>hardware</v>
      </c>
      <c r="S2024" s="13">
        <f>(((I2024/60)/60)/24)+DATE(1970,1,1)</f>
        <v>42532.569120370375</v>
      </c>
      <c r="T2024" s="16">
        <f>(((J2024/60)/60)/24)+DATE(1970,1,1)</f>
        <v>42502.569120370375</v>
      </c>
      <c r="U2024">
        <f t="shared" si="189"/>
        <v>325</v>
      </c>
      <c r="V2024" t="str">
        <f t="shared" si="190"/>
        <v/>
      </c>
      <c r="W2024" t="str">
        <f t="shared" si="191"/>
        <v/>
      </c>
      <c r="X2024" t="str">
        <f t="shared" si="192"/>
        <v/>
      </c>
    </row>
    <row r="2025" spans="1:24"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f>
        <v>1.61459</v>
      </c>
      <c r="P2025" s="6">
        <f>E2025/L2025</f>
        <v>457.39093484419266</v>
      </c>
      <c r="Q2025" t="str">
        <f t="shared" si="187"/>
        <v>technology</v>
      </c>
      <c r="R2025" s="7" t="str">
        <f t="shared" si="188"/>
        <v>hardware</v>
      </c>
      <c r="S2025" s="13">
        <f>(((I2025/60)/60)/24)+DATE(1970,1,1)</f>
        <v>42166.420752314814</v>
      </c>
      <c r="T2025" s="16">
        <f>(((J2025/60)/60)/24)+DATE(1970,1,1)</f>
        <v>42136.420752314814</v>
      </c>
      <c r="U2025">
        <f t="shared" si="189"/>
        <v>353</v>
      </c>
      <c r="V2025" t="str">
        <f t="shared" si="190"/>
        <v/>
      </c>
      <c r="W2025" t="str">
        <f t="shared" si="191"/>
        <v/>
      </c>
      <c r="X2025" t="str">
        <f t="shared" si="192"/>
        <v/>
      </c>
    </row>
    <row r="2026" spans="1:24"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f>
        <v>5.8535000000000004</v>
      </c>
      <c r="P2026" s="6">
        <f>E2026/L2026</f>
        <v>222.99047619047619</v>
      </c>
      <c r="Q2026" t="str">
        <f t="shared" si="187"/>
        <v>technology</v>
      </c>
      <c r="R2026" s="7" t="str">
        <f t="shared" si="188"/>
        <v>hardware</v>
      </c>
      <c r="S2026" s="13">
        <f>(((I2026/60)/60)/24)+DATE(1970,1,1)</f>
        <v>41134.125</v>
      </c>
      <c r="T2026" s="16">
        <f>(((J2026/60)/60)/24)+DATE(1970,1,1)</f>
        <v>41099.966944444444</v>
      </c>
      <c r="U2026">
        <f t="shared" si="189"/>
        <v>105</v>
      </c>
      <c r="V2026" t="str">
        <f t="shared" si="190"/>
        <v/>
      </c>
      <c r="W2026" t="str">
        <f t="shared" si="191"/>
        <v/>
      </c>
      <c r="X2026" t="str">
        <f t="shared" si="192"/>
        <v/>
      </c>
    </row>
    <row r="2027" spans="1:24"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f>
        <v>2.0114999999999998</v>
      </c>
      <c r="P2027" s="6">
        <f>E2027/L2027</f>
        <v>220.74074074074073</v>
      </c>
      <c r="Q2027" t="str">
        <f t="shared" si="187"/>
        <v>technology</v>
      </c>
      <c r="R2027" s="7" t="str">
        <f t="shared" si="188"/>
        <v>hardware</v>
      </c>
      <c r="S2027" s="13">
        <f>(((I2027/60)/60)/24)+DATE(1970,1,1)</f>
        <v>42166.184560185182</v>
      </c>
      <c r="T2027" s="16">
        <f>(((J2027/60)/60)/24)+DATE(1970,1,1)</f>
        <v>42136.184560185182</v>
      </c>
      <c r="U2027">
        <f t="shared" si="189"/>
        <v>729</v>
      </c>
      <c r="V2027" t="str">
        <f t="shared" si="190"/>
        <v/>
      </c>
      <c r="W2027" t="str">
        <f t="shared" si="191"/>
        <v/>
      </c>
      <c r="X2027" t="str">
        <f t="shared" si="192"/>
        <v/>
      </c>
    </row>
    <row r="2028" spans="1:24"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f>
        <v>1.3348307999999998</v>
      </c>
      <c r="P2028" s="6">
        <f>E2028/L2028</f>
        <v>73.503898678414089</v>
      </c>
      <c r="Q2028" t="str">
        <f t="shared" si="187"/>
        <v>technology</v>
      </c>
      <c r="R2028" s="7" t="str">
        <f t="shared" si="188"/>
        <v>hardware</v>
      </c>
      <c r="S2028" s="13">
        <f>(((I2028/60)/60)/24)+DATE(1970,1,1)</f>
        <v>41750.165972222225</v>
      </c>
      <c r="T2028" s="16">
        <f>(((J2028/60)/60)/24)+DATE(1970,1,1)</f>
        <v>41704.735937500001</v>
      </c>
      <c r="U2028">
        <f t="shared" si="189"/>
        <v>454</v>
      </c>
      <c r="V2028" t="str">
        <f t="shared" si="190"/>
        <v/>
      </c>
      <c r="W2028" t="str">
        <f t="shared" si="191"/>
        <v/>
      </c>
      <c r="X2028" t="str">
        <f t="shared" si="192"/>
        <v/>
      </c>
    </row>
    <row r="2029" spans="1:24"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f>
        <v>1.2024900000000001</v>
      </c>
      <c r="P2029" s="6">
        <f>E2029/L2029</f>
        <v>223.09647495361781</v>
      </c>
      <c r="Q2029" t="str">
        <f t="shared" si="187"/>
        <v>technology</v>
      </c>
      <c r="R2029" s="7" t="str">
        <f t="shared" si="188"/>
        <v>hardware</v>
      </c>
      <c r="S2029" s="13">
        <f>(((I2029/60)/60)/24)+DATE(1970,1,1)</f>
        <v>42093.772210648152</v>
      </c>
      <c r="T2029" s="16">
        <f>(((J2029/60)/60)/24)+DATE(1970,1,1)</f>
        <v>42048.813877314817</v>
      </c>
      <c r="U2029">
        <f t="shared" si="189"/>
        <v>539</v>
      </c>
      <c r="V2029" t="str">
        <f t="shared" si="190"/>
        <v/>
      </c>
      <c r="W2029" t="str">
        <f t="shared" si="191"/>
        <v/>
      </c>
      <c r="X2029" t="str">
        <f t="shared" si="192"/>
        <v/>
      </c>
    </row>
    <row r="2030" spans="1:24"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f>
        <v>1.2616666666666667</v>
      </c>
      <c r="P2030" s="6">
        <f>E2030/L2030</f>
        <v>47.911392405063289</v>
      </c>
      <c r="Q2030" t="str">
        <f t="shared" si="187"/>
        <v>technology</v>
      </c>
      <c r="R2030" s="7" t="str">
        <f t="shared" si="188"/>
        <v>hardware</v>
      </c>
      <c r="S2030" s="13">
        <f>(((I2030/60)/60)/24)+DATE(1970,1,1)</f>
        <v>40252.913194444445</v>
      </c>
      <c r="T2030" s="16">
        <f>(((J2030/60)/60)/24)+DATE(1970,1,1)</f>
        <v>40215.919050925928</v>
      </c>
      <c r="U2030">
        <f t="shared" si="189"/>
        <v>79</v>
      </c>
      <c r="V2030" t="str">
        <f t="shared" si="190"/>
        <v/>
      </c>
      <c r="W2030" t="str">
        <f t="shared" si="191"/>
        <v/>
      </c>
      <c r="X2030" t="str">
        <f t="shared" si="192"/>
        <v/>
      </c>
    </row>
    <row r="2031" spans="1:24"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f>
        <v>3.6120000000000001</v>
      </c>
      <c r="P2031" s="6">
        <f>E2031/L2031</f>
        <v>96.063829787234042</v>
      </c>
      <c r="Q2031" t="str">
        <f t="shared" si="187"/>
        <v>technology</v>
      </c>
      <c r="R2031" s="7" t="str">
        <f t="shared" si="188"/>
        <v>hardware</v>
      </c>
      <c r="S2031" s="13">
        <f>(((I2031/60)/60)/24)+DATE(1970,1,1)</f>
        <v>41878.021770833337</v>
      </c>
      <c r="T2031" s="16">
        <f>(((J2031/60)/60)/24)+DATE(1970,1,1)</f>
        <v>41848.021770833337</v>
      </c>
      <c r="U2031">
        <f t="shared" si="189"/>
        <v>94</v>
      </c>
      <c r="V2031" t="str">
        <f t="shared" si="190"/>
        <v/>
      </c>
      <c r="W2031" t="str">
        <f t="shared" si="191"/>
        <v/>
      </c>
      <c r="X2031" t="str">
        <f t="shared" si="192"/>
        <v/>
      </c>
    </row>
    <row r="2032" spans="1:24"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f>
        <v>2.26239013671875</v>
      </c>
      <c r="P2032" s="6">
        <f>E2032/L2032</f>
        <v>118.6144</v>
      </c>
      <c r="Q2032" t="str">
        <f t="shared" si="187"/>
        <v>technology</v>
      </c>
      <c r="R2032" s="7" t="str">
        <f t="shared" si="188"/>
        <v>hardware</v>
      </c>
      <c r="S2032" s="13">
        <f>(((I2032/60)/60)/24)+DATE(1970,1,1)</f>
        <v>41242.996481481481</v>
      </c>
      <c r="T2032" s="16">
        <f>(((J2032/60)/60)/24)+DATE(1970,1,1)</f>
        <v>41212.996481481481</v>
      </c>
      <c r="U2032">
        <f t="shared" si="189"/>
        <v>625</v>
      </c>
      <c r="V2032" t="str">
        <f t="shared" si="190"/>
        <v/>
      </c>
      <c r="W2032" t="str">
        <f t="shared" si="191"/>
        <v/>
      </c>
      <c r="X2032" t="str">
        <f t="shared" si="192"/>
        <v/>
      </c>
    </row>
    <row r="2033" spans="1:24"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f>
        <v>1.2035</v>
      </c>
      <c r="P2033" s="6">
        <f>E2033/L2033</f>
        <v>118.45472440944881</v>
      </c>
      <c r="Q2033" t="str">
        <f t="shared" si="187"/>
        <v>technology</v>
      </c>
      <c r="R2033" s="7" t="str">
        <f t="shared" si="188"/>
        <v>hardware</v>
      </c>
      <c r="S2033" s="13">
        <f>(((I2033/60)/60)/24)+DATE(1970,1,1)</f>
        <v>42013.041666666672</v>
      </c>
      <c r="T2033" s="16">
        <f>(((J2033/60)/60)/24)+DATE(1970,1,1)</f>
        <v>41975.329317129625</v>
      </c>
      <c r="U2033">
        <f t="shared" si="189"/>
        <v>508</v>
      </c>
      <c r="V2033" t="str">
        <f t="shared" si="190"/>
        <v/>
      </c>
      <c r="W2033" t="str">
        <f t="shared" si="191"/>
        <v/>
      </c>
      <c r="X2033" t="str">
        <f t="shared" si="192"/>
        <v/>
      </c>
    </row>
    <row r="2034" spans="1:24"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f>
        <v>3.0418799999999999</v>
      </c>
      <c r="P2034" s="6">
        <f>E2034/L2034</f>
        <v>143.21468926553672</v>
      </c>
      <c r="Q2034" t="str">
        <f t="shared" si="187"/>
        <v>technology</v>
      </c>
      <c r="R2034" s="7" t="str">
        <f t="shared" si="188"/>
        <v>hardware</v>
      </c>
      <c r="S2034" s="13">
        <f>(((I2034/60)/60)/24)+DATE(1970,1,1)</f>
        <v>42719.208333333328</v>
      </c>
      <c r="T2034" s="16">
        <f>(((J2034/60)/60)/24)+DATE(1970,1,1)</f>
        <v>42689.565671296295</v>
      </c>
      <c r="U2034">
        <f t="shared" si="189"/>
        <v>531</v>
      </c>
      <c r="V2034" t="str">
        <f t="shared" si="190"/>
        <v/>
      </c>
      <c r="W2034" t="str">
        <f t="shared" si="191"/>
        <v/>
      </c>
      <c r="X2034" t="str">
        <f t="shared" si="192"/>
        <v/>
      </c>
    </row>
    <row r="2035" spans="1:24"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f>
        <v>1.7867599999999999</v>
      </c>
      <c r="P2035" s="6">
        <f>E2035/L2035</f>
        <v>282.71518987341773</v>
      </c>
      <c r="Q2035" t="str">
        <f t="shared" si="187"/>
        <v>technology</v>
      </c>
      <c r="R2035" s="7" t="str">
        <f t="shared" si="188"/>
        <v>hardware</v>
      </c>
      <c r="S2035" s="13">
        <f>(((I2035/60)/60)/24)+DATE(1970,1,1)</f>
        <v>41755.082384259258</v>
      </c>
      <c r="T2035" s="16">
        <f>(((J2035/60)/60)/24)+DATE(1970,1,1)</f>
        <v>41725.082384259258</v>
      </c>
      <c r="U2035">
        <f t="shared" si="189"/>
        <v>158</v>
      </c>
      <c r="V2035" t="str">
        <f t="shared" si="190"/>
        <v/>
      </c>
      <c r="W2035" t="str">
        <f t="shared" si="191"/>
        <v/>
      </c>
      <c r="X2035" t="str">
        <f t="shared" si="192"/>
        <v/>
      </c>
    </row>
    <row r="2036" spans="1:24"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f>
        <v>3.868199871794872</v>
      </c>
      <c r="P2036" s="6">
        <f>E2036/L2036</f>
        <v>593.93620078740162</v>
      </c>
      <c r="Q2036" t="str">
        <f t="shared" si="187"/>
        <v>technology</v>
      </c>
      <c r="R2036" s="7" t="str">
        <f t="shared" si="188"/>
        <v>hardware</v>
      </c>
      <c r="S2036" s="13">
        <f>(((I2036/60)/60)/24)+DATE(1970,1,1)</f>
        <v>42131.290277777778</v>
      </c>
      <c r="T2036" s="16">
        <f>(((J2036/60)/60)/24)+DATE(1970,1,1)</f>
        <v>42076.130011574074</v>
      </c>
      <c r="U2036">
        <f t="shared" si="189"/>
        <v>508</v>
      </c>
      <c r="V2036" t="str">
        <f t="shared" si="190"/>
        <v/>
      </c>
      <c r="W2036" t="str">
        <f t="shared" si="191"/>
        <v/>
      </c>
      <c r="X2036" t="str">
        <f t="shared" si="192"/>
        <v/>
      </c>
    </row>
    <row r="2037" spans="1:24"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f>
        <v>2.1103642500000004</v>
      </c>
      <c r="P2037" s="6">
        <f>E2037/L2037</f>
        <v>262.15704968944101</v>
      </c>
      <c r="Q2037" t="str">
        <f t="shared" si="187"/>
        <v>technology</v>
      </c>
      <c r="R2037" s="7" t="str">
        <f t="shared" si="188"/>
        <v>hardware</v>
      </c>
      <c r="S2037" s="13">
        <f>(((I2037/60)/60)/24)+DATE(1970,1,1)</f>
        <v>42357.041666666672</v>
      </c>
      <c r="T2037" s="16">
        <f>(((J2037/60)/60)/24)+DATE(1970,1,1)</f>
        <v>42311.625081018516</v>
      </c>
      <c r="U2037">
        <f t="shared" si="189"/>
        <v>644</v>
      </c>
      <c r="V2037" t="str">
        <f t="shared" si="190"/>
        <v/>
      </c>
      <c r="W2037" t="str">
        <f t="shared" si="191"/>
        <v/>
      </c>
      <c r="X2037" t="str">
        <f t="shared" si="192"/>
        <v/>
      </c>
    </row>
    <row r="2038" spans="1:24"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f>
        <v>1.3166833333333334</v>
      </c>
      <c r="P2038" s="6">
        <f>E2038/L2038</f>
        <v>46.580778301886795</v>
      </c>
      <c r="Q2038" t="str">
        <f t="shared" si="187"/>
        <v>technology</v>
      </c>
      <c r="R2038" s="7" t="str">
        <f t="shared" si="188"/>
        <v>hardware</v>
      </c>
      <c r="S2038" s="13">
        <f>(((I2038/60)/60)/24)+DATE(1970,1,1)</f>
        <v>41768.864803240744</v>
      </c>
      <c r="T2038" s="16">
        <f>(((J2038/60)/60)/24)+DATE(1970,1,1)</f>
        <v>41738.864803240744</v>
      </c>
      <c r="U2038">
        <f t="shared" si="189"/>
        <v>848</v>
      </c>
      <c r="V2038" t="str">
        <f t="shared" si="190"/>
        <v/>
      </c>
      <c r="W2038" t="str">
        <f t="shared" si="191"/>
        <v/>
      </c>
      <c r="X2038" t="str">
        <f t="shared" si="192"/>
        <v/>
      </c>
    </row>
    <row r="2039" spans="1:24"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f>
        <v>3.0047639999999998</v>
      </c>
      <c r="P2039" s="6">
        <f>E2039/L2039</f>
        <v>70.041118881118877</v>
      </c>
      <c r="Q2039" t="str">
        <f t="shared" si="187"/>
        <v>technology</v>
      </c>
      <c r="R2039" s="7" t="str">
        <f t="shared" si="188"/>
        <v>hardware</v>
      </c>
      <c r="S2039" s="13">
        <f>(((I2039/60)/60)/24)+DATE(1970,1,1)</f>
        <v>41638.251770833333</v>
      </c>
      <c r="T2039" s="16">
        <f>(((J2039/60)/60)/24)+DATE(1970,1,1)</f>
        <v>41578.210104166668</v>
      </c>
      <c r="U2039">
        <f t="shared" si="189"/>
        <v>429</v>
      </c>
      <c r="V2039" t="str">
        <f t="shared" si="190"/>
        <v/>
      </c>
      <c r="W2039" t="str">
        <f t="shared" si="191"/>
        <v/>
      </c>
      <c r="X2039" t="str">
        <f t="shared" si="192"/>
        <v/>
      </c>
    </row>
    <row r="2040" spans="1:24"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f>
        <v>4.2051249999999998</v>
      </c>
      <c r="P2040" s="6">
        <f>E2040/L2040</f>
        <v>164.90686274509804</v>
      </c>
      <c r="Q2040" t="str">
        <f t="shared" si="187"/>
        <v>technology</v>
      </c>
      <c r="R2040" s="7" t="str">
        <f t="shared" si="188"/>
        <v>hardware</v>
      </c>
      <c r="S2040" s="13">
        <f>(((I2040/60)/60)/24)+DATE(1970,1,1)</f>
        <v>41456.75</v>
      </c>
      <c r="T2040" s="16">
        <f>(((J2040/60)/60)/24)+DATE(1970,1,1)</f>
        <v>41424.27107638889</v>
      </c>
      <c r="U2040">
        <f t="shared" si="189"/>
        <v>204</v>
      </c>
      <c r="V2040" t="str">
        <f t="shared" si="190"/>
        <v/>
      </c>
      <c r="W2040" t="str">
        <f t="shared" si="191"/>
        <v/>
      </c>
      <c r="X2040" t="str">
        <f t="shared" si="192"/>
        <v/>
      </c>
    </row>
    <row r="2041" spans="1:24"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f>
        <v>1.362168</v>
      </c>
      <c r="P2041" s="6">
        <f>E2041/L2041</f>
        <v>449.26385224274406</v>
      </c>
      <c r="Q2041" t="str">
        <f t="shared" si="187"/>
        <v>technology</v>
      </c>
      <c r="R2041" s="7" t="str">
        <f t="shared" si="188"/>
        <v>hardware</v>
      </c>
      <c r="S2041" s="13">
        <f>(((I2041/60)/60)/24)+DATE(1970,1,1)</f>
        <v>42705.207638888889</v>
      </c>
      <c r="T2041" s="16">
        <f>(((J2041/60)/60)/24)+DATE(1970,1,1)</f>
        <v>42675.438946759255</v>
      </c>
      <c r="U2041">
        <f t="shared" si="189"/>
        <v>379</v>
      </c>
      <c r="V2041" t="str">
        <f t="shared" si="190"/>
        <v/>
      </c>
      <c r="W2041" t="str">
        <f t="shared" si="191"/>
        <v/>
      </c>
      <c r="X2041" t="str">
        <f t="shared" si="192"/>
        <v/>
      </c>
    </row>
    <row r="2042" spans="1:24"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f>
        <v>2.4817133333333334</v>
      </c>
      <c r="P2042" s="6">
        <f>E2042/L2042</f>
        <v>27.472841328413285</v>
      </c>
      <c r="Q2042" t="str">
        <f t="shared" si="187"/>
        <v>technology</v>
      </c>
      <c r="R2042" s="7" t="str">
        <f t="shared" si="188"/>
        <v>hardware</v>
      </c>
      <c r="S2042" s="13">
        <f>(((I2042/60)/60)/24)+DATE(1970,1,1)</f>
        <v>41593.968784722223</v>
      </c>
      <c r="T2042" s="16">
        <f>(((J2042/60)/60)/24)+DATE(1970,1,1)</f>
        <v>41578.927118055559</v>
      </c>
      <c r="U2042">
        <f t="shared" si="189"/>
        <v>271</v>
      </c>
      <c r="V2042" t="str">
        <f t="shared" si="190"/>
        <v/>
      </c>
      <c r="W2042" t="str">
        <f t="shared" si="191"/>
        <v/>
      </c>
      <c r="X2042" t="str">
        <f t="shared" si="192"/>
        <v/>
      </c>
    </row>
    <row r="2043" spans="1:24"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f>
        <v>1.8186315789473684</v>
      </c>
      <c r="P2043" s="6">
        <f>E2043/L2043</f>
        <v>143.97499999999999</v>
      </c>
      <c r="Q2043" t="str">
        <f t="shared" si="187"/>
        <v>technology</v>
      </c>
      <c r="R2043" s="7" t="str">
        <f t="shared" si="188"/>
        <v>hardware</v>
      </c>
      <c r="S2043" s="13">
        <f>(((I2043/60)/60)/24)+DATE(1970,1,1)</f>
        <v>42684.567442129628</v>
      </c>
      <c r="T2043" s="16">
        <f>(((J2043/60)/60)/24)+DATE(1970,1,1)</f>
        <v>42654.525775462964</v>
      </c>
      <c r="U2043">
        <f t="shared" si="189"/>
        <v>120</v>
      </c>
      <c r="V2043" t="str">
        <f t="shared" si="190"/>
        <v/>
      </c>
      <c r="W2043" t="str">
        <f t="shared" si="191"/>
        <v/>
      </c>
      <c r="X2043" t="str">
        <f t="shared" si="192"/>
        <v/>
      </c>
    </row>
    <row r="2044" spans="1:24"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f>
        <v>1.2353000000000001</v>
      </c>
      <c r="P2044" s="6">
        <f>E2044/L2044</f>
        <v>88.23571428571428</v>
      </c>
      <c r="Q2044" t="str">
        <f t="shared" si="187"/>
        <v>technology</v>
      </c>
      <c r="R2044" s="7" t="str">
        <f t="shared" si="188"/>
        <v>hardware</v>
      </c>
      <c r="S2044" s="13">
        <f>(((I2044/60)/60)/24)+DATE(1970,1,1)</f>
        <v>42391.708032407405</v>
      </c>
      <c r="T2044" s="16">
        <f>(((J2044/60)/60)/24)+DATE(1970,1,1)</f>
        <v>42331.708032407405</v>
      </c>
      <c r="U2044">
        <f t="shared" si="189"/>
        <v>140</v>
      </c>
      <c r="V2044" t="str">
        <f t="shared" si="190"/>
        <v/>
      </c>
      <c r="W2044" t="str">
        <f t="shared" si="191"/>
        <v/>
      </c>
      <c r="X2044" t="str">
        <f t="shared" si="192"/>
        <v/>
      </c>
    </row>
    <row r="2045" spans="1:24"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f>
        <v>5.0620938628158845</v>
      </c>
      <c r="P2045" s="6">
        <f>E2045/L2045</f>
        <v>36.326424870466319</v>
      </c>
      <c r="Q2045" t="str">
        <f t="shared" si="187"/>
        <v>technology</v>
      </c>
      <c r="R2045" s="7" t="str">
        <f t="shared" si="188"/>
        <v>hardware</v>
      </c>
      <c r="S2045" s="13">
        <f>(((I2045/60)/60)/24)+DATE(1970,1,1)</f>
        <v>42715.207638888889</v>
      </c>
      <c r="T2045" s="16">
        <f>(((J2045/60)/60)/24)+DATE(1970,1,1)</f>
        <v>42661.176817129628</v>
      </c>
      <c r="U2045">
        <f t="shared" si="189"/>
        <v>193</v>
      </c>
      <c r="V2045" t="str">
        <f t="shared" si="190"/>
        <v/>
      </c>
      <c r="W2045" t="str">
        <f t="shared" si="191"/>
        <v/>
      </c>
      <c r="X2045" t="str">
        <f t="shared" si="192"/>
        <v/>
      </c>
    </row>
    <row r="2046" spans="1:24"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f>
        <v>1.0821333333333334</v>
      </c>
      <c r="P2046" s="6">
        <f>E2046/L2046</f>
        <v>90.177777777777777</v>
      </c>
      <c r="Q2046" t="str">
        <f t="shared" si="187"/>
        <v>technology</v>
      </c>
      <c r="R2046" s="7" t="str">
        <f t="shared" si="188"/>
        <v>hardware</v>
      </c>
      <c r="S2046" s="13">
        <f>(((I2046/60)/60)/24)+DATE(1970,1,1)</f>
        <v>42168.684189814812</v>
      </c>
      <c r="T2046" s="16">
        <f>(((J2046/60)/60)/24)+DATE(1970,1,1)</f>
        <v>42138.684189814812</v>
      </c>
      <c r="U2046">
        <f t="shared" si="189"/>
        <v>180</v>
      </c>
      <c r="V2046" t="str">
        <f t="shared" si="190"/>
        <v/>
      </c>
      <c r="W2046" t="str">
        <f t="shared" si="191"/>
        <v/>
      </c>
      <c r="X2046" t="str">
        <f t="shared" si="192"/>
        <v/>
      </c>
    </row>
    <row r="2047" spans="1:24"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f>
        <v>8.1918387755102042</v>
      </c>
      <c r="P2047" s="6">
        <f>E2047/L2047</f>
        <v>152.62361216730039</v>
      </c>
      <c r="Q2047" t="str">
        <f t="shared" si="187"/>
        <v>technology</v>
      </c>
      <c r="R2047" s="7" t="str">
        <f t="shared" si="188"/>
        <v>hardware</v>
      </c>
      <c r="S2047" s="13">
        <f>(((I2047/60)/60)/24)+DATE(1970,1,1)</f>
        <v>41099.088506944441</v>
      </c>
      <c r="T2047" s="16">
        <f>(((J2047/60)/60)/24)+DATE(1970,1,1)</f>
        <v>41069.088506944441</v>
      </c>
      <c r="U2047">
        <f t="shared" si="189"/>
        <v>263</v>
      </c>
      <c r="V2047" t="str">
        <f t="shared" si="190"/>
        <v/>
      </c>
      <c r="W2047" t="str">
        <f t="shared" si="191"/>
        <v/>
      </c>
      <c r="X2047" t="str">
        <f t="shared" si="192"/>
        <v/>
      </c>
    </row>
    <row r="2048" spans="1:24"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f>
        <v>1.2110000000000001</v>
      </c>
      <c r="P2048" s="6">
        <f>E2048/L2048</f>
        <v>55.806451612903224</v>
      </c>
      <c r="Q2048" t="str">
        <f t="shared" si="187"/>
        <v>technology</v>
      </c>
      <c r="R2048" s="7" t="str">
        <f t="shared" si="188"/>
        <v>hardware</v>
      </c>
      <c r="S2048" s="13">
        <f>(((I2048/60)/60)/24)+DATE(1970,1,1)</f>
        <v>41417.171805555554</v>
      </c>
      <c r="T2048" s="16">
        <f>(((J2048/60)/60)/24)+DATE(1970,1,1)</f>
        <v>41387.171805555554</v>
      </c>
      <c r="U2048">
        <f t="shared" si="189"/>
        <v>217</v>
      </c>
      <c r="V2048" t="str">
        <f t="shared" si="190"/>
        <v/>
      </c>
      <c r="W2048" t="str">
        <f t="shared" si="191"/>
        <v/>
      </c>
      <c r="X2048" t="str">
        <f t="shared" si="192"/>
        <v/>
      </c>
    </row>
    <row r="2049" spans="1:24"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f>
        <v>1.0299897959183673</v>
      </c>
      <c r="P2049" s="6">
        <f>E2049/L2049</f>
        <v>227.85327313769753</v>
      </c>
      <c r="Q2049" t="str">
        <f t="shared" si="187"/>
        <v>technology</v>
      </c>
      <c r="R2049" s="7" t="str">
        <f t="shared" si="188"/>
        <v>hardware</v>
      </c>
      <c r="S2049" s="13">
        <f>(((I2049/60)/60)/24)+DATE(1970,1,1)</f>
        <v>42111</v>
      </c>
      <c r="T2049" s="16">
        <f>(((J2049/60)/60)/24)+DATE(1970,1,1)</f>
        <v>42081.903587962966</v>
      </c>
      <c r="U2049">
        <f t="shared" si="189"/>
        <v>443</v>
      </c>
      <c r="V2049" t="str">
        <f t="shared" si="190"/>
        <v/>
      </c>
      <c r="W2049" t="str">
        <f t="shared" si="191"/>
        <v/>
      </c>
      <c r="X2049" t="str">
        <f t="shared" si="192"/>
        <v/>
      </c>
    </row>
    <row r="2050" spans="1:24"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f>
        <v>1.4833229411764706</v>
      </c>
      <c r="P2050" s="6">
        <f>E2050/L2050</f>
        <v>91.82989803350327</v>
      </c>
      <c r="Q2050" t="str">
        <f t="shared" si="187"/>
        <v>technology</v>
      </c>
      <c r="R2050" s="7" t="str">
        <f t="shared" si="188"/>
        <v>hardware</v>
      </c>
      <c r="S2050" s="13">
        <f>(((I2050/60)/60)/24)+DATE(1970,1,1)</f>
        <v>41417.651516203703</v>
      </c>
      <c r="T2050" s="16">
        <f>(((J2050/60)/60)/24)+DATE(1970,1,1)</f>
        <v>41387.651516203703</v>
      </c>
      <c r="U2050">
        <f t="shared" si="189"/>
        <v>1373</v>
      </c>
      <c r="V2050" t="str">
        <f t="shared" si="190"/>
        <v/>
      </c>
      <c r="W2050" t="str">
        <f t="shared" si="191"/>
        <v/>
      </c>
      <c r="X2050" t="str">
        <f t="shared" si="192"/>
        <v/>
      </c>
    </row>
    <row r="2051" spans="1:24"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f>
        <v>1.2019070000000001</v>
      </c>
      <c r="P2051" s="6">
        <f>E2051/L2051</f>
        <v>80.991037735849048</v>
      </c>
      <c r="Q2051" t="str">
        <f t="shared" ref="Q2051:Q2114" si="193">LEFT(N2051,SEARCH("/",N2051)-1)</f>
        <v>technology</v>
      </c>
      <c r="R2051" s="7" t="str">
        <f t="shared" ref="R2051:R2114" si="194">RIGHT(N2051,LEN(N2051)-SEARCH("/",N2051))</f>
        <v>hardware</v>
      </c>
      <c r="S2051" s="13">
        <f>(((I2051/60)/60)/24)+DATE(1970,1,1)</f>
        <v>41610.957638888889</v>
      </c>
      <c r="T2051" s="16">
        <f>(((J2051/60)/60)/24)+DATE(1970,1,1)</f>
        <v>41575.527349537035</v>
      </c>
      <c r="U2051">
        <f t="shared" ref="U2051:U2114" si="195">IF(F2051="Successful",L2051,"")</f>
        <v>742</v>
      </c>
      <c r="V2051" t="str">
        <f t="shared" ref="V2051:V2114" si="196">IF($F2051="Failed",$L2051,"")</f>
        <v/>
      </c>
      <c r="W2051" t="str">
        <f t="shared" ref="W2051:W2114" si="197">IF($F2051="Canceled",$L2051,"")</f>
        <v/>
      </c>
      <c r="X2051" t="str">
        <f t="shared" ref="X2051:X2114" si="198">IF(V2051="",W2051,V2051)</f>
        <v/>
      </c>
    </row>
    <row r="2052" spans="1:24"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f>
        <v>4.7327000000000004</v>
      </c>
      <c r="P2052" s="6">
        <f>E2052/L2052</f>
        <v>278.39411764705881</v>
      </c>
      <c r="Q2052" t="str">
        <f t="shared" si="193"/>
        <v>technology</v>
      </c>
      <c r="R2052" s="7" t="str">
        <f t="shared" si="194"/>
        <v>hardware</v>
      </c>
      <c r="S2052" s="13">
        <f>(((I2052/60)/60)/24)+DATE(1970,1,1)</f>
        <v>42155.071504629625</v>
      </c>
      <c r="T2052" s="16">
        <f>(((J2052/60)/60)/24)+DATE(1970,1,1)</f>
        <v>42115.071504629625</v>
      </c>
      <c r="U2052">
        <f t="shared" si="195"/>
        <v>170</v>
      </c>
      <c r="V2052" t="str">
        <f t="shared" si="196"/>
        <v/>
      </c>
      <c r="W2052" t="str">
        <f t="shared" si="197"/>
        <v/>
      </c>
      <c r="X2052" t="str">
        <f t="shared" si="198"/>
        <v/>
      </c>
    </row>
    <row r="2053" spans="1:24"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f>
        <v>1.303625</v>
      </c>
      <c r="P2053" s="6">
        <f>E2053/L2053</f>
        <v>43.095041322314053</v>
      </c>
      <c r="Q2053" t="str">
        <f t="shared" si="193"/>
        <v>technology</v>
      </c>
      <c r="R2053" s="7" t="str">
        <f t="shared" si="194"/>
        <v>hardware</v>
      </c>
      <c r="S2053" s="13">
        <f>(((I2053/60)/60)/24)+DATE(1970,1,1)</f>
        <v>41634.022418981483</v>
      </c>
      <c r="T2053" s="16">
        <f>(((J2053/60)/60)/24)+DATE(1970,1,1)</f>
        <v>41604.022418981483</v>
      </c>
      <c r="U2053">
        <f t="shared" si="195"/>
        <v>242</v>
      </c>
      <c r="V2053" t="str">
        <f t="shared" si="196"/>
        <v/>
      </c>
      <c r="W2053" t="str">
        <f t="shared" si="197"/>
        <v/>
      </c>
      <c r="X2053" t="str">
        <f t="shared" si="198"/>
        <v/>
      </c>
    </row>
    <row r="2054" spans="1:24"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f>
        <v>3.5304799999999998</v>
      </c>
      <c r="P2054" s="6">
        <f>E2054/L2054</f>
        <v>326.29205175600737</v>
      </c>
      <c r="Q2054" t="str">
        <f t="shared" si="193"/>
        <v>technology</v>
      </c>
      <c r="R2054" s="7" t="str">
        <f t="shared" si="194"/>
        <v>hardware</v>
      </c>
      <c r="S2054" s="13">
        <f>(((I2054/60)/60)/24)+DATE(1970,1,1)</f>
        <v>42420.08394675926</v>
      </c>
      <c r="T2054" s="16">
        <f>(((J2054/60)/60)/24)+DATE(1970,1,1)</f>
        <v>42375.08394675926</v>
      </c>
      <c r="U2054">
        <f t="shared" si="195"/>
        <v>541</v>
      </c>
      <c r="V2054" t="str">
        <f t="shared" si="196"/>
        <v/>
      </c>
      <c r="W2054" t="str">
        <f t="shared" si="197"/>
        <v/>
      </c>
      <c r="X2054" t="str">
        <f t="shared" si="198"/>
        <v/>
      </c>
    </row>
    <row r="2055" spans="1:24"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f>
        <v>1.0102</v>
      </c>
      <c r="P2055" s="6">
        <f>E2055/L2055</f>
        <v>41.743801652892564</v>
      </c>
      <c r="Q2055" t="str">
        <f t="shared" si="193"/>
        <v>technology</v>
      </c>
      <c r="R2055" s="7" t="str">
        <f t="shared" si="194"/>
        <v>hardware</v>
      </c>
      <c r="S2055" s="13">
        <f>(((I2055/60)/60)/24)+DATE(1970,1,1)</f>
        <v>42333.659155092595</v>
      </c>
      <c r="T2055" s="16">
        <f>(((J2055/60)/60)/24)+DATE(1970,1,1)</f>
        <v>42303.617488425924</v>
      </c>
      <c r="U2055">
        <f t="shared" si="195"/>
        <v>121</v>
      </c>
      <c r="V2055" t="str">
        <f t="shared" si="196"/>
        <v/>
      </c>
      <c r="W2055" t="str">
        <f t="shared" si="197"/>
        <v/>
      </c>
      <c r="X2055" t="str">
        <f t="shared" si="198"/>
        <v/>
      </c>
    </row>
    <row r="2056" spans="1:24"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f>
        <v>1.1359142857142857</v>
      </c>
      <c r="P2056" s="6">
        <f>E2056/L2056</f>
        <v>64.020933977455712</v>
      </c>
      <c r="Q2056" t="str">
        <f t="shared" si="193"/>
        <v>technology</v>
      </c>
      <c r="R2056" s="7" t="str">
        <f t="shared" si="194"/>
        <v>hardware</v>
      </c>
      <c r="S2056" s="13">
        <f>(((I2056/60)/60)/24)+DATE(1970,1,1)</f>
        <v>41761.520949074074</v>
      </c>
      <c r="T2056" s="16">
        <f>(((J2056/60)/60)/24)+DATE(1970,1,1)</f>
        <v>41731.520949074074</v>
      </c>
      <c r="U2056">
        <f t="shared" si="195"/>
        <v>621</v>
      </c>
      <c r="V2056" t="str">
        <f t="shared" si="196"/>
        <v/>
      </c>
      <c r="W2056" t="str">
        <f t="shared" si="197"/>
        <v/>
      </c>
      <c r="X2056" t="str">
        <f t="shared" si="198"/>
        <v/>
      </c>
    </row>
    <row r="2057" spans="1:24"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f>
        <v>1.6741666666666666</v>
      </c>
      <c r="P2057" s="6">
        <f>E2057/L2057</f>
        <v>99.455445544554451</v>
      </c>
      <c r="Q2057" t="str">
        <f t="shared" si="193"/>
        <v>technology</v>
      </c>
      <c r="R2057" s="7" t="str">
        <f t="shared" si="194"/>
        <v>hardware</v>
      </c>
      <c r="S2057" s="13">
        <f>(((I2057/60)/60)/24)+DATE(1970,1,1)</f>
        <v>41976.166666666672</v>
      </c>
      <c r="T2057" s="16">
        <f>(((J2057/60)/60)/24)+DATE(1970,1,1)</f>
        <v>41946.674108796295</v>
      </c>
      <c r="U2057">
        <f t="shared" si="195"/>
        <v>101</v>
      </c>
      <c r="V2057" t="str">
        <f t="shared" si="196"/>
        <v/>
      </c>
      <c r="W2057" t="str">
        <f t="shared" si="197"/>
        <v/>
      </c>
      <c r="X2057" t="str">
        <f t="shared" si="198"/>
        <v/>
      </c>
    </row>
    <row r="2058" spans="1:24"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f>
        <v>1.5345200000000001</v>
      </c>
      <c r="P2058" s="6">
        <f>E2058/L2058</f>
        <v>138.49458483754512</v>
      </c>
      <c r="Q2058" t="str">
        <f t="shared" si="193"/>
        <v>technology</v>
      </c>
      <c r="R2058" s="7" t="str">
        <f t="shared" si="194"/>
        <v>hardware</v>
      </c>
      <c r="S2058" s="13">
        <f>(((I2058/60)/60)/24)+DATE(1970,1,1)</f>
        <v>41381.76090277778</v>
      </c>
      <c r="T2058" s="16">
        <f>(((J2058/60)/60)/24)+DATE(1970,1,1)</f>
        <v>41351.76090277778</v>
      </c>
      <c r="U2058">
        <f t="shared" si="195"/>
        <v>554</v>
      </c>
      <c r="V2058" t="str">
        <f t="shared" si="196"/>
        <v/>
      </c>
      <c r="W2058" t="str">
        <f t="shared" si="197"/>
        <v/>
      </c>
      <c r="X2058" t="str">
        <f t="shared" si="198"/>
        <v/>
      </c>
    </row>
    <row r="2059" spans="1:24"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f>
        <v>2.022322</v>
      </c>
      <c r="P2059" s="6">
        <f>E2059/L2059</f>
        <v>45.547792792792798</v>
      </c>
      <c r="Q2059" t="str">
        <f t="shared" si="193"/>
        <v>technology</v>
      </c>
      <c r="R2059" s="7" t="str">
        <f t="shared" si="194"/>
        <v>hardware</v>
      </c>
      <c r="S2059" s="13">
        <f>(((I2059/60)/60)/24)+DATE(1970,1,1)</f>
        <v>42426.494583333333</v>
      </c>
      <c r="T2059" s="16">
        <f>(((J2059/60)/60)/24)+DATE(1970,1,1)</f>
        <v>42396.494583333333</v>
      </c>
      <c r="U2059">
        <f t="shared" si="195"/>
        <v>666</v>
      </c>
      <c r="V2059" t="str">
        <f t="shared" si="196"/>
        <v/>
      </c>
      <c r="W2059" t="str">
        <f t="shared" si="197"/>
        <v/>
      </c>
      <c r="X2059" t="str">
        <f t="shared" si="198"/>
        <v/>
      </c>
    </row>
    <row r="2060" spans="1:24"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f>
        <v>1.6828125</v>
      </c>
      <c r="P2060" s="6">
        <f>E2060/L2060</f>
        <v>10.507317073170732</v>
      </c>
      <c r="Q2060" t="str">
        <f t="shared" si="193"/>
        <v>technology</v>
      </c>
      <c r="R2060" s="7" t="str">
        <f t="shared" si="194"/>
        <v>hardware</v>
      </c>
      <c r="S2060" s="13">
        <f>(((I2060/60)/60)/24)+DATE(1970,1,1)</f>
        <v>42065.833333333328</v>
      </c>
      <c r="T2060" s="16">
        <f>(((J2060/60)/60)/24)+DATE(1970,1,1)</f>
        <v>42026.370717592596</v>
      </c>
      <c r="U2060">
        <f t="shared" si="195"/>
        <v>410</v>
      </c>
      <c r="V2060" t="str">
        <f t="shared" si="196"/>
        <v/>
      </c>
      <c r="W2060" t="str">
        <f t="shared" si="197"/>
        <v/>
      </c>
      <c r="X2060" t="str">
        <f t="shared" si="198"/>
        <v/>
      </c>
    </row>
    <row r="2061" spans="1:24"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f>
        <v>1.4345666666666668</v>
      </c>
      <c r="P2061" s="6">
        <f>E2061/L2061</f>
        <v>114.76533333333333</v>
      </c>
      <c r="Q2061" t="str">
        <f t="shared" si="193"/>
        <v>technology</v>
      </c>
      <c r="R2061" s="7" t="str">
        <f t="shared" si="194"/>
        <v>hardware</v>
      </c>
      <c r="S2061" s="13">
        <f>(((I2061/60)/60)/24)+DATE(1970,1,1)</f>
        <v>42400.915972222225</v>
      </c>
      <c r="T2061" s="16">
        <f>(((J2061/60)/60)/24)+DATE(1970,1,1)</f>
        <v>42361.602476851855</v>
      </c>
      <c r="U2061">
        <f t="shared" si="195"/>
        <v>375</v>
      </c>
      <c r="V2061" t="str">
        <f t="shared" si="196"/>
        <v/>
      </c>
      <c r="W2061" t="str">
        <f t="shared" si="197"/>
        <v/>
      </c>
      <c r="X2061" t="str">
        <f t="shared" si="198"/>
        <v/>
      </c>
    </row>
    <row r="2062" spans="1:24"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f>
        <v>1.964</v>
      </c>
      <c r="P2062" s="6">
        <f>E2062/L2062</f>
        <v>35.997067448680355</v>
      </c>
      <c r="Q2062" t="str">
        <f t="shared" si="193"/>
        <v>technology</v>
      </c>
      <c r="R2062" s="7" t="str">
        <f t="shared" si="194"/>
        <v>hardware</v>
      </c>
      <c r="S2062" s="13">
        <f>(((I2062/60)/60)/24)+DATE(1970,1,1)</f>
        <v>41843.642939814818</v>
      </c>
      <c r="T2062" s="16">
        <f>(((J2062/60)/60)/24)+DATE(1970,1,1)</f>
        <v>41783.642939814818</v>
      </c>
      <c r="U2062">
        <f t="shared" si="195"/>
        <v>1364</v>
      </c>
      <c r="V2062" t="str">
        <f t="shared" si="196"/>
        <v/>
      </c>
      <c r="W2062" t="str">
        <f t="shared" si="197"/>
        <v/>
      </c>
      <c r="X2062" t="str">
        <f t="shared" si="198"/>
        <v/>
      </c>
    </row>
    <row r="2063" spans="1:24"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f>
        <v>1.0791999999999999</v>
      </c>
      <c r="P2063" s="6">
        <f>E2063/L2063</f>
        <v>154.17142857142858</v>
      </c>
      <c r="Q2063" t="str">
        <f t="shared" si="193"/>
        <v>technology</v>
      </c>
      <c r="R2063" s="7" t="str">
        <f t="shared" si="194"/>
        <v>hardware</v>
      </c>
      <c r="S2063" s="13">
        <f>(((I2063/60)/60)/24)+DATE(1970,1,1)</f>
        <v>42735.764513888891</v>
      </c>
      <c r="T2063" s="16">
        <f>(((J2063/60)/60)/24)+DATE(1970,1,1)</f>
        <v>42705.764513888891</v>
      </c>
      <c r="U2063">
        <f t="shared" si="195"/>
        <v>35</v>
      </c>
      <c r="V2063" t="str">
        <f t="shared" si="196"/>
        <v/>
      </c>
      <c r="W2063" t="str">
        <f t="shared" si="197"/>
        <v/>
      </c>
      <c r="X2063" t="str">
        <f t="shared" si="198"/>
        <v/>
      </c>
    </row>
    <row r="2064" spans="1:24"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f>
        <v>1.14977</v>
      </c>
      <c r="P2064" s="6">
        <f>E2064/L2064</f>
        <v>566.38916256157631</v>
      </c>
      <c r="Q2064" t="str">
        <f t="shared" si="193"/>
        <v>technology</v>
      </c>
      <c r="R2064" s="7" t="str">
        <f t="shared" si="194"/>
        <v>hardware</v>
      </c>
      <c r="S2064" s="13">
        <f>(((I2064/60)/60)/24)+DATE(1970,1,1)</f>
        <v>42453.341412037036</v>
      </c>
      <c r="T2064" s="16">
        <f>(((J2064/60)/60)/24)+DATE(1970,1,1)</f>
        <v>42423.3830787037</v>
      </c>
      <c r="U2064">
        <f t="shared" si="195"/>
        <v>203</v>
      </c>
      <c r="V2064" t="str">
        <f t="shared" si="196"/>
        <v/>
      </c>
      <c r="W2064" t="str">
        <f t="shared" si="197"/>
        <v/>
      </c>
      <c r="X2064" t="str">
        <f t="shared" si="198"/>
        <v/>
      </c>
    </row>
    <row r="2065" spans="1:24"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f>
        <v>1.4804999999999999</v>
      </c>
      <c r="P2065" s="6">
        <f>E2065/L2065</f>
        <v>120.85714285714286</v>
      </c>
      <c r="Q2065" t="str">
        <f t="shared" si="193"/>
        <v>technology</v>
      </c>
      <c r="R2065" s="7" t="str">
        <f t="shared" si="194"/>
        <v>hardware</v>
      </c>
      <c r="S2065" s="13">
        <f>(((I2065/60)/60)/24)+DATE(1970,1,1)</f>
        <v>42505.73265046296</v>
      </c>
      <c r="T2065" s="16">
        <f>(((J2065/60)/60)/24)+DATE(1970,1,1)</f>
        <v>42472.73265046296</v>
      </c>
      <c r="U2065">
        <f t="shared" si="195"/>
        <v>49</v>
      </c>
      <c r="V2065" t="str">
        <f t="shared" si="196"/>
        <v/>
      </c>
      <c r="W2065" t="str">
        <f t="shared" si="197"/>
        <v/>
      </c>
      <c r="X2065" t="str">
        <f t="shared" si="198"/>
        <v/>
      </c>
    </row>
    <row r="2066" spans="1:24"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f>
        <v>1.9116676082790633</v>
      </c>
      <c r="P2066" s="6">
        <f>E2066/L2066</f>
        <v>86.163845492085343</v>
      </c>
      <c r="Q2066" t="str">
        <f t="shared" si="193"/>
        <v>technology</v>
      </c>
      <c r="R2066" s="7" t="str">
        <f t="shared" si="194"/>
        <v>hardware</v>
      </c>
      <c r="S2066" s="13">
        <f>(((I2066/60)/60)/24)+DATE(1970,1,1)</f>
        <v>41425.5</v>
      </c>
      <c r="T2066" s="16">
        <f>(((J2066/60)/60)/24)+DATE(1970,1,1)</f>
        <v>41389.364849537036</v>
      </c>
      <c r="U2066">
        <f t="shared" si="195"/>
        <v>5812</v>
      </c>
      <c r="V2066" t="str">
        <f t="shared" si="196"/>
        <v/>
      </c>
      <c r="W2066" t="str">
        <f t="shared" si="197"/>
        <v/>
      </c>
      <c r="X2066" t="str">
        <f t="shared" si="198"/>
        <v/>
      </c>
    </row>
    <row r="2067" spans="1:24"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f>
        <v>1.99215125</v>
      </c>
      <c r="P2067" s="6">
        <f>E2067/L2067</f>
        <v>51.212114395886893</v>
      </c>
      <c r="Q2067" t="str">
        <f t="shared" si="193"/>
        <v>technology</v>
      </c>
      <c r="R2067" s="7" t="str">
        <f t="shared" si="194"/>
        <v>hardware</v>
      </c>
      <c r="S2067" s="13">
        <f>(((I2067/60)/60)/24)+DATE(1970,1,1)</f>
        <v>41633.333668981482</v>
      </c>
      <c r="T2067" s="16">
        <f>(((J2067/60)/60)/24)+DATE(1970,1,1)</f>
        <v>41603.333668981482</v>
      </c>
      <c r="U2067">
        <f t="shared" si="195"/>
        <v>1556</v>
      </c>
      <c r="V2067" t="str">
        <f t="shared" si="196"/>
        <v/>
      </c>
      <c r="W2067" t="str">
        <f t="shared" si="197"/>
        <v/>
      </c>
      <c r="X2067" t="str">
        <f t="shared" si="198"/>
        <v/>
      </c>
    </row>
    <row r="2068" spans="1:24"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f>
        <v>2.1859999999999999</v>
      </c>
      <c r="P2068" s="6">
        <f>E2068/L2068</f>
        <v>67.261538461538464</v>
      </c>
      <c r="Q2068" t="str">
        <f t="shared" si="193"/>
        <v>technology</v>
      </c>
      <c r="R2068" s="7" t="str">
        <f t="shared" si="194"/>
        <v>hardware</v>
      </c>
      <c r="S2068" s="13">
        <f>(((I2068/60)/60)/24)+DATE(1970,1,1)</f>
        <v>41874.771793981483</v>
      </c>
      <c r="T2068" s="16">
        <f>(((J2068/60)/60)/24)+DATE(1970,1,1)</f>
        <v>41844.771793981483</v>
      </c>
      <c r="U2068">
        <f t="shared" si="195"/>
        <v>65</v>
      </c>
      <c r="V2068" t="str">
        <f t="shared" si="196"/>
        <v/>
      </c>
      <c r="W2068" t="str">
        <f t="shared" si="197"/>
        <v/>
      </c>
      <c r="X2068" t="str">
        <f t="shared" si="198"/>
        <v/>
      </c>
    </row>
    <row r="2069" spans="1:24"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f>
        <v>1.2686868686868686</v>
      </c>
      <c r="P2069" s="6">
        <f>E2069/L2069</f>
        <v>62.8</v>
      </c>
      <c r="Q2069" t="str">
        <f t="shared" si="193"/>
        <v>technology</v>
      </c>
      <c r="R2069" s="7" t="str">
        <f t="shared" si="194"/>
        <v>hardware</v>
      </c>
      <c r="S2069" s="13">
        <f>(((I2069/60)/60)/24)+DATE(1970,1,1)</f>
        <v>42148.853888888887</v>
      </c>
      <c r="T2069" s="16">
        <f>(((J2069/60)/60)/24)+DATE(1970,1,1)</f>
        <v>42115.853888888887</v>
      </c>
      <c r="U2069">
        <f t="shared" si="195"/>
        <v>10</v>
      </c>
      <c r="V2069" t="str">
        <f t="shared" si="196"/>
        <v/>
      </c>
      <c r="W2069" t="str">
        <f t="shared" si="197"/>
        <v/>
      </c>
      <c r="X2069" t="str">
        <f t="shared" si="198"/>
        <v/>
      </c>
    </row>
    <row r="2070" spans="1:24"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f>
        <v>1.0522388</v>
      </c>
      <c r="P2070" s="6">
        <f>E2070/L2070</f>
        <v>346.13118421052633</v>
      </c>
      <c r="Q2070" t="str">
        <f t="shared" si="193"/>
        <v>technology</v>
      </c>
      <c r="R2070" s="7" t="str">
        <f t="shared" si="194"/>
        <v>hardware</v>
      </c>
      <c r="S2070" s="13">
        <f>(((I2070/60)/60)/24)+DATE(1970,1,1)</f>
        <v>42663.841608796298</v>
      </c>
      <c r="T2070" s="16">
        <f>(((J2070/60)/60)/24)+DATE(1970,1,1)</f>
        <v>42633.841608796298</v>
      </c>
      <c r="U2070">
        <f t="shared" si="195"/>
        <v>76</v>
      </c>
      <c r="V2070" t="str">
        <f t="shared" si="196"/>
        <v/>
      </c>
      <c r="W2070" t="str">
        <f t="shared" si="197"/>
        <v/>
      </c>
      <c r="X2070" t="str">
        <f t="shared" si="198"/>
        <v/>
      </c>
    </row>
    <row r="2071" spans="1:24"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f>
        <v>1.2840666000000001</v>
      </c>
      <c r="P2071" s="6">
        <f>E2071/L2071</f>
        <v>244.11912547528519</v>
      </c>
      <c r="Q2071" t="str">
        <f t="shared" si="193"/>
        <v>technology</v>
      </c>
      <c r="R2071" s="7" t="str">
        <f t="shared" si="194"/>
        <v>hardware</v>
      </c>
      <c r="S2071" s="13">
        <f>(((I2071/60)/60)/24)+DATE(1970,1,1)</f>
        <v>42371.972118055557</v>
      </c>
      <c r="T2071" s="16">
        <f>(((J2071/60)/60)/24)+DATE(1970,1,1)</f>
        <v>42340.972118055557</v>
      </c>
      <c r="U2071">
        <f t="shared" si="195"/>
        <v>263</v>
      </c>
      <c r="V2071" t="str">
        <f t="shared" si="196"/>
        <v/>
      </c>
      <c r="W2071" t="str">
        <f t="shared" si="197"/>
        <v/>
      </c>
      <c r="X2071" t="str">
        <f t="shared" si="198"/>
        <v/>
      </c>
    </row>
    <row r="2072" spans="1:24"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f>
        <v>3.1732719999999999</v>
      </c>
      <c r="P2072" s="6">
        <f>E2072/L2072</f>
        <v>259.25424836601309</v>
      </c>
      <c r="Q2072" t="str">
        <f t="shared" si="193"/>
        <v>technology</v>
      </c>
      <c r="R2072" s="7" t="str">
        <f t="shared" si="194"/>
        <v>hardware</v>
      </c>
      <c r="S2072" s="13">
        <f>(((I2072/60)/60)/24)+DATE(1970,1,1)</f>
        <v>42549.6565162037</v>
      </c>
      <c r="T2072" s="16">
        <f>(((J2072/60)/60)/24)+DATE(1970,1,1)</f>
        <v>42519.6565162037</v>
      </c>
      <c r="U2072">
        <f t="shared" si="195"/>
        <v>1530</v>
      </c>
      <c r="V2072" t="str">
        <f t="shared" si="196"/>
        <v/>
      </c>
      <c r="W2072" t="str">
        <f t="shared" si="197"/>
        <v/>
      </c>
      <c r="X2072" t="str">
        <f t="shared" si="198"/>
        <v/>
      </c>
    </row>
    <row r="2073" spans="1:24"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f>
        <v>2.8073000000000001</v>
      </c>
      <c r="P2073" s="6">
        <f>E2073/L2073</f>
        <v>201.96402877697841</v>
      </c>
      <c r="Q2073" t="str">
        <f t="shared" si="193"/>
        <v>technology</v>
      </c>
      <c r="R2073" s="7" t="str">
        <f t="shared" si="194"/>
        <v>hardware</v>
      </c>
      <c r="S2073" s="13">
        <f>(((I2073/60)/60)/24)+DATE(1970,1,1)</f>
        <v>42645.278749999998</v>
      </c>
      <c r="T2073" s="16">
        <f>(((J2073/60)/60)/24)+DATE(1970,1,1)</f>
        <v>42600.278749999998</v>
      </c>
      <c r="U2073">
        <f t="shared" si="195"/>
        <v>278</v>
      </c>
      <c r="V2073" t="str">
        <f t="shared" si="196"/>
        <v/>
      </c>
      <c r="W2073" t="str">
        <f t="shared" si="197"/>
        <v/>
      </c>
      <c r="X2073" t="str">
        <f t="shared" si="198"/>
        <v/>
      </c>
    </row>
    <row r="2074" spans="1:24"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f>
        <v>1.1073146853146854</v>
      </c>
      <c r="P2074" s="6">
        <f>E2074/L2074</f>
        <v>226.20857142857142</v>
      </c>
      <c r="Q2074" t="str">
        <f t="shared" si="193"/>
        <v>technology</v>
      </c>
      <c r="R2074" s="7" t="str">
        <f t="shared" si="194"/>
        <v>hardware</v>
      </c>
      <c r="S2074" s="13">
        <f>(((I2074/60)/60)/24)+DATE(1970,1,1)</f>
        <v>42497.581388888888</v>
      </c>
      <c r="T2074" s="16">
        <f>(((J2074/60)/60)/24)+DATE(1970,1,1)</f>
        <v>42467.581388888888</v>
      </c>
      <c r="U2074">
        <f t="shared" si="195"/>
        <v>350</v>
      </c>
      <c r="V2074" t="str">
        <f t="shared" si="196"/>
        <v/>
      </c>
      <c r="W2074" t="str">
        <f t="shared" si="197"/>
        <v/>
      </c>
      <c r="X2074" t="str">
        <f t="shared" si="198"/>
        <v/>
      </c>
    </row>
    <row r="2075" spans="1:24"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f>
        <v>1.5260429999999998</v>
      </c>
      <c r="P2075" s="6">
        <f>E2075/L2075</f>
        <v>324.69</v>
      </c>
      <c r="Q2075" t="str">
        <f t="shared" si="193"/>
        <v>technology</v>
      </c>
      <c r="R2075" s="7" t="str">
        <f t="shared" si="194"/>
        <v>hardware</v>
      </c>
      <c r="S2075" s="13">
        <f>(((I2075/60)/60)/24)+DATE(1970,1,1)</f>
        <v>42132.668032407411</v>
      </c>
      <c r="T2075" s="16">
        <f>(((J2075/60)/60)/24)+DATE(1970,1,1)</f>
        <v>42087.668032407411</v>
      </c>
      <c r="U2075">
        <f t="shared" si="195"/>
        <v>470</v>
      </c>
      <c r="V2075" t="str">
        <f t="shared" si="196"/>
        <v/>
      </c>
      <c r="W2075" t="str">
        <f t="shared" si="197"/>
        <v/>
      </c>
      <c r="X2075" t="str">
        <f t="shared" si="198"/>
        <v/>
      </c>
    </row>
    <row r="2076" spans="1:24"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f>
        <v>1.0249999999999999</v>
      </c>
      <c r="P2076" s="6">
        <f>E2076/L2076</f>
        <v>205</v>
      </c>
      <c r="Q2076" t="str">
        <f t="shared" si="193"/>
        <v>technology</v>
      </c>
      <c r="R2076" s="7" t="str">
        <f t="shared" si="194"/>
        <v>hardware</v>
      </c>
      <c r="S2076" s="13">
        <f>(((I2076/60)/60)/24)+DATE(1970,1,1)</f>
        <v>42496.826180555552</v>
      </c>
      <c r="T2076" s="16">
        <f>(((J2076/60)/60)/24)+DATE(1970,1,1)</f>
        <v>42466.826180555552</v>
      </c>
      <c r="U2076">
        <f t="shared" si="195"/>
        <v>3</v>
      </c>
      <c r="V2076" t="str">
        <f t="shared" si="196"/>
        <v/>
      </c>
      <c r="W2076" t="str">
        <f t="shared" si="197"/>
        <v/>
      </c>
      <c r="X2076" t="str">
        <f t="shared" si="198"/>
        <v/>
      </c>
    </row>
    <row r="2077" spans="1:24"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f>
        <v>16.783738373837384</v>
      </c>
      <c r="P2077" s="6">
        <f>E2077/L2077</f>
        <v>20.465926829268295</v>
      </c>
      <c r="Q2077" t="str">
        <f t="shared" si="193"/>
        <v>technology</v>
      </c>
      <c r="R2077" s="7" t="str">
        <f t="shared" si="194"/>
        <v>hardware</v>
      </c>
      <c r="S2077" s="13">
        <f>(((I2077/60)/60)/24)+DATE(1970,1,1)</f>
        <v>41480.681574074071</v>
      </c>
      <c r="T2077" s="16">
        <f>(((J2077/60)/60)/24)+DATE(1970,1,1)</f>
        <v>41450.681574074071</v>
      </c>
      <c r="U2077">
        <f t="shared" si="195"/>
        <v>8200</v>
      </c>
      <c r="V2077" t="str">
        <f t="shared" si="196"/>
        <v/>
      </c>
      <c r="W2077" t="str">
        <f t="shared" si="197"/>
        <v/>
      </c>
      <c r="X2077" t="str">
        <f t="shared" si="198"/>
        <v/>
      </c>
    </row>
    <row r="2078" spans="1:24"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f>
        <v>5.4334915642458101</v>
      </c>
      <c r="P2078" s="6">
        <f>E2078/L2078</f>
        <v>116.35303146309367</v>
      </c>
      <c r="Q2078" t="str">
        <f t="shared" si="193"/>
        <v>technology</v>
      </c>
      <c r="R2078" s="7" t="str">
        <f t="shared" si="194"/>
        <v>hardware</v>
      </c>
      <c r="S2078" s="13">
        <f>(((I2078/60)/60)/24)+DATE(1970,1,1)</f>
        <v>41843.880659722221</v>
      </c>
      <c r="T2078" s="16">
        <f>(((J2078/60)/60)/24)+DATE(1970,1,1)</f>
        <v>41803.880659722221</v>
      </c>
      <c r="U2078">
        <f t="shared" si="195"/>
        <v>8359</v>
      </c>
      <c r="V2078" t="str">
        <f t="shared" si="196"/>
        <v/>
      </c>
      <c r="W2078" t="str">
        <f t="shared" si="197"/>
        <v/>
      </c>
      <c r="X2078" t="str">
        <f t="shared" si="198"/>
        <v/>
      </c>
    </row>
    <row r="2079" spans="1:24"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f>
        <v>1.1550800000000001</v>
      </c>
      <c r="P2079" s="6">
        <f>E2079/L2079</f>
        <v>307.20212765957444</v>
      </c>
      <c r="Q2079" t="str">
        <f t="shared" si="193"/>
        <v>technology</v>
      </c>
      <c r="R2079" s="7" t="str">
        <f t="shared" si="194"/>
        <v>hardware</v>
      </c>
      <c r="S2079" s="13">
        <f>(((I2079/60)/60)/24)+DATE(1970,1,1)</f>
        <v>42160.875</v>
      </c>
      <c r="T2079" s="16">
        <f>(((J2079/60)/60)/24)+DATE(1970,1,1)</f>
        <v>42103.042546296296</v>
      </c>
      <c r="U2079">
        <f t="shared" si="195"/>
        <v>188</v>
      </c>
      <c r="V2079" t="str">
        <f t="shared" si="196"/>
        <v/>
      </c>
      <c r="W2079" t="str">
        <f t="shared" si="197"/>
        <v/>
      </c>
      <c r="X2079" t="str">
        <f t="shared" si="198"/>
        <v/>
      </c>
    </row>
    <row r="2080" spans="1:24"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f>
        <v>1.3120499999999999</v>
      </c>
      <c r="P2080" s="6">
        <f>E2080/L2080</f>
        <v>546.6875</v>
      </c>
      <c r="Q2080" t="str">
        <f t="shared" si="193"/>
        <v>technology</v>
      </c>
      <c r="R2080" s="7" t="str">
        <f t="shared" si="194"/>
        <v>hardware</v>
      </c>
      <c r="S2080" s="13">
        <f>(((I2080/60)/60)/24)+DATE(1970,1,1)</f>
        <v>42722.771493055552</v>
      </c>
      <c r="T2080" s="16">
        <f>(((J2080/60)/60)/24)+DATE(1970,1,1)</f>
        <v>42692.771493055552</v>
      </c>
      <c r="U2080">
        <f t="shared" si="195"/>
        <v>48</v>
      </c>
      <c r="V2080" t="str">
        <f t="shared" si="196"/>
        <v/>
      </c>
      <c r="W2080" t="str">
        <f t="shared" si="197"/>
        <v/>
      </c>
      <c r="X2080" t="str">
        <f t="shared" si="198"/>
        <v/>
      </c>
    </row>
    <row r="2081" spans="1:24"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f>
        <v>2.8816999999999999</v>
      </c>
      <c r="P2081" s="6">
        <f>E2081/L2081</f>
        <v>47.474464579901152</v>
      </c>
      <c r="Q2081" t="str">
        <f t="shared" si="193"/>
        <v>technology</v>
      </c>
      <c r="R2081" s="7" t="str">
        <f t="shared" si="194"/>
        <v>hardware</v>
      </c>
      <c r="S2081" s="13">
        <f>(((I2081/60)/60)/24)+DATE(1970,1,1)</f>
        <v>42180.791666666672</v>
      </c>
      <c r="T2081" s="16">
        <f>(((J2081/60)/60)/24)+DATE(1970,1,1)</f>
        <v>42150.71056712963</v>
      </c>
      <c r="U2081">
        <f t="shared" si="195"/>
        <v>607</v>
      </c>
      <c r="V2081" t="str">
        <f t="shared" si="196"/>
        <v/>
      </c>
      <c r="W2081" t="str">
        <f t="shared" si="197"/>
        <v/>
      </c>
      <c r="X2081" t="str">
        <f t="shared" si="198"/>
        <v/>
      </c>
    </row>
    <row r="2082" spans="1:24"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f>
        <v>5.0780000000000003</v>
      </c>
      <c r="P2082" s="6">
        <f>E2082/L2082</f>
        <v>101.56</v>
      </c>
      <c r="Q2082" t="str">
        <f t="shared" si="193"/>
        <v>technology</v>
      </c>
      <c r="R2082" s="7" t="str">
        <f t="shared" si="194"/>
        <v>hardware</v>
      </c>
      <c r="S2082" s="13">
        <f>(((I2082/60)/60)/24)+DATE(1970,1,1)</f>
        <v>42319.998842592591</v>
      </c>
      <c r="T2082" s="16">
        <f>(((J2082/60)/60)/24)+DATE(1970,1,1)</f>
        <v>42289.957175925927</v>
      </c>
      <c r="U2082">
        <f t="shared" si="195"/>
        <v>50</v>
      </c>
      <c r="V2082" t="str">
        <f t="shared" si="196"/>
        <v/>
      </c>
      <c r="W2082" t="str">
        <f t="shared" si="197"/>
        <v/>
      </c>
      <c r="X2082" t="str">
        <f t="shared" si="198"/>
        <v/>
      </c>
    </row>
    <row r="2083" spans="1:24"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f>
        <v>1.1457142857142857</v>
      </c>
      <c r="P2083" s="6">
        <f>E2083/L2083</f>
        <v>72.909090909090907</v>
      </c>
      <c r="Q2083" t="str">
        <f t="shared" si="193"/>
        <v>music</v>
      </c>
      <c r="R2083" s="7" t="str">
        <f t="shared" si="194"/>
        <v>indie rock</v>
      </c>
      <c r="S2083" s="13">
        <f>(((I2083/60)/60)/24)+DATE(1970,1,1)</f>
        <v>41045.207638888889</v>
      </c>
      <c r="T2083" s="16">
        <f>(((J2083/60)/60)/24)+DATE(1970,1,1)</f>
        <v>41004.156886574077</v>
      </c>
      <c r="U2083">
        <f t="shared" si="195"/>
        <v>55</v>
      </c>
      <c r="V2083" t="str">
        <f t="shared" si="196"/>
        <v/>
      </c>
      <c r="W2083" t="str">
        <f t="shared" si="197"/>
        <v/>
      </c>
      <c r="X2083" t="str">
        <f t="shared" si="198"/>
        <v/>
      </c>
    </row>
    <row r="2084" spans="1:24"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f>
        <v>1.1073333333333333</v>
      </c>
      <c r="P2084" s="6">
        <f>E2084/L2084</f>
        <v>43.710526315789473</v>
      </c>
      <c r="Q2084" t="str">
        <f t="shared" si="193"/>
        <v>music</v>
      </c>
      <c r="R2084" s="7" t="str">
        <f t="shared" si="194"/>
        <v>indie rock</v>
      </c>
      <c r="S2084" s="13">
        <f>(((I2084/60)/60)/24)+DATE(1970,1,1)</f>
        <v>40871.161990740737</v>
      </c>
      <c r="T2084" s="16">
        <f>(((J2084/60)/60)/24)+DATE(1970,1,1)</f>
        <v>40811.120324074072</v>
      </c>
      <c r="U2084">
        <f t="shared" si="195"/>
        <v>38</v>
      </c>
      <c r="V2084" t="str">
        <f t="shared" si="196"/>
        <v/>
      </c>
      <c r="W2084" t="str">
        <f t="shared" si="197"/>
        <v/>
      </c>
      <c r="X2084" t="str">
        <f t="shared" si="198"/>
        <v/>
      </c>
    </row>
    <row r="2085" spans="1:24"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f>
        <v>1.1333333333333333</v>
      </c>
      <c r="P2085" s="6">
        <f>E2085/L2085</f>
        <v>34</v>
      </c>
      <c r="Q2085" t="str">
        <f t="shared" si="193"/>
        <v>music</v>
      </c>
      <c r="R2085" s="7" t="str">
        <f t="shared" si="194"/>
        <v>indie rock</v>
      </c>
      <c r="S2085" s="13">
        <f>(((I2085/60)/60)/24)+DATE(1970,1,1)</f>
        <v>41064.72216435185</v>
      </c>
      <c r="T2085" s="16">
        <f>(((J2085/60)/60)/24)+DATE(1970,1,1)</f>
        <v>41034.72216435185</v>
      </c>
      <c r="U2085">
        <f t="shared" si="195"/>
        <v>25</v>
      </c>
      <c r="V2085" t="str">
        <f t="shared" si="196"/>
        <v/>
      </c>
      <c r="W2085" t="str">
        <f t="shared" si="197"/>
        <v/>
      </c>
      <c r="X2085" t="str">
        <f t="shared" si="198"/>
        <v/>
      </c>
    </row>
    <row r="2086" spans="1:24"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f>
        <v>1.0833333333333333</v>
      </c>
      <c r="P2086" s="6">
        <f>E2086/L2086</f>
        <v>70.652173913043484</v>
      </c>
      <c r="Q2086" t="str">
        <f t="shared" si="193"/>
        <v>music</v>
      </c>
      <c r="R2086" s="7" t="str">
        <f t="shared" si="194"/>
        <v>indie rock</v>
      </c>
      <c r="S2086" s="13">
        <f>(((I2086/60)/60)/24)+DATE(1970,1,1)</f>
        <v>41763.290972222225</v>
      </c>
      <c r="T2086" s="16">
        <f>(((J2086/60)/60)/24)+DATE(1970,1,1)</f>
        <v>41731.833124999997</v>
      </c>
      <c r="U2086">
        <f t="shared" si="195"/>
        <v>46</v>
      </c>
      <c r="V2086" t="str">
        <f t="shared" si="196"/>
        <v/>
      </c>
      <c r="W2086" t="str">
        <f t="shared" si="197"/>
        <v/>
      </c>
      <c r="X2086" t="str">
        <f t="shared" si="198"/>
        <v/>
      </c>
    </row>
    <row r="2087" spans="1:24"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f>
        <v>1.2353333333333334</v>
      </c>
      <c r="P2087" s="6">
        <f>E2087/L2087</f>
        <v>89.301204819277103</v>
      </c>
      <c r="Q2087" t="str">
        <f t="shared" si="193"/>
        <v>music</v>
      </c>
      <c r="R2087" s="7" t="str">
        <f t="shared" si="194"/>
        <v>indie rock</v>
      </c>
      <c r="S2087" s="13">
        <f>(((I2087/60)/60)/24)+DATE(1970,1,1)</f>
        <v>41105.835497685184</v>
      </c>
      <c r="T2087" s="16">
        <f>(((J2087/60)/60)/24)+DATE(1970,1,1)</f>
        <v>41075.835497685184</v>
      </c>
      <c r="U2087">
        <f t="shared" si="195"/>
        <v>83</v>
      </c>
      <c r="V2087" t="str">
        <f t="shared" si="196"/>
        <v/>
      </c>
      <c r="W2087" t="str">
        <f t="shared" si="197"/>
        <v/>
      </c>
      <c r="X2087" t="str">
        <f t="shared" si="198"/>
        <v/>
      </c>
    </row>
    <row r="2088" spans="1:24"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f>
        <v>1.0069999999999999</v>
      </c>
      <c r="P2088" s="6">
        <f>E2088/L2088</f>
        <v>115.08571428571429</v>
      </c>
      <c r="Q2088" t="str">
        <f t="shared" si="193"/>
        <v>music</v>
      </c>
      <c r="R2088" s="7" t="str">
        <f t="shared" si="194"/>
        <v>indie rock</v>
      </c>
      <c r="S2088" s="13">
        <f>(((I2088/60)/60)/24)+DATE(1970,1,1)</f>
        <v>40891.207638888889</v>
      </c>
      <c r="T2088" s="16">
        <f>(((J2088/60)/60)/24)+DATE(1970,1,1)</f>
        <v>40860.67050925926</v>
      </c>
      <c r="U2088">
        <f t="shared" si="195"/>
        <v>35</v>
      </c>
      <c r="V2088" t="str">
        <f t="shared" si="196"/>
        <v/>
      </c>
      <c r="W2088" t="str">
        <f t="shared" si="197"/>
        <v/>
      </c>
      <c r="X2088" t="str">
        <f t="shared" si="198"/>
        <v/>
      </c>
    </row>
    <row r="2089" spans="1:24"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f>
        <v>1.0353333333333334</v>
      </c>
      <c r="P2089" s="6">
        <f>E2089/L2089</f>
        <v>62.12</v>
      </c>
      <c r="Q2089" t="str">
        <f t="shared" si="193"/>
        <v>music</v>
      </c>
      <c r="R2089" s="7" t="str">
        <f t="shared" si="194"/>
        <v>indie rock</v>
      </c>
      <c r="S2089" s="13">
        <f>(((I2089/60)/60)/24)+DATE(1970,1,1)</f>
        <v>40794.204375000001</v>
      </c>
      <c r="T2089" s="16">
        <f>(((J2089/60)/60)/24)+DATE(1970,1,1)</f>
        <v>40764.204375000001</v>
      </c>
      <c r="U2089">
        <f t="shared" si="195"/>
        <v>25</v>
      </c>
      <c r="V2089" t="str">
        <f t="shared" si="196"/>
        <v/>
      </c>
      <c r="W2089" t="str">
        <f t="shared" si="197"/>
        <v/>
      </c>
      <c r="X2089" t="str">
        <f t="shared" si="198"/>
        <v/>
      </c>
    </row>
    <row r="2090" spans="1:24"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f>
        <v>1.1551066666666667</v>
      </c>
      <c r="P2090" s="6">
        <f>E2090/L2090</f>
        <v>46.204266666666669</v>
      </c>
      <c r="Q2090" t="str">
        <f t="shared" si="193"/>
        <v>music</v>
      </c>
      <c r="R2090" s="7" t="str">
        <f t="shared" si="194"/>
        <v>indie rock</v>
      </c>
      <c r="S2090" s="13">
        <f>(((I2090/60)/60)/24)+DATE(1970,1,1)</f>
        <v>40432.165972222225</v>
      </c>
      <c r="T2090" s="16">
        <f>(((J2090/60)/60)/24)+DATE(1970,1,1)</f>
        <v>40395.714722222219</v>
      </c>
      <c r="U2090">
        <f t="shared" si="195"/>
        <v>75</v>
      </c>
      <c r="V2090" t="str">
        <f t="shared" si="196"/>
        <v/>
      </c>
      <c r="W2090" t="str">
        <f t="shared" si="197"/>
        <v/>
      </c>
      <c r="X2090" t="str">
        <f t="shared" si="198"/>
        <v/>
      </c>
    </row>
    <row r="2091" spans="1:24"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f>
        <v>1.2040040000000001</v>
      </c>
      <c r="P2091" s="6">
        <f>E2091/L2091</f>
        <v>48.54854838709678</v>
      </c>
      <c r="Q2091" t="str">
        <f t="shared" si="193"/>
        <v>music</v>
      </c>
      <c r="R2091" s="7" t="str">
        <f t="shared" si="194"/>
        <v>indie rock</v>
      </c>
      <c r="S2091" s="13">
        <f>(((I2091/60)/60)/24)+DATE(1970,1,1)</f>
        <v>41488.076319444444</v>
      </c>
      <c r="T2091" s="16">
        <f>(((J2091/60)/60)/24)+DATE(1970,1,1)</f>
        <v>41453.076319444444</v>
      </c>
      <c r="U2091">
        <f t="shared" si="195"/>
        <v>62</v>
      </c>
      <c r="V2091" t="str">
        <f t="shared" si="196"/>
        <v/>
      </c>
      <c r="W2091" t="str">
        <f t="shared" si="197"/>
        <v/>
      </c>
      <c r="X2091" t="str">
        <f t="shared" si="198"/>
        <v/>
      </c>
    </row>
    <row r="2092" spans="1:24"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f>
        <v>1.1504037499999999</v>
      </c>
      <c r="P2092" s="6">
        <f>E2092/L2092</f>
        <v>57.520187499999999</v>
      </c>
      <c r="Q2092" t="str">
        <f t="shared" si="193"/>
        <v>music</v>
      </c>
      <c r="R2092" s="7" t="str">
        <f t="shared" si="194"/>
        <v>indie rock</v>
      </c>
      <c r="S2092" s="13">
        <f>(((I2092/60)/60)/24)+DATE(1970,1,1)</f>
        <v>41329.381423611114</v>
      </c>
      <c r="T2092" s="16">
        <f>(((J2092/60)/60)/24)+DATE(1970,1,1)</f>
        <v>41299.381423611114</v>
      </c>
      <c r="U2092">
        <f t="shared" si="195"/>
        <v>160</v>
      </c>
      <c r="V2092" t="str">
        <f t="shared" si="196"/>
        <v/>
      </c>
      <c r="W2092" t="str">
        <f t="shared" si="197"/>
        <v/>
      </c>
      <c r="X2092" t="str">
        <f t="shared" si="198"/>
        <v/>
      </c>
    </row>
    <row r="2093" spans="1:24"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f>
        <v>1.2046777777777777</v>
      </c>
      <c r="P2093" s="6">
        <f>E2093/L2093</f>
        <v>88.147154471544724</v>
      </c>
      <c r="Q2093" t="str">
        <f t="shared" si="193"/>
        <v>music</v>
      </c>
      <c r="R2093" s="7" t="str">
        <f t="shared" si="194"/>
        <v>indie rock</v>
      </c>
      <c r="S2093" s="13">
        <f>(((I2093/60)/60)/24)+DATE(1970,1,1)</f>
        <v>40603.833333333336</v>
      </c>
      <c r="T2093" s="16">
        <f>(((J2093/60)/60)/24)+DATE(1970,1,1)</f>
        <v>40555.322662037033</v>
      </c>
      <c r="U2093">
        <f t="shared" si="195"/>
        <v>246</v>
      </c>
      <c r="V2093" t="str">
        <f t="shared" si="196"/>
        <v/>
      </c>
      <c r="W2093" t="str">
        <f t="shared" si="197"/>
        <v/>
      </c>
      <c r="X2093" t="str">
        <f t="shared" si="198"/>
        <v/>
      </c>
    </row>
    <row r="2094" spans="1:24"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f>
        <v>1.0128333333333333</v>
      </c>
      <c r="P2094" s="6">
        <f>E2094/L2094</f>
        <v>110.49090909090908</v>
      </c>
      <c r="Q2094" t="str">
        <f t="shared" si="193"/>
        <v>music</v>
      </c>
      <c r="R2094" s="7" t="str">
        <f t="shared" si="194"/>
        <v>indie rock</v>
      </c>
      <c r="S2094" s="13">
        <f>(((I2094/60)/60)/24)+DATE(1970,1,1)</f>
        <v>40823.707546296297</v>
      </c>
      <c r="T2094" s="16">
        <f>(((J2094/60)/60)/24)+DATE(1970,1,1)</f>
        <v>40763.707546296297</v>
      </c>
      <c r="U2094">
        <f t="shared" si="195"/>
        <v>55</v>
      </c>
      <c r="V2094" t="str">
        <f t="shared" si="196"/>
        <v/>
      </c>
      <c r="W2094" t="str">
        <f t="shared" si="197"/>
        <v/>
      </c>
      <c r="X2094" t="str">
        <f t="shared" si="198"/>
        <v/>
      </c>
    </row>
    <row r="2095" spans="1:24"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f>
        <v>1.0246666666666666</v>
      </c>
      <c r="P2095" s="6">
        <f>E2095/L2095</f>
        <v>66.826086956521735</v>
      </c>
      <c r="Q2095" t="str">
        <f t="shared" si="193"/>
        <v>music</v>
      </c>
      <c r="R2095" s="7" t="str">
        <f t="shared" si="194"/>
        <v>indie rock</v>
      </c>
      <c r="S2095" s="13">
        <f>(((I2095/60)/60)/24)+DATE(1970,1,1)</f>
        <v>41265.896203703705</v>
      </c>
      <c r="T2095" s="16">
        <f>(((J2095/60)/60)/24)+DATE(1970,1,1)</f>
        <v>41205.854537037041</v>
      </c>
      <c r="U2095">
        <f t="shared" si="195"/>
        <v>23</v>
      </c>
      <c r="V2095" t="str">
        <f t="shared" si="196"/>
        <v/>
      </c>
      <c r="W2095" t="str">
        <f t="shared" si="197"/>
        <v/>
      </c>
      <c r="X2095" t="str">
        <f t="shared" si="198"/>
        <v/>
      </c>
    </row>
    <row r="2096" spans="1:24"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f>
        <v>1.2054285714285715</v>
      </c>
      <c r="P2096" s="6">
        <f>E2096/L2096</f>
        <v>58.597222222222221</v>
      </c>
      <c r="Q2096" t="str">
        <f t="shared" si="193"/>
        <v>music</v>
      </c>
      <c r="R2096" s="7" t="str">
        <f t="shared" si="194"/>
        <v>indie rock</v>
      </c>
      <c r="S2096" s="13">
        <f>(((I2096/60)/60)/24)+DATE(1970,1,1)</f>
        <v>40973.125</v>
      </c>
      <c r="T2096" s="16">
        <f>(((J2096/60)/60)/24)+DATE(1970,1,1)</f>
        <v>40939.02002314815</v>
      </c>
      <c r="U2096">
        <f t="shared" si="195"/>
        <v>72</v>
      </c>
      <c r="V2096" t="str">
        <f t="shared" si="196"/>
        <v/>
      </c>
      <c r="W2096" t="str">
        <f t="shared" si="197"/>
        <v/>
      </c>
      <c r="X2096" t="str">
        <f t="shared" si="198"/>
        <v/>
      </c>
    </row>
    <row r="2097" spans="1:24"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f>
        <v>1</v>
      </c>
      <c r="P2097" s="6">
        <f>E2097/L2097</f>
        <v>113.63636363636364</v>
      </c>
      <c r="Q2097" t="str">
        <f t="shared" si="193"/>
        <v>music</v>
      </c>
      <c r="R2097" s="7" t="str">
        <f t="shared" si="194"/>
        <v>indie rock</v>
      </c>
      <c r="S2097" s="13">
        <f>(((I2097/60)/60)/24)+DATE(1970,1,1)</f>
        <v>40818.733483796292</v>
      </c>
      <c r="T2097" s="16">
        <f>(((J2097/60)/60)/24)+DATE(1970,1,1)</f>
        <v>40758.733483796292</v>
      </c>
      <c r="U2097">
        <f t="shared" si="195"/>
        <v>22</v>
      </c>
      <c r="V2097" t="str">
        <f t="shared" si="196"/>
        <v/>
      </c>
      <c r="W2097" t="str">
        <f t="shared" si="197"/>
        <v/>
      </c>
      <c r="X2097" t="str">
        <f t="shared" si="198"/>
        <v/>
      </c>
    </row>
    <row r="2098" spans="1:24"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f>
        <v>1.0166666666666666</v>
      </c>
      <c r="P2098" s="6">
        <f>E2098/L2098</f>
        <v>43.571428571428569</v>
      </c>
      <c r="Q2098" t="str">
        <f t="shared" si="193"/>
        <v>music</v>
      </c>
      <c r="R2098" s="7" t="str">
        <f t="shared" si="194"/>
        <v>indie rock</v>
      </c>
      <c r="S2098" s="13">
        <f>(((I2098/60)/60)/24)+DATE(1970,1,1)</f>
        <v>41208.165972222225</v>
      </c>
      <c r="T2098" s="16">
        <f>(((J2098/60)/60)/24)+DATE(1970,1,1)</f>
        <v>41192.758506944447</v>
      </c>
      <c r="U2098">
        <f t="shared" si="195"/>
        <v>14</v>
      </c>
      <c r="V2098" t="str">
        <f t="shared" si="196"/>
        <v/>
      </c>
      <c r="W2098" t="str">
        <f t="shared" si="197"/>
        <v/>
      </c>
      <c r="X2098" t="str">
        <f t="shared" si="198"/>
        <v/>
      </c>
    </row>
    <row r="2099" spans="1:24"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f>
        <v>1</v>
      </c>
      <c r="P2099" s="6">
        <f>E2099/L2099</f>
        <v>78.94736842105263</v>
      </c>
      <c r="Q2099" t="str">
        <f t="shared" si="193"/>
        <v>music</v>
      </c>
      <c r="R2099" s="7" t="str">
        <f t="shared" si="194"/>
        <v>indie rock</v>
      </c>
      <c r="S2099" s="13">
        <f>(((I2099/60)/60)/24)+DATE(1970,1,1)</f>
        <v>40878.626562500001</v>
      </c>
      <c r="T2099" s="16">
        <f>(((J2099/60)/60)/24)+DATE(1970,1,1)</f>
        <v>40818.58489583333</v>
      </c>
      <c r="U2099">
        <f t="shared" si="195"/>
        <v>38</v>
      </c>
      <c r="V2099" t="str">
        <f t="shared" si="196"/>
        <v/>
      </c>
      <c r="W2099" t="str">
        <f t="shared" si="197"/>
        <v/>
      </c>
      <c r="X2099" t="str">
        <f t="shared" si="198"/>
        <v/>
      </c>
    </row>
    <row r="2100" spans="1:24"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f>
        <v>1.0033333333333334</v>
      </c>
      <c r="P2100" s="6">
        <f>E2100/L2100</f>
        <v>188.125</v>
      </c>
      <c r="Q2100" t="str">
        <f t="shared" si="193"/>
        <v>music</v>
      </c>
      <c r="R2100" s="7" t="str">
        <f t="shared" si="194"/>
        <v>indie rock</v>
      </c>
      <c r="S2100" s="13">
        <f>(((I2100/60)/60)/24)+DATE(1970,1,1)</f>
        <v>40976.11383101852</v>
      </c>
      <c r="T2100" s="16">
        <f>(((J2100/60)/60)/24)+DATE(1970,1,1)</f>
        <v>40946.11383101852</v>
      </c>
      <c r="U2100">
        <f t="shared" si="195"/>
        <v>32</v>
      </c>
      <c r="V2100" t="str">
        <f t="shared" si="196"/>
        <v/>
      </c>
      <c r="W2100" t="str">
        <f t="shared" si="197"/>
        <v/>
      </c>
      <c r="X2100" t="str">
        <f t="shared" si="198"/>
        <v/>
      </c>
    </row>
    <row r="2101" spans="1:24"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f>
        <v>1.3236666666666668</v>
      </c>
      <c r="P2101" s="6">
        <f>E2101/L2101</f>
        <v>63.031746031746032</v>
      </c>
      <c r="Q2101" t="str">
        <f t="shared" si="193"/>
        <v>music</v>
      </c>
      <c r="R2101" s="7" t="str">
        <f t="shared" si="194"/>
        <v>indie rock</v>
      </c>
      <c r="S2101" s="13">
        <f>(((I2101/60)/60)/24)+DATE(1970,1,1)</f>
        <v>42187.152777777781</v>
      </c>
      <c r="T2101" s="16">
        <f>(((J2101/60)/60)/24)+DATE(1970,1,1)</f>
        <v>42173.746342592596</v>
      </c>
      <c r="U2101">
        <f t="shared" si="195"/>
        <v>63</v>
      </c>
      <c r="V2101" t="str">
        <f t="shared" si="196"/>
        <v/>
      </c>
      <c r="W2101" t="str">
        <f t="shared" si="197"/>
        <v/>
      </c>
      <c r="X2101" t="str">
        <f t="shared" si="198"/>
        <v/>
      </c>
    </row>
    <row r="2102" spans="1:24"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f>
        <v>1.3666666666666667</v>
      </c>
      <c r="P2102" s="6">
        <f>E2102/L2102</f>
        <v>30.37037037037037</v>
      </c>
      <c r="Q2102" t="str">
        <f t="shared" si="193"/>
        <v>music</v>
      </c>
      <c r="R2102" s="7" t="str">
        <f t="shared" si="194"/>
        <v>indie rock</v>
      </c>
      <c r="S2102" s="13">
        <f>(((I2102/60)/60)/24)+DATE(1970,1,1)</f>
        <v>41090.165972222225</v>
      </c>
      <c r="T2102" s="16">
        <f>(((J2102/60)/60)/24)+DATE(1970,1,1)</f>
        <v>41074.834965277776</v>
      </c>
      <c r="U2102">
        <f t="shared" si="195"/>
        <v>27</v>
      </c>
      <c r="V2102" t="str">
        <f t="shared" si="196"/>
        <v/>
      </c>
      <c r="W2102" t="str">
        <f t="shared" si="197"/>
        <v/>
      </c>
      <c r="X2102" t="str">
        <f t="shared" si="198"/>
        <v/>
      </c>
    </row>
    <row r="2103" spans="1:24"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f>
        <v>1.1325000000000001</v>
      </c>
      <c r="P2103" s="6">
        <f>E2103/L2103</f>
        <v>51.477272727272727</v>
      </c>
      <c r="Q2103" t="str">
        <f t="shared" si="193"/>
        <v>music</v>
      </c>
      <c r="R2103" s="7" t="str">
        <f t="shared" si="194"/>
        <v>indie rock</v>
      </c>
      <c r="S2103" s="13">
        <f>(((I2103/60)/60)/24)+DATE(1970,1,1)</f>
        <v>40952.149467592593</v>
      </c>
      <c r="T2103" s="16">
        <f>(((J2103/60)/60)/24)+DATE(1970,1,1)</f>
        <v>40892.149467592593</v>
      </c>
      <c r="U2103">
        <f t="shared" si="195"/>
        <v>44</v>
      </c>
      <c r="V2103" t="str">
        <f t="shared" si="196"/>
        <v/>
      </c>
      <c r="W2103" t="str">
        <f t="shared" si="197"/>
        <v/>
      </c>
      <c r="X2103" t="str">
        <f t="shared" si="198"/>
        <v/>
      </c>
    </row>
    <row r="2104" spans="1:24"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f>
        <v>1.36</v>
      </c>
      <c r="P2104" s="6">
        <f>E2104/L2104</f>
        <v>35.789473684210527</v>
      </c>
      <c r="Q2104" t="str">
        <f t="shared" si="193"/>
        <v>music</v>
      </c>
      <c r="R2104" s="7" t="str">
        <f t="shared" si="194"/>
        <v>indie rock</v>
      </c>
      <c r="S2104" s="13">
        <f>(((I2104/60)/60)/24)+DATE(1970,1,1)</f>
        <v>40668.868611111109</v>
      </c>
      <c r="T2104" s="16">
        <f>(((J2104/60)/60)/24)+DATE(1970,1,1)</f>
        <v>40638.868611111109</v>
      </c>
      <c r="U2104">
        <f t="shared" si="195"/>
        <v>38</v>
      </c>
      <c r="V2104" t="str">
        <f t="shared" si="196"/>
        <v/>
      </c>
      <c r="W2104" t="str">
        <f t="shared" si="197"/>
        <v/>
      </c>
      <c r="X2104" t="str">
        <f t="shared" si="198"/>
        <v/>
      </c>
    </row>
    <row r="2105" spans="1:24"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f>
        <v>1.4612318374694613</v>
      </c>
      <c r="P2105" s="6">
        <f>E2105/L2105</f>
        <v>98.817391304347822</v>
      </c>
      <c r="Q2105" t="str">
        <f t="shared" si="193"/>
        <v>music</v>
      </c>
      <c r="R2105" s="7" t="str">
        <f t="shared" si="194"/>
        <v>indie rock</v>
      </c>
      <c r="S2105" s="13">
        <f>(((I2105/60)/60)/24)+DATE(1970,1,1)</f>
        <v>41222.7966087963</v>
      </c>
      <c r="T2105" s="16">
        <f>(((J2105/60)/60)/24)+DATE(1970,1,1)</f>
        <v>41192.754942129628</v>
      </c>
      <c r="U2105">
        <f t="shared" si="195"/>
        <v>115</v>
      </c>
      <c r="V2105" t="str">
        <f t="shared" si="196"/>
        <v/>
      </c>
      <c r="W2105" t="str">
        <f t="shared" si="197"/>
        <v/>
      </c>
      <c r="X2105" t="str">
        <f t="shared" si="198"/>
        <v/>
      </c>
    </row>
    <row r="2106" spans="1:24"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f>
        <v>1.2949999999999999</v>
      </c>
      <c r="P2106" s="6">
        <f>E2106/L2106</f>
        <v>28</v>
      </c>
      <c r="Q2106" t="str">
        <f t="shared" si="193"/>
        <v>music</v>
      </c>
      <c r="R2106" s="7" t="str">
        <f t="shared" si="194"/>
        <v>indie rock</v>
      </c>
      <c r="S2106" s="13">
        <f>(((I2106/60)/60)/24)+DATE(1970,1,1)</f>
        <v>41425</v>
      </c>
      <c r="T2106" s="16">
        <f>(((J2106/60)/60)/24)+DATE(1970,1,1)</f>
        <v>41394.074467592596</v>
      </c>
      <c r="U2106">
        <f t="shared" si="195"/>
        <v>37</v>
      </c>
      <c r="V2106" t="str">
        <f t="shared" si="196"/>
        <v/>
      </c>
      <c r="W2106" t="str">
        <f t="shared" si="197"/>
        <v/>
      </c>
      <c r="X2106" t="str">
        <f t="shared" si="198"/>
        <v/>
      </c>
    </row>
    <row r="2107" spans="1:24"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f>
        <v>2.54</v>
      </c>
      <c r="P2107" s="6">
        <f>E2107/L2107</f>
        <v>51.313131313131315</v>
      </c>
      <c r="Q2107" t="str">
        <f t="shared" si="193"/>
        <v>music</v>
      </c>
      <c r="R2107" s="7" t="str">
        <f t="shared" si="194"/>
        <v>indie rock</v>
      </c>
      <c r="S2107" s="13">
        <f>(((I2107/60)/60)/24)+DATE(1970,1,1)</f>
        <v>41964.166666666672</v>
      </c>
      <c r="T2107" s="16">
        <f>(((J2107/60)/60)/24)+DATE(1970,1,1)</f>
        <v>41951.788807870369</v>
      </c>
      <c r="U2107">
        <f t="shared" si="195"/>
        <v>99</v>
      </c>
      <c r="V2107" t="str">
        <f t="shared" si="196"/>
        <v/>
      </c>
      <c r="W2107" t="str">
        <f t="shared" si="197"/>
        <v/>
      </c>
      <c r="X2107" t="str">
        <f t="shared" si="198"/>
        <v/>
      </c>
    </row>
    <row r="2108" spans="1:24"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f>
        <v>1.0704545454545455</v>
      </c>
      <c r="P2108" s="6">
        <f>E2108/L2108</f>
        <v>53.522727272727273</v>
      </c>
      <c r="Q2108" t="str">
        <f t="shared" si="193"/>
        <v>music</v>
      </c>
      <c r="R2108" s="7" t="str">
        <f t="shared" si="194"/>
        <v>indie rock</v>
      </c>
      <c r="S2108" s="13">
        <f>(((I2108/60)/60)/24)+DATE(1970,1,1)</f>
        <v>41300.21497685185</v>
      </c>
      <c r="T2108" s="16">
        <f>(((J2108/60)/60)/24)+DATE(1970,1,1)</f>
        <v>41270.21497685185</v>
      </c>
      <c r="U2108">
        <f t="shared" si="195"/>
        <v>44</v>
      </c>
      <c r="V2108" t="str">
        <f t="shared" si="196"/>
        <v/>
      </c>
      <c r="W2108" t="str">
        <f t="shared" si="197"/>
        <v/>
      </c>
      <c r="X2108" t="str">
        <f t="shared" si="198"/>
        <v/>
      </c>
    </row>
    <row r="2109" spans="1:24"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f>
        <v>1.0773299999999999</v>
      </c>
      <c r="P2109" s="6">
        <f>E2109/L2109</f>
        <v>37.149310344827583</v>
      </c>
      <c r="Q2109" t="str">
        <f t="shared" si="193"/>
        <v>music</v>
      </c>
      <c r="R2109" s="7" t="str">
        <f t="shared" si="194"/>
        <v>indie rock</v>
      </c>
      <c r="S2109" s="13">
        <f>(((I2109/60)/60)/24)+DATE(1970,1,1)</f>
        <v>41955.752233796295</v>
      </c>
      <c r="T2109" s="16">
        <f>(((J2109/60)/60)/24)+DATE(1970,1,1)</f>
        <v>41934.71056712963</v>
      </c>
      <c r="U2109">
        <f t="shared" si="195"/>
        <v>58</v>
      </c>
      <c r="V2109" t="str">
        <f t="shared" si="196"/>
        <v/>
      </c>
      <c r="W2109" t="str">
        <f t="shared" si="197"/>
        <v/>
      </c>
      <c r="X2109" t="str">
        <f t="shared" si="198"/>
        <v/>
      </c>
    </row>
    <row r="2110" spans="1:24"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f>
        <v>1.0731250000000001</v>
      </c>
      <c r="P2110" s="6">
        <f>E2110/L2110</f>
        <v>89.895287958115176</v>
      </c>
      <c r="Q2110" t="str">
        <f t="shared" si="193"/>
        <v>music</v>
      </c>
      <c r="R2110" s="7" t="str">
        <f t="shared" si="194"/>
        <v>indie rock</v>
      </c>
      <c r="S2110" s="13">
        <f>(((I2110/60)/60)/24)+DATE(1970,1,1)</f>
        <v>41162.163194444445</v>
      </c>
      <c r="T2110" s="16">
        <f>(((J2110/60)/60)/24)+DATE(1970,1,1)</f>
        <v>41135.175694444442</v>
      </c>
      <c r="U2110">
        <f t="shared" si="195"/>
        <v>191</v>
      </c>
      <c r="V2110" t="str">
        <f t="shared" si="196"/>
        <v/>
      </c>
      <c r="W2110" t="str">
        <f t="shared" si="197"/>
        <v/>
      </c>
      <c r="X2110" t="str">
        <f t="shared" si="198"/>
        <v/>
      </c>
    </row>
    <row r="2111" spans="1:24"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f>
        <v>1.06525</v>
      </c>
      <c r="P2111" s="6">
        <f>E2111/L2111</f>
        <v>106.52500000000001</v>
      </c>
      <c r="Q2111" t="str">
        <f t="shared" si="193"/>
        <v>music</v>
      </c>
      <c r="R2111" s="7" t="str">
        <f t="shared" si="194"/>
        <v>indie rock</v>
      </c>
      <c r="S2111" s="13">
        <f>(((I2111/60)/60)/24)+DATE(1970,1,1)</f>
        <v>42190.708530092597</v>
      </c>
      <c r="T2111" s="16">
        <f>(((J2111/60)/60)/24)+DATE(1970,1,1)</f>
        <v>42160.708530092597</v>
      </c>
      <c r="U2111">
        <f t="shared" si="195"/>
        <v>40</v>
      </c>
      <c r="V2111" t="str">
        <f t="shared" si="196"/>
        <v/>
      </c>
      <c r="W2111" t="str">
        <f t="shared" si="197"/>
        <v/>
      </c>
      <c r="X2111" t="str">
        <f t="shared" si="198"/>
        <v/>
      </c>
    </row>
    <row r="2112" spans="1:24"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f>
        <v>1.0035000000000001</v>
      </c>
      <c r="P2112" s="6">
        <f>E2112/L2112</f>
        <v>52.815789473684212</v>
      </c>
      <c r="Q2112" t="str">
        <f t="shared" si="193"/>
        <v>music</v>
      </c>
      <c r="R2112" s="7" t="str">
        <f t="shared" si="194"/>
        <v>indie rock</v>
      </c>
      <c r="S2112" s="13">
        <f>(((I2112/60)/60)/24)+DATE(1970,1,1)</f>
        <v>41787.207638888889</v>
      </c>
      <c r="T2112" s="16">
        <f>(((J2112/60)/60)/24)+DATE(1970,1,1)</f>
        <v>41759.670937499999</v>
      </c>
      <c r="U2112">
        <f t="shared" si="195"/>
        <v>38</v>
      </c>
      <c r="V2112" t="str">
        <f t="shared" si="196"/>
        <v/>
      </c>
      <c r="W2112" t="str">
        <f t="shared" si="197"/>
        <v/>
      </c>
      <c r="X2112" t="str">
        <f t="shared" si="198"/>
        <v/>
      </c>
    </row>
    <row r="2113" spans="1:24"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f>
        <v>1.0649999999999999</v>
      </c>
      <c r="P2113" s="6">
        <f>E2113/L2113</f>
        <v>54.615384615384613</v>
      </c>
      <c r="Q2113" t="str">
        <f t="shared" si="193"/>
        <v>music</v>
      </c>
      <c r="R2113" s="7" t="str">
        <f t="shared" si="194"/>
        <v>indie rock</v>
      </c>
      <c r="S2113" s="13">
        <f>(((I2113/60)/60)/24)+DATE(1970,1,1)</f>
        <v>40770.041666666664</v>
      </c>
      <c r="T2113" s="16">
        <f>(((J2113/60)/60)/24)+DATE(1970,1,1)</f>
        <v>40703.197048611109</v>
      </c>
      <c r="U2113">
        <f t="shared" si="195"/>
        <v>39</v>
      </c>
      <c r="V2113" t="str">
        <f t="shared" si="196"/>
        <v/>
      </c>
      <c r="W2113" t="str">
        <f t="shared" si="197"/>
        <v/>
      </c>
      <c r="X2113" t="str">
        <f t="shared" si="198"/>
        <v/>
      </c>
    </row>
    <row r="2114" spans="1:24"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f>
        <v>1</v>
      </c>
      <c r="P2114" s="6">
        <f>E2114/L2114</f>
        <v>27.272727272727273</v>
      </c>
      <c r="Q2114" t="str">
        <f t="shared" si="193"/>
        <v>music</v>
      </c>
      <c r="R2114" s="7" t="str">
        <f t="shared" si="194"/>
        <v>indie rock</v>
      </c>
      <c r="S2114" s="13">
        <f>(((I2114/60)/60)/24)+DATE(1970,1,1)</f>
        <v>41379.928159722222</v>
      </c>
      <c r="T2114" s="16">
        <f>(((J2114/60)/60)/24)+DATE(1970,1,1)</f>
        <v>41365.928159722222</v>
      </c>
      <c r="U2114">
        <f t="shared" si="195"/>
        <v>11</v>
      </c>
      <c r="V2114" t="str">
        <f t="shared" si="196"/>
        <v/>
      </c>
      <c r="W2114" t="str">
        <f t="shared" si="197"/>
        <v/>
      </c>
      <c r="X2114" t="str">
        <f t="shared" si="198"/>
        <v/>
      </c>
    </row>
    <row r="2115" spans="1:24"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f>
        <v>1.0485714285714285</v>
      </c>
      <c r="P2115" s="6">
        <f>E2115/L2115</f>
        <v>68.598130841121488</v>
      </c>
      <c r="Q2115" t="str">
        <f t="shared" ref="Q2115:Q2178" si="199">LEFT(N2115,SEARCH("/",N2115)-1)</f>
        <v>music</v>
      </c>
      <c r="R2115" s="7" t="str">
        <f t="shared" ref="R2115:R2178" si="200">RIGHT(N2115,LEN(N2115)-SEARCH("/",N2115))</f>
        <v>indie rock</v>
      </c>
      <c r="S2115" s="13">
        <f>(((I2115/60)/60)/24)+DATE(1970,1,1)</f>
        <v>41905.86546296296</v>
      </c>
      <c r="T2115" s="16">
        <f>(((J2115/60)/60)/24)+DATE(1970,1,1)</f>
        <v>41870.86546296296</v>
      </c>
      <c r="U2115">
        <f t="shared" ref="U2115:U2178" si="201">IF(F2115="Successful",L2115,"")</f>
        <v>107</v>
      </c>
      <c r="V2115" t="str">
        <f t="shared" ref="V2115:V2178" si="202">IF($F2115="Failed",$L2115,"")</f>
        <v/>
      </c>
      <c r="W2115" t="str">
        <f t="shared" ref="W2115:W2178" si="203">IF($F2115="Canceled",$L2115,"")</f>
        <v/>
      </c>
      <c r="X2115" t="str">
        <f t="shared" ref="X2115:X2178" si="204">IF(V2115="",W2115,V2115)</f>
        <v/>
      </c>
    </row>
    <row r="2116" spans="1:24"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f>
        <v>1.0469999999999999</v>
      </c>
      <c r="P2116" s="6">
        <f>E2116/L2116</f>
        <v>35.612244897959187</v>
      </c>
      <c r="Q2116" t="str">
        <f t="shared" si="199"/>
        <v>music</v>
      </c>
      <c r="R2116" s="7" t="str">
        <f t="shared" si="200"/>
        <v>indie rock</v>
      </c>
      <c r="S2116" s="13">
        <f>(((I2116/60)/60)/24)+DATE(1970,1,1)</f>
        <v>40521.207638888889</v>
      </c>
      <c r="T2116" s="16">
        <f>(((J2116/60)/60)/24)+DATE(1970,1,1)</f>
        <v>40458.815625000003</v>
      </c>
      <c r="U2116">
        <f t="shared" si="201"/>
        <v>147</v>
      </c>
      <c r="V2116" t="str">
        <f t="shared" si="202"/>
        <v/>
      </c>
      <c r="W2116" t="str">
        <f t="shared" si="203"/>
        <v/>
      </c>
      <c r="X2116" t="str">
        <f t="shared" si="204"/>
        <v/>
      </c>
    </row>
    <row r="2117" spans="1:24"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f>
        <v>2.2566666666666668</v>
      </c>
      <c r="P2117" s="6">
        <f>E2117/L2117</f>
        <v>94.027777777777771</v>
      </c>
      <c r="Q2117" t="str">
        <f t="shared" si="199"/>
        <v>music</v>
      </c>
      <c r="R2117" s="7" t="str">
        <f t="shared" si="200"/>
        <v>indie rock</v>
      </c>
      <c r="S2117" s="13">
        <f>(((I2117/60)/60)/24)+DATE(1970,1,1)</f>
        <v>40594.081030092595</v>
      </c>
      <c r="T2117" s="16">
        <f>(((J2117/60)/60)/24)+DATE(1970,1,1)</f>
        <v>40564.081030092595</v>
      </c>
      <c r="U2117">
        <f t="shared" si="201"/>
        <v>36</v>
      </c>
      <c r="V2117" t="str">
        <f t="shared" si="202"/>
        <v/>
      </c>
      <c r="W2117" t="str">
        <f t="shared" si="203"/>
        <v/>
      </c>
      <c r="X2117" t="str">
        <f t="shared" si="204"/>
        <v/>
      </c>
    </row>
    <row r="2118" spans="1:24"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f>
        <v>1.0090416666666666</v>
      </c>
      <c r="P2118" s="6">
        <f>E2118/L2118</f>
        <v>526.45652173913038</v>
      </c>
      <c r="Q2118" t="str">
        <f t="shared" si="199"/>
        <v>music</v>
      </c>
      <c r="R2118" s="7" t="str">
        <f t="shared" si="200"/>
        <v>indie rock</v>
      </c>
      <c r="S2118" s="13">
        <f>(((I2118/60)/60)/24)+DATE(1970,1,1)</f>
        <v>41184.777812500004</v>
      </c>
      <c r="T2118" s="16">
        <f>(((J2118/60)/60)/24)+DATE(1970,1,1)</f>
        <v>41136.777812500004</v>
      </c>
      <c r="U2118">
        <f t="shared" si="201"/>
        <v>92</v>
      </c>
      <c r="V2118" t="str">
        <f t="shared" si="202"/>
        <v/>
      </c>
      <c r="W2118" t="str">
        <f t="shared" si="203"/>
        <v/>
      </c>
      <c r="X2118" t="str">
        <f t="shared" si="204"/>
        <v/>
      </c>
    </row>
    <row r="2119" spans="1:24"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f>
        <v>1.4775</v>
      </c>
      <c r="P2119" s="6">
        <f>E2119/L2119</f>
        <v>50.657142857142858</v>
      </c>
      <c r="Q2119" t="str">
        <f t="shared" si="199"/>
        <v>music</v>
      </c>
      <c r="R2119" s="7" t="str">
        <f t="shared" si="200"/>
        <v>indie rock</v>
      </c>
      <c r="S2119" s="13">
        <f>(((I2119/60)/60)/24)+DATE(1970,1,1)</f>
        <v>42304.207638888889</v>
      </c>
      <c r="T2119" s="16">
        <f>(((J2119/60)/60)/24)+DATE(1970,1,1)</f>
        <v>42290.059594907405</v>
      </c>
      <c r="U2119">
        <f t="shared" si="201"/>
        <v>35</v>
      </c>
      <c r="V2119" t="str">
        <f t="shared" si="202"/>
        <v/>
      </c>
      <c r="W2119" t="str">
        <f t="shared" si="203"/>
        <v/>
      </c>
      <c r="X2119" t="str">
        <f t="shared" si="204"/>
        <v/>
      </c>
    </row>
    <row r="2120" spans="1:24"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f>
        <v>1.3461099999999999</v>
      </c>
      <c r="P2120" s="6">
        <f>E2120/L2120</f>
        <v>79.182941176470578</v>
      </c>
      <c r="Q2120" t="str">
        <f t="shared" si="199"/>
        <v>music</v>
      </c>
      <c r="R2120" s="7" t="str">
        <f t="shared" si="200"/>
        <v>indie rock</v>
      </c>
      <c r="S2120" s="13">
        <f>(((I2120/60)/60)/24)+DATE(1970,1,1)</f>
        <v>40748.839537037034</v>
      </c>
      <c r="T2120" s="16">
        <f>(((J2120/60)/60)/24)+DATE(1970,1,1)</f>
        <v>40718.839537037034</v>
      </c>
      <c r="U2120">
        <f t="shared" si="201"/>
        <v>17</v>
      </c>
      <c r="V2120" t="str">
        <f t="shared" si="202"/>
        <v/>
      </c>
      <c r="W2120" t="str">
        <f t="shared" si="203"/>
        <v/>
      </c>
      <c r="X2120" t="str">
        <f t="shared" si="204"/>
        <v/>
      </c>
    </row>
    <row r="2121" spans="1:24"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f>
        <v>1.0075000000000001</v>
      </c>
      <c r="P2121" s="6">
        <f>E2121/L2121</f>
        <v>91.590909090909093</v>
      </c>
      <c r="Q2121" t="str">
        <f t="shared" si="199"/>
        <v>music</v>
      </c>
      <c r="R2121" s="7" t="str">
        <f t="shared" si="200"/>
        <v>indie rock</v>
      </c>
      <c r="S2121" s="13">
        <f>(((I2121/60)/60)/24)+DATE(1970,1,1)</f>
        <v>41137.130150462966</v>
      </c>
      <c r="T2121" s="16">
        <f>(((J2121/60)/60)/24)+DATE(1970,1,1)</f>
        <v>41107.130150462966</v>
      </c>
      <c r="U2121">
        <f t="shared" si="201"/>
        <v>22</v>
      </c>
      <c r="V2121" t="str">
        <f t="shared" si="202"/>
        <v/>
      </c>
      <c r="W2121" t="str">
        <f t="shared" si="203"/>
        <v/>
      </c>
      <c r="X2121" t="str">
        <f t="shared" si="204"/>
        <v/>
      </c>
    </row>
    <row r="2122" spans="1:24"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f>
        <v>1.00880375</v>
      </c>
      <c r="P2122" s="6">
        <f>E2122/L2122</f>
        <v>116.96275362318841</v>
      </c>
      <c r="Q2122" t="str">
        <f t="shared" si="199"/>
        <v>music</v>
      </c>
      <c r="R2122" s="7" t="str">
        <f t="shared" si="200"/>
        <v>indie rock</v>
      </c>
      <c r="S2122" s="13">
        <f>(((I2122/60)/60)/24)+DATE(1970,1,1)</f>
        <v>41640.964537037034</v>
      </c>
      <c r="T2122" s="16">
        <f>(((J2122/60)/60)/24)+DATE(1970,1,1)</f>
        <v>41591.964537037034</v>
      </c>
      <c r="U2122">
        <f t="shared" si="201"/>
        <v>69</v>
      </c>
      <c r="V2122" t="str">
        <f t="shared" si="202"/>
        <v/>
      </c>
      <c r="W2122" t="str">
        <f t="shared" si="203"/>
        <v/>
      </c>
      <c r="X2122" t="str">
        <f t="shared" si="204"/>
        <v/>
      </c>
    </row>
    <row r="2123" spans="1:24"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f>
        <v>5.6800000000000002E-3</v>
      </c>
      <c r="P2123" s="6">
        <f>E2123/L2123</f>
        <v>28.4</v>
      </c>
      <c r="Q2123" t="str">
        <f t="shared" si="199"/>
        <v>games</v>
      </c>
      <c r="R2123" s="7" t="str">
        <f t="shared" si="200"/>
        <v>video games</v>
      </c>
      <c r="S2123" s="13">
        <f>(((I2123/60)/60)/24)+DATE(1970,1,1)</f>
        <v>42746.7424537037</v>
      </c>
      <c r="T2123" s="16">
        <f>(((J2123/60)/60)/24)+DATE(1970,1,1)</f>
        <v>42716.7424537037</v>
      </c>
      <c r="U2123" t="str">
        <f t="shared" si="201"/>
        <v/>
      </c>
      <c r="V2123">
        <f t="shared" si="202"/>
        <v>10</v>
      </c>
      <c r="W2123" t="str">
        <f t="shared" si="203"/>
        <v/>
      </c>
      <c r="X2123">
        <f t="shared" si="204"/>
        <v>10</v>
      </c>
    </row>
    <row r="2124" spans="1:24"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f>
        <v>3.875E-3</v>
      </c>
      <c r="P2124" s="6">
        <f>E2124/L2124</f>
        <v>103.33333333333333</v>
      </c>
      <c r="Q2124" t="str">
        <f t="shared" si="199"/>
        <v>games</v>
      </c>
      <c r="R2124" s="7" t="str">
        <f t="shared" si="200"/>
        <v>video games</v>
      </c>
      <c r="S2124" s="13">
        <f>(((I2124/60)/60)/24)+DATE(1970,1,1)</f>
        <v>42742.300567129627</v>
      </c>
      <c r="T2124" s="16">
        <f>(((J2124/60)/60)/24)+DATE(1970,1,1)</f>
        <v>42712.300567129627</v>
      </c>
      <c r="U2124" t="str">
        <f t="shared" si="201"/>
        <v/>
      </c>
      <c r="V2124">
        <f t="shared" si="202"/>
        <v>3</v>
      </c>
      <c r="W2124" t="str">
        <f t="shared" si="203"/>
        <v/>
      </c>
      <c r="X2124">
        <f t="shared" si="204"/>
        <v>3</v>
      </c>
    </row>
    <row r="2125" spans="1:24"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f>
        <v>0.1</v>
      </c>
      <c r="P2125" s="6">
        <f>E2125/L2125</f>
        <v>10</v>
      </c>
      <c r="Q2125" t="str">
        <f t="shared" si="199"/>
        <v>games</v>
      </c>
      <c r="R2125" s="7" t="str">
        <f t="shared" si="200"/>
        <v>video games</v>
      </c>
      <c r="S2125" s="13">
        <f>(((I2125/60)/60)/24)+DATE(1970,1,1)</f>
        <v>40252.290972222225</v>
      </c>
      <c r="T2125" s="16">
        <f>(((J2125/60)/60)/24)+DATE(1970,1,1)</f>
        <v>40198.424849537041</v>
      </c>
      <c r="U2125" t="str">
        <f t="shared" si="201"/>
        <v/>
      </c>
      <c r="V2125">
        <f t="shared" si="202"/>
        <v>5</v>
      </c>
      <c r="W2125" t="str">
        <f t="shared" si="203"/>
        <v/>
      </c>
      <c r="X2125">
        <f t="shared" si="204"/>
        <v>5</v>
      </c>
    </row>
    <row r="2126" spans="1:24"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f>
        <v>0.10454545454545454</v>
      </c>
      <c r="P2126" s="6">
        <f>E2126/L2126</f>
        <v>23</v>
      </c>
      <c r="Q2126" t="str">
        <f t="shared" si="199"/>
        <v>games</v>
      </c>
      <c r="R2126" s="7" t="str">
        <f t="shared" si="200"/>
        <v>video games</v>
      </c>
      <c r="S2126" s="13">
        <f>(((I2126/60)/60)/24)+DATE(1970,1,1)</f>
        <v>40512.208333333336</v>
      </c>
      <c r="T2126" s="16">
        <f>(((J2126/60)/60)/24)+DATE(1970,1,1)</f>
        <v>40464.028182870366</v>
      </c>
      <c r="U2126" t="str">
        <f t="shared" si="201"/>
        <v/>
      </c>
      <c r="V2126">
        <f t="shared" si="202"/>
        <v>5</v>
      </c>
      <c r="W2126" t="str">
        <f t="shared" si="203"/>
        <v/>
      </c>
      <c r="X2126">
        <f t="shared" si="204"/>
        <v>5</v>
      </c>
    </row>
    <row r="2127" spans="1:24"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f>
        <v>1.4200000000000001E-2</v>
      </c>
      <c r="P2127" s="6">
        <f>E2127/L2127</f>
        <v>31.555555555555557</v>
      </c>
      <c r="Q2127" t="str">
        <f t="shared" si="199"/>
        <v>games</v>
      </c>
      <c r="R2127" s="7" t="str">
        <f t="shared" si="200"/>
        <v>video games</v>
      </c>
      <c r="S2127" s="13">
        <f>(((I2127/60)/60)/24)+DATE(1970,1,1)</f>
        <v>42221.023530092592</v>
      </c>
      <c r="T2127" s="16">
        <f>(((J2127/60)/60)/24)+DATE(1970,1,1)</f>
        <v>42191.023530092592</v>
      </c>
      <c r="U2127" t="str">
        <f t="shared" si="201"/>
        <v/>
      </c>
      <c r="V2127">
        <f t="shared" si="202"/>
        <v>27</v>
      </c>
      <c r="W2127" t="str">
        <f t="shared" si="203"/>
        <v/>
      </c>
      <c r="X2127">
        <f t="shared" si="204"/>
        <v>27</v>
      </c>
    </row>
    <row r="2128" spans="1:24"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f>
        <v>5.0000000000000001E-4</v>
      </c>
      <c r="P2128" s="6">
        <f>E2128/L2128</f>
        <v>5</v>
      </c>
      <c r="Q2128" t="str">
        <f t="shared" si="199"/>
        <v>games</v>
      </c>
      <c r="R2128" s="7" t="str">
        <f t="shared" si="200"/>
        <v>video games</v>
      </c>
      <c r="S2128" s="13">
        <f>(((I2128/60)/60)/24)+DATE(1970,1,1)</f>
        <v>41981.973229166666</v>
      </c>
      <c r="T2128" s="16">
        <f>(((J2128/60)/60)/24)+DATE(1970,1,1)</f>
        <v>41951.973229166666</v>
      </c>
      <c r="U2128" t="str">
        <f t="shared" si="201"/>
        <v/>
      </c>
      <c r="V2128">
        <f t="shared" si="202"/>
        <v>2</v>
      </c>
      <c r="W2128" t="str">
        <f t="shared" si="203"/>
        <v/>
      </c>
      <c r="X2128">
        <f t="shared" si="204"/>
        <v>2</v>
      </c>
    </row>
    <row r="2129" spans="1:24"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f>
        <v>0.28842857142857142</v>
      </c>
      <c r="P2129" s="6">
        <f>E2129/L2129</f>
        <v>34.220338983050844</v>
      </c>
      <c r="Q2129" t="str">
        <f t="shared" si="199"/>
        <v>games</v>
      </c>
      <c r="R2129" s="7" t="str">
        <f t="shared" si="200"/>
        <v>video games</v>
      </c>
      <c r="S2129" s="13">
        <f>(((I2129/60)/60)/24)+DATE(1970,1,1)</f>
        <v>42075.463692129633</v>
      </c>
      <c r="T2129" s="16">
        <f>(((J2129/60)/60)/24)+DATE(1970,1,1)</f>
        <v>42045.50535879629</v>
      </c>
      <c r="U2129" t="str">
        <f t="shared" si="201"/>
        <v/>
      </c>
      <c r="V2129">
        <f t="shared" si="202"/>
        <v>236</v>
      </c>
      <c r="W2129" t="str">
        <f t="shared" si="203"/>
        <v/>
      </c>
      <c r="X2129">
        <f t="shared" si="204"/>
        <v>236</v>
      </c>
    </row>
    <row r="2130" spans="1:24"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f>
        <v>1.6666666666666668E-3</v>
      </c>
      <c r="P2130" s="6">
        <f>E2130/L2130</f>
        <v>25</v>
      </c>
      <c r="Q2130" t="str">
        <f t="shared" si="199"/>
        <v>games</v>
      </c>
      <c r="R2130" s="7" t="str">
        <f t="shared" si="200"/>
        <v>video games</v>
      </c>
      <c r="S2130" s="13">
        <f>(((I2130/60)/60)/24)+DATE(1970,1,1)</f>
        <v>41903.772789351853</v>
      </c>
      <c r="T2130" s="16">
        <f>(((J2130/60)/60)/24)+DATE(1970,1,1)</f>
        <v>41843.772789351853</v>
      </c>
      <c r="U2130" t="str">
        <f t="shared" si="201"/>
        <v/>
      </c>
      <c r="V2130">
        <f t="shared" si="202"/>
        <v>1</v>
      </c>
      <c r="W2130" t="str">
        <f t="shared" si="203"/>
        <v/>
      </c>
      <c r="X2130">
        <f t="shared" si="204"/>
        <v>1</v>
      </c>
    </row>
    <row r="2131" spans="1:24"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f>
        <v>0.11799999999999999</v>
      </c>
      <c r="P2131" s="6">
        <f>E2131/L2131</f>
        <v>19.666666666666668</v>
      </c>
      <c r="Q2131" t="str">
        <f t="shared" si="199"/>
        <v>games</v>
      </c>
      <c r="R2131" s="7" t="str">
        <f t="shared" si="200"/>
        <v>video games</v>
      </c>
      <c r="S2131" s="13">
        <f>(((I2131/60)/60)/24)+DATE(1970,1,1)</f>
        <v>42439.024305555555</v>
      </c>
      <c r="T2131" s="16">
        <f>(((J2131/60)/60)/24)+DATE(1970,1,1)</f>
        <v>42409.024305555555</v>
      </c>
      <c r="U2131" t="str">
        <f t="shared" si="201"/>
        <v/>
      </c>
      <c r="V2131">
        <f t="shared" si="202"/>
        <v>12</v>
      </c>
      <c r="W2131" t="str">
        <f t="shared" si="203"/>
        <v/>
      </c>
      <c r="X2131">
        <f t="shared" si="204"/>
        <v>12</v>
      </c>
    </row>
    <row r="2132" spans="1:24"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f>
        <v>2.0238095238095236E-3</v>
      </c>
      <c r="P2132" s="6">
        <f>E2132/L2132</f>
        <v>21.25</v>
      </c>
      <c r="Q2132" t="str">
        <f t="shared" si="199"/>
        <v>games</v>
      </c>
      <c r="R2132" s="7" t="str">
        <f t="shared" si="200"/>
        <v>video games</v>
      </c>
      <c r="S2132" s="13">
        <f>(((I2132/60)/60)/24)+DATE(1970,1,1)</f>
        <v>41867.086377314816</v>
      </c>
      <c r="T2132" s="16">
        <f>(((J2132/60)/60)/24)+DATE(1970,1,1)</f>
        <v>41832.086377314816</v>
      </c>
      <c r="U2132" t="str">
        <f t="shared" si="201"/>
        <v/>
      </c>
      <c r="V2132">
        <f t="shared" si="202"/>
        <v>4</v>
      </c>
      <c r="W2132" t="str">
        <f t="shared" si="203"/>
        <v/>
      </c>
      <c r="X2132">
        <f t="shared" si="204"/>
        <v>4</v>
      </c>
    </row>
    <row r="2133" spans="1:24"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f>
        <v>0.05</v>
      </c>
      <c r="P2133" s="6">
        <f>E2133/L2133</f>
        <v>8.3333333333333339</v>
      </c>
      <c r="Q2133" t="str">
        <f t="shared" si="199"/>
        <v>games</v>
      </c>
      <c r="R2133" s="7" t="str">
        <f t="shared" si="200"/>
        <v>video games</v>
      </c>
      <c r="S2133" s="13">
        <f>(((I2133/60)/60)/24)+DATE(1970,1,1)</f>
        <v>42197.207071759258</v>
      </c>
      <c r="T2133" s="16">
        <f>(((J2133/60)/60)/24)+DATE(1970,1,1)</f>
        <v>42167.207071759258</v>
      </c>
      <c r="U2133" t="str">
        <f t="shared" si="201"/>
        <v/>
      </c>
      <c r="V2133">
        <f t="shared" si="202"/>
        <v>3</v>
      </c>
      <c r="W2133" t="str">
        <f t="shared" si="203"/>
        <v/>
      </c>
      <c r="X2133">
        <f t="shared" si="204"/>
        <v>3</v>
      </c>
    </row>
    <row r="2134" spans="1:24"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f>
        <v>2.1129899999999997E-2</v>
      </c>
      <c r="P2134" s="6">
        <f>E2134/L2134</f>
        <v>21.34333333333333</v>
      </c>
      <c r="Q2134" t="str">
        <f t="shared" si="199"/>
        <v>games</v>
      </c>
      <c r="R2134" s="7" t="str">
        <f t="shared" si="200"/>
        <v>video games</v>
      </c>
      <c r="S2134" s="13">
        <f>(((I2134/60)/60)/24)+DATE(1970,1,1)</f>
        <v>41673.487175925926</v>
      </c>
      <c r="T2134" s="16">
        <f>(((J2134/60)/60)/24)+DATE(1970,1,1)</f>
        <v>41643.487175925926</v>
      </c>
      <c r="U2134" t="str">
        <f t="shared" si="201"/>
        <v/>
      </c>
      <c r="V2134">
        <f t="shared" si="202"/>
        <v>99</v>
      </c>
      <c r="W2134" t="str">
        <f t="shared" si="203"/>
        <v/>
      </c>
      <c r="X2134">
        <f t="shared" si="204"/>
        <v>99</v>
      </c>
    </row>
    <row r="2135" spans="1:24"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f>
        <v>1.6E-2</v>
      </c>
      <c r="P2135" s="6">
        <f>E2135/L2135</f>
        <v>5.333333333333333</v>
      </c>
      <c r="Q2135" t="str">
        <f t="shared" si="199"/>
        <v>games</v>
      </c>
      <c r="R2135" s="7" t="str">
        <f t="shared" si="200"/>
        <v>video games</v>
      </c>
      <c r="S2135" s="13">
        <f>(((I2135/60)/60)/24)+DATE(1970,1,1)</f>
        <v>40657.290972222225</v>
      </c>
      <c r="T2135" s="16">
        <f>(((J2135/60)/60)/24)+DATE(1970,1,1)</f>
        <v>40619.097210648149</v>
      </c>
      <c r="U2135" t="str">
        <f t="shared" si="201"/>
        <v/>
      </c>
      <c r="V2135">
        <f t="shared" si="202"/>
        <v>3</v>
      </c>
      <c r="W2135" t="str">
        <f t="shared" si="203"/>
        <v/>
      </c>
      <c r="X2135">
        <f t="shared" si="204"/>
        <v>3</v>
      </c>
    </row>
    <row r="2136" spans="1:24"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f>
        <v>1.7333333333333333E-2</v>
      </c>
      <c r="P2136" s="6">
        <f>E2136/L2136</f>
        <v>34.666666666666664</v>
      </c>
      <c r="Q2136" t="str">
        <f t="shared" si="199"/>
        <v>games</v>
      </c>
      <c r="R2136" s="7" t="str">
        <f t="shared" si="200"/>
        <v>video games</v>
      </c>
      <c r="S2136" s="13">
        <f>(((I2136/60)/60)/24)+DATE(1970,1,1)</f>
        <v>41391.886469907404</v>
      </c>
      <c r="T2136" s="16">
        <f>(((J2136/60)/60)/24)+DATE(1970,1,1)</f>
        <v>41361.886469907404</v>
      </c>
      <c r="U2136" t="str">
        <f t="shared" si="201"/>
        <v/>
      </c>
      <c r="V2136">
        <f t="shared" si="202"/>
        <v>3</v>
      </c>
      <c r="W2136" t="str">
        <f t="shared" si="203"/>
        <v/>
      </c>
      <c r="X2136">
        <f t="shared" si="204"/>
        <v>3</v>
      </c>
    </row>
    <row r="2137" spans="1:24"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f>
        <v>9.5600000000000004E-2</v>
      </c>
      <c r="P2137" s="6">
        <f>E2137/L2137</f>
        <v>21.727272727272727</v>
      </c>
      <c r="Q2137" t="str">
        <f t="shared" si="199"/>
        <v>games</v>
      </c>
      <c r="R2137" s="7" t="str">
        <f t="shared" si="200"/>
        <v>video games</v>
      </c>
      <c r="S2137" s="13">
        <f>(((I2137/60)/60)/24)+DATE(1970,1,1)</f>
        <v>41186.963344907403</v>
      </c>
      <c r="T2137" s="16">
        <f>(((J2137/60)/60)/24)+DATE(1970,1,1)</f>
        <v>41156.963344907403</v>
      </c>
      <c r="U2137" t="str">
        <f t="shared" si="201"/>
        <v/>
      </c>
      <c r="V2137">
        <f t="shared" si="202"/>
        <v>22</v>
      </c>
      <c r="W2137" t="str">
        <f t="shared" si="203"/>
        <v/>
      </c>
      <c r="X2137">
        <f t="shared" si="204"/>
        <v>22</v>
      </c>
    </row>
    <row r="2138" spans="1:24"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f>
        <v>5.9612499999999998E-4</v>
      </c>
      <c r="P2138" s="6">
        <f>E2138/L2138</f>
        <v>11.922499999999999</v>
      </c>
      <c r="Q2138" t="str">
        <f t="shared" si="199"/>
        <v>games</v>
      </c>
      <c r="R2138" s="7" t="str">
        <f t="shared" si="200"/>
        <v>video games</v>
      </c>
      <c r="S2138" s="13">
        <f>(((I2138/60)/60)/24)+DATE(1970,1,1)</f>
        <v>41566.509097222224</v>
      </c>
      <c r="T2138" s="16">
        <f>(((J2138/60)/60)/24)+DATE(1970,1,1)</f>
        <v>41536.509097222224</v>
      </c>
      <c r="U2138" t="str">
        <f t="shared" si="201"/>
        <v/>
      </c>
      <c r="V2138">
        <f t="shared" si="202"/>
        <v>4</v>
      </c>
      <c r="W2138" t="str">
        <f t="shared" si="203"/>
        <v/>
      </c>
      <c r="X2138">
        <f t="shared" si="204"/>
        <v>4</v>
      </c>
    </row>
    <row r="2139" spans="1:24"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f>
        <v>0.28405999999999998</v>
      </c>
      <c r="P2139" s="6">
        <f>E2139/L2139</f>
        <v>26.59737827715356</v>
      </c>
      <c r="Q2139" t="str">
        <f t="shared" si="199"/>
        <v>games</v>
      </c>
      <c r="R2139" s="7" t="str">
        <f t="shared" si="200"/>
        <v>video games</v>
      </c>
      <c r="S2139" s="13">
        <f>(((I2139/60)/60)/24)+DATE(1970,1,1)</f>
        <v>41978.771168981482</v>
      </c>
      <c r="T2139" s="16">
        <f>(((J2139/60)/60)/24)+DATE(1970,1,1)</f>
        <v>41948.771168981482</v>
      </c>
      <c r="U2139" t="str">
        <f t="shared" si="201"/>
        <v/>
      </c>
      <c r="V2139">
        <f t="shared" si="202"/>
        <v>534</v>
      </c>
      <c r="W2139" t="str">
        <f t="shared" si="203"/>
        <v/>
      </c>
      <c r="X2139">
        <f t="shared" si="204"/>
        <v>534</v>
      </c>
    </row>
    <row r="2140" spans="1:24"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f>
        <v>0.128</v>
      </c>
      <c r="P2140" s="6">
        <f>E2140/L2140</f>
        <v>10.666666666666666</v>
      </c>
      <c r="Q2140" t="str">
        <f t="shared" si="199"/>
        <v>games</v>
      </c>
      <c r="R2140" s="7" t="str">
        <f t="shared" si="200"/>
        <v>video games</v>
      </c>
      <c r="S2140" s="13">
        <f>(((I2140/60)/60)/24)+DATE(1970,1,1)</f>
        <v>41587.054849537039</v>
      </c>
      <c r="T2140" s="16">
        <f>(((J2140/60)/60)/24)+DATE(1970,1,1)</f>
        <v>41557.013182870374</v>
      </c>
      <c r="U2140" t="str">
        <f t="shared" si="201"/>
        <v/>
      </c>
      <c r="V2140">
        <f t="shared" si="202"/>
        <v>12</v>
      </c>
      <c r="W2140" t="str">
        <f t="shared" si="203"/>
        <v/>
      </c>
      <c r="X2140">
        <f t="shared" si="204"/>
        <v>12</v>
      </c>
    </row>
    <row r="2141" spans="1:24"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f>
        <v>5.4199999999999998E-2</v>
      </c>
      <c r="P2141" s="6">
        <f>E2141/L2141</f>
        <v>29.035714285714285</v>
      </c>
      <c r="Q2141" t="str">
        <f t="shared" si="199"/>
        <v>games</v>
      </c>
      <c r="R2141" s="7" t="str">
        <f t="shared" si="200"/>
        <v>video games</v>
      </c>
      <c r="S2141" s="13">
        <f>(((I2141/60)/60)/24)+DATE(1970,1,1)</f>
        <v>42677.750092592592</v>
      </c>
      <c r="T2141" s="16">
        <f>(((J2141/60)/60)/24)+DATE(1970,1,1)</f>
        <v>42647.750092592592</v>
      </c>
      <c r="U2141" t="str">
        <f t="shared" si="201"/>
        <v/>
      </c>
      <c r="V2141">
        <f t="shared" si="202"/>
        <v>56</v>
      </c>
      <c r="W2141" t="str">
        <f t="shared" si="203"/>
        <v/>
      </c>
      <c r="X2141">
        <f t="shared" si="204"/>
        <v>56</v>
      </c>
    </row>
    <row r="2142" spans="1:24"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f>
        <v>1.1199999999999999E-3</v>
      </c>
      <c r="P2142" s="6">
        <f>E2142/L2142</f>
        <v>50.909090909090907</v>
      </c>
      <c r="Q2142" t="str">
        <f t="shared" si="199"/>
        <v>games</v>
      </c>
      <c r="R2142" s="7" t="str">
        <f t="shared" si="200"/>
        <v>video games</v>
      </c>
      <c r="S2142" s="13">
        <f>(((I2142/60)/60)/24)+DATE(1970,1,1)</f>
        <v>41285.833611111113</v>
      </c>
      <c r="T2142" s="16">
        <f>(((J2142/60)/60)/24)+DATE(1970,1,1)</f>
        <v>41255.833611111113</v>
      </c>
      <c r="U2142" t="str">
        <f t="shared" si="201"/>
        <v/>
      </c>
      <c r="V2142">
        <f t="shared" si="202"/>
        <v>11</v>
      </c>
      <c r="W2142" t="str">
        <f t="shared" si="203"/>
        <v/>
      </c>
      <c r="X2142">
        <f t="shared" si="204"/>
        <v>11</v>
      </c>
    </row>
    <row r="2143" spans="1:24"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f>
        <v>0</v>
      </c>
      <c r="P2143" s="6" t="e">
        <f>E2143/L2143</f>
        <v>#DIV/0!</v>
      </c>
      <c r="Q2143" t="str">
        <f t="shared" si="199"/>
        <v>games</v>
      </c>
      <c r="R2143" s="7" t="str">
        <f t="shared" si="200"/>
        <v>video games</v>
      </c>
      <c r="S2143" s="13">
        <f>(((I2143/60)/60)/24)+DATE(1970,1,1)</f>
        <v>41957.277303240742</v>
      </c>
      <c r="T2143" s="16">
        <f>(((J2143/60)/60)/24)+DATE(1970,1,1)</f>
        <v>41927.235636574071</v>
      </c>
      <c r="U2143" t="str">
        <f t="shared" si="201"/>
        <v/>
      </c>
      <c r="V2143">
        <f t="shared" si="202"/>
        <v>0</v>
      </c>
      <c r="W2143" t="str">
        <f t="shared" si="203"/>
        <v/>
      </c>
      <c r="X2143">
        <f t="shared" si="204"/>
        <v>0</v>
      </c>
    </row>
    <row r="2144" spans="1:24"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f>
        <v>5.7238095238095241E-2</v>
      </c>
      <c r="P2144" s="6">
        <f>E2144/L2144</f>
        <v>50.083333333333336</v>
      </c>
      <c r="Q2144" t="str">
        <f t="shared" si="199"/>
        <v>games</v>
      </c>
      <c r="R2144" s="7" t="str">
        <f t="shared" si="200"/>
        <v>video games</v>
      </c>
      <c r="S2144" s="13">
        <f>(((I2144/60)/60)/24)+DATE(1970,1,1)</f>
        <v>42368.701504629629</v>
      </c>
      <c r="T2144" s="16">
        <f>(((J2144/60)/60)/24)+DATE(1970,1,1)</f>
        <v>42340.701504629629</v>
      </c>
      <c r="U2144" t="str">
        <f t="shared" si="201"/>
        <v/>
      </c>
      <c r="V2144">
        <f t="shared" si="202"/>
        <v>12</v>
      </c>
      <c r="W2144" t="str">
        <f t="shared" si="203"/>
        <v/>
      </c>
      <c r="X2144">
        <f t="shared" si="204"/>
        <v>12</v>
      </c>
    </row>
    <row r="2145" spans="1:24"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f>
        <v>0.1125</v>
      </c>
      <c r="P2145" s="6">
        <f>E2145/L2145</f>
        <v>45</v>
      </c>
      <c r="Q2145" t="str">
        <f t="shared" si="199"/>
        <v>games</v>
      </c>
      <c r="R2145" s="7" t="str">
        <f t="shared" si="200"/>
        <v>video games</v>
      </c>
      <c r="S2145" s="13">
        <f>(((I2145/60)/60)/24)+DATE(1970,1,1)</f>
        <v>40380.791666666664</v>
      </c>
      <c r="T2145" s="16">
        <f>(((J2145/60)/60)/24)+DATE(1970,1,1)</f>
        <v>40332.886712962965</v>
      </c>
      <c r="U2145" t="str">
        <f t="shared" si="201"/>
        <v/>
      </c>
      <c r="V2145">
        <f t="shared" si="202"/>
        <v>5</v>
      </c>
      <c r="W2145" t="str">
        <f t="shared" si="203"/>
        <v/>
      </c>
      <c r="X2145">
        <f t="shared" si="204"/>
        <v>5</v>
      </c>
    </row>
    <row r="2146" spans="1:24"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f>
        <v>1.7098591549295775E-2</v>
      </c>
      <c r="P2146" s="6">
        <f>E2146/L2146</f>
        <v>25.291666666666668</v>
      </c>
      <c r="Q2146" t="str">
        <f t="shared" si="199"/>
        <v>games</v>
      </c>
      <c r="R2146" s="7" t="str">
        <f t="shared" si="200"/>
        <v>video games</v>
      </c>
      <c r="S2146" s="13">
        <f>(((I2146/60)/60)/24)+DATE(1970,1,1)</f>
        <v>41531.546759259261</v>
      </c>
      <c r="T2146" s="16">
        <f>(((J2146/60)/60)/24)+DATE(1970,1,1)</f>
        <v>41499.546759259261</v>
      </c>
      <c r="U2146" t="str">
        <f t="shared" si="201"/>
        <v/>
      </c>
      <c r="V2146">
        <f t="shared" si="202"/>
        <v>24</v>
      </c>
      <c r="W2146" t="str">
        <f t="shared" si="203"/>
        <v/>
      </c>
      <c r="X2146">
        <f t="shared" si="204"/>
        <v>24</v>
      </c>
    </row>
    <row r="2147" spans="1:24"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f>
        <v>0.30433333333333334</v>
      </c>
      <c r="P2147" s="6">
        <f>E2147/L2147</f>
        <v>51.292134831460672</v>
      </c>
      <c r="Q2147" t="str">
        <f t="shared" si="199"/>
        <v>games</v>
      </c>
      <c r="R2147" s="7" t="str">
        <f t="shared" si="200"/>
        <v>video games</v>
      </c>
      <c r="S2147" s="13">
        <f>(((I2147/60)/60)/24)+DATE(1970,1,1)</f>
        <v>41605.279097222221</v>
      </c>
      <c r="T2147" s="16">
        <f>(((J2147/60)/60)/24)+DATE(1970,1,1)</f>
        <v>41575.237430555557</v>
      </c>
      <c r="U2147" t="str">
        <f t="shared" si="201"/>
        <v/>
      </c>
      <c r="V2147">
        <f t="shared" si="202"/>
        <v>89</v>
      </c>
      <c r="W2147" t="str">
        <f t="shared" si="203"/>
        <v/>
      </c>
      <c r="X2147">
        <f t="shared" si="204"/>
        <v>89</v>
      </c>
    </row>
    <row r="2148" spans="1:24"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f>
        <v>2.0000000000000001E-4</v>
      </c>
      <c r="P2148" s="6">
        <f>E2148/L2148</f>
        <v>1</v>
      </c>
      <c r="Q2148" t="str">
        <f t="shared" si="199"/>
        <v>games</v>
      </c>
      <c r="R2148" s="7" t="str">
        <f t="shared" si="200"/>
        <v>video games</v>
      </c>
      <c r="S2148" s="13">
        <f>(((I2148/60)/60)/24)+DATE(1970,1,1)</f>
        <v>42411.679513888885</v>
      </c>
      <c r="T2148" s="16">
        <f>(((J2148/60)/60)/24)+DATE(1970,1,1)</f>
        <v>42397.679513888885</v>
      </c>
      <c r="U2148" t="str">
        <f t="shared" si="201"/>
        <v/>
      </c>
      <c r="V2148">
        <f t="shared" si="202"/>
        <v>1</v>
      </c>
      <c r="W2148" t="str">
        <f t="shared" si="203"/>
        <v/>
      </c>
      <c r="X2148">
        <f t="shared" si="204"/>
        <v>1</v>
      </c>
    </row>
    <row r="2149" spans="1:24"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f>
        <v>6.9641025641025639E-3</v>
      </c>
      <c r="P2149" s="6">
        <f>E2149/L2149</f>
        <v>49.381818181818183</v>
      </c>
      <c r="Q2149" t="str">
        <f t="shared" si="199"/>
        <v>games</v>
      </c>
      <c r="R2149" s="7" t="str">
        <f t="shared" si="200"/>
        <v>video games</v>
      </c>
      <c r="S2149" s="13">
        <f>(((I2149/60)/60)/24)+DATE(1970,1,1)</f>
        <v>41959.337361111116</v>
      </c>
      <c r="T2149" s="16">
        <f>(((J2149/60)/60)/24)+DATE(1970,1,1)</f>
        <v>41927.295694444445</v>
      </c>
      <c r="U2149" t="str">
        <f t="shared" si="201"/>
        <v/>
      </c>
      <c r="V2149">
        <f t="shared" si="202"/>
        <v>55</v>
      </c>
      <c r="W2149" t="str">
        <f t="shared" si="203"/>
        <v/>
      </c>
      <c r="X2149">
        <f t="shared" si="204"/>
        <v>55</v>
      </c>
    </row>
    <row r="2150" spans="1:24"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f>
        <v>0.02</v>
      </c>
      <c r="P2150" s="6">
        <f>E2150/L2150</f>
        <v>1</v>
      </c>
      <c r="Q2150" t="str">
        <f t="shared" si="199"/>
        <v>games</v>
      </c>
      <c r="R2150" s="7" t="str">
        <f t="shared" si="200"/>
        <v>video games</v>
      </c>
      <c r="S2150" s="13">
        <f>(((I2150/60)/60)/24)+DATE(1970,1,1)</f>
        <v>42096.691921296297</v>
      </c>
      <c r="T2150" s="16">
        <f>(((J2150/60)/60)/24)+DATE(1970,1,1)</f>
        <v>42066.733587962968</v>
      </c>
      <c r="U2150" t="str">
        <f t="shared" si="201"/>
        <v/>
      </c>
      <c r="V2150">
        <f t="shared" si="202"/>
        <v>2</v>
      </c>
      <c r="W2150" t="str">
        <f t="shared" si="203"/>
        <v/>
      </c>
      <c r="X2150">
        <f t="shared" si="204"/>
        <v>2</v>
      </c>
    </row>
    <row r="2151" spans="1:24"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f>
        <v>0</v>
      </c>
      <c r="P2151" s="6" t="e">
        <f>E2151/L2151</f>
        <v>#DIV/0!</v>
      </c>
      <c r="Q2151" t="str">
        <f t="shared" si="199"/>
        <v>games</v>
      </c>
      <c r="R2151" s="7" t="str">
        <f t="shared" si="200"/>
        <v>video games</v>
      </c>
      <c r="S2151" s="13">
        <f>(((I2151/60)/60)/24)+DATE(1970,1,1)</f>
        <v>40390</v>
      </c>
      <c r="T2151" s="16">
        <f>(((J2151/60)/60)/24)+DATE(1970,1,1)</f>
        <v>40355.024953703702</v>
      </c>
      <c r="U2151" t="str">
        <f t="shared" si="201"/>
        <v/>
      </c>
      <c r="V2151">
        <f t="shared" si="202"/>
        <v>0</v>
      </c>
      <c r="W2151" t="str">
        <f t="shared" si="203"/>
        <v/>
      </c>
      <c r="X2151">
        <f t="shared" si="204"/>
        <v>0</v>
      </c>
    </row>
    <row r="2152" spans="1:24"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f>
        <v>8.0999999999999996E-3</v>
      </c>
      <c r="P2152" s="6">
        <f>E2152/L2152</f>
        <v>101.25</v>
      </c>
      <c r="Q2152" t="str">
        <f t="shared" si="199"/>
        <v>games</v>
      </c>
      <c r="R2152" s="7" t="str">
        <f t="shared" si="200"/>
        <v>video games</v>
      </c>
      <c r="S2152" s="13">
        <f>(((I2152/60)/60)/24)+DATE(1970,1,1)</f>
        <v>42564.284710648149</v>
      </c>
      <c r="T2152" s="16">
        <f>(((J2152/60)/60)/24)+DATE(1970,1,1)</f>
        <v>42534.284710648149</v>
      </c>
      <c r="U2152" t="str">
        <f t="shared" si="201"/>
        <v/>
      </c>
      <c r="V2152">
        <f t="shared" si="202"/>
        <v>4</v>
      </c>
      <c r="W2152" t="str">
        <f t="shared" si="203"/>
        <v/>
      </c>
      <c r="X2152">
        <f t="shared" si="204"/>
        <v>4</v>
      </c>
    </row>
    <row r="2153" spans="1:24"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f>
        <v>2.6222222222222224E-3</v>
      </c>
      <c r="P2153" s="6">
        <f>E2153/L2153</f>
        <v>19.666666666666668</v>
      </c>
      <c r="Q2153" t="str">
        <f t="shared" si="199"/>
        <v>games</v>
      </c>
      <c r="R2153" s="7" t="str">
        <f t="shared" si="200"/>
        <v>video games</v>
      </c>
      <c r="S2153" s="13">
        <f>(((I2153/60)/60)/24)+DATE(1970,1,1)</f>
        <v>42550.847384259265</v>
      </c>
      <c r="T2153" s="16">
        <f>(((J2153/60)/60)/24)+DATE(1970,1,1)</f>
        <v>42520.847384259265</v>
      </c>
      <c r="U2153" t="str">
        <f t="shared" si="201"/>
        <v/>
      </c>
      <c r="V2153">
        <f t="shared" si="202"/>
        <v>6</v>
      </c>
      <c r="W2153" t="str">
        <f t="shared" si="203"/>
        <v/>
      </c>
      <c r="X2153">
        <f t="shared" si="204"/>
        <v>6</v>
      </c>
    </row>
    <row r="2154" spans="1:24"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f>
        <v>1.6666666666666668E-3</v>
      </c>
      <c r="P2154" s="6">
        <f>E2154/L2154</f>
        <v>12.5</v>
      </c>
      <c r="Q2154" t="str">
        <f t="shared" si="199"/>
        <v>games</v>
      </c>
      <c r="R2154" s="7" t="str">
        <f t="shared" si="200"/>
        <v>video games</v>
      </c>
      <c r="S2154" s="13">
        <f>(((I2154/60)/60)/24)+DATE(1970,1,1)</f>
        <v>41713.790613425925</v>
      </c>
      <c r="T2154" s="16">
        <f>(((J2154/60)/60)/24)+DATE(1970,1,1)</f>
        <v>41683.832280092596</v>
      </c>
      <c r="U2154" t="str">
        <f t="shared" si="201"/>
        <v/>
      </c>
      <c r="V2154">
        <f t="shared" si="202"/>
        <v>4</v>
      </c>
      <c r="W2154" t="str">
        <f t="shared" si="203"/>
        <v/>
      </c>
      <c r="X2154">
        <f t="shared" si="204"/>
        <v>4</v>
      </c>
    </row>
    <row r="2155" spans="1:24"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f>
        <v>9.1244548809124457E-5</v>
      </c>
      <c r="P2155" s="6">
        <f>E2155/L2155</f>
        <v>8.5</v>
      </c>
      <c r="Q2155" t="str">
        <f t="shared" si="199"/>
        <v>games</v>
      </c>
      <c r="R2155" s="7" t="str">
        <f t="shared" si="200"/>
        <v>video games</v>
      </c>
      <c r="S2155" s="13">
        <f>(((I2155/60)/60)/24)+DATE(1970,1,1)</f>
        <v>42014.332638888889</v>
      </c>
      <c r="T2155" s="16">
        <f>(((J2155/60)/60)/24)+DATE(1970,1,1)</f>
        <v>41974.911087962959</v>
      </c>
      <c r="U2155" t="str">
        <f t="shared" si="201"/>
        <v/>
      </c>
      <c r="V2155">
        <f t="shared" si="202"/>
        <v>4</v>
      </c>
      <c r="W2155" t="str">
        <f t="shared" si="203"/>
        <v/>
      </c>
      <c r="X2155">
        <f t="shared" si="204"/>
        <v>4</v>
      </c>
    </row>
    <row r="2156" spans="1:24"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f>
        <v>8.0000000000000002E-3</v>
      </c>
      <c r="P2156" s="6">
        <f>E2156/L2156</f>
        <v>1</v>
      </c>
      <c r="Q2156" t="str">
        <f t="shared" si="199"/>
        <v>games</v>
      </c>
      <c r="R2156" s="7" t="str">
        <f t="shared" si="200"/>
        <v>video games</v>
      </c>
      <c r="S2156" s="13">
        <f>(((I2156/60)/60)/24)+DATE(1970,1,1)</f>
        <v>41667.632256944446</v>
      </c>
      <c r="T2156" s="16">
        <f>(((J2156/60)/60)/24)+DATE(1970,1,1)</f>
        <v>41647.632256944446</v>
      </c>
      <c r="U2156" t="str">
        <f t="shared" si="201"/>
        <v/>
      </c>
      <c r="V2156">
        <f t="shared" si="202"/>
        <v>2</v>
      </c>
      <c r="W2156" t="str">
        <f t="shared" si="203"/>
        <v/>
      </c>
      <c r="X2156">
        <f t="shared" si="204"/>
        <v>2</v>
      </c>
    </row>
    <row r="2157" spans="1:24"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f>
        <v>2.3E-2</v>
      </c>
      <c r="P2157" s="6">
        <f>E2157/L2157</f>
        <v>23</v>
      </c>
      <c r="Q2157" t="str">
        <f t="shared" si="199"/>
        <v>games</v>
      </c>
      <c r="R2157" s="7" t="str">
        <f t="shared" si="200"/>
        <v>video games</v>
      </c>
      <c r="S2157" s="13">
        <f>(((I2157/60)/60)/24)+DATE(1970,1,1)</f>
        <v>42460.70584490741</v>
      </c>
      <c r="T2157" s="16">
        <f>(((J2157/60)/60)/24)+DATE(1970,1,1)</f>
        <v>42430.747511574074</v>
      </c>
      <c r="U2157" t="str">
        <f t="shared" si="201"/>
        <v/>
      </c>
      <c r="V2157">
        <f t="shared" si="202"/>
        <v>5</v>
      </c>
      <c r="W2157" t="str">
        <f t="shared" si="203"/>
        <v/>
      </c>
      <c r="X2157">
        <f t="shared" si="204"/>
        <v>5</v>
      </c>
    </row>
    <row r="2158" spans="1:24"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f>
        <v>2.6660714285714284E-2</v>
      </c>
      <c r="P2158" s="6">
        <f>E2158/L2158</f>
        <v>17.987951807228917</v>
      </c>
      <c r="Q2158" t="str">
        <f t="shared" si="199"/>
        <v>games</v>
      </c>
      <c r="R2158" s="7" t="str">
        <f t="shared" si="200"/>
        <v>video games</v>
      </c>
      <c r="S2158" s="13">
        <f>(((I2158/60)/60)/24)+DATE(1970,1,1)</f>
        <v>41533.85423611111</v>
      </c>
      <c r="T2158" s="16">
        <f>(((J2158/60)/60)/24)+DATE(1970,1,1)</f>
        <v>41488.85423611111</v>
      </c>
      <c r="U2158" t="str">
        <f t="shared" si="201"/>
        <v/>
      </c>
      <c r="V2158">
        <f t="shared" si="202"/>
        <v>83</v>
      </c>
      <c r="W2158" t="str">
        <f t="shared" si="203"/>
        <v/>
      </c>
      <c r="X2158">
        <f t="shared" si="204"/>
        <v>83</v>
      </c>
    </row>
    <row r="2159" spans="1:24"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f>
        <v>0.28192</v>
      </c>
      <c r="P2159" s="6">
        <f>E2159/L2159</f>
        <v>370.94736842105266</v>
      </c>
      <c r="Q2159" t="str">
        <f t="shared" si="199"/>
        <v>games</v>
      </c>
      <c r="R2159" s="7" t="str">
        <f t="shared" si="200"/>
        <v>video games</v>
      </c>
      <c r="S2159" s="13">
        <f>(((I2159/60)/60)/24)+DATE(1970,1,1)</f>
        <v>42727.332638888889</v>
      </c>
      <c r="T2159" s="16">
        <f>(((J2159/60)/60)/24)+DATE(1970,1,1)</f>
        <v>42694.98128472222</v>
      </c>
      <c r="U2159" t="str">
        <f t="shared" si="201"/>
        <v/>
      </c>
      <c r="V2159">
        <f t="shared" si="202"/>
        <v>57</v>
      </c>
      <c r="W2159" t="str">
        <f t="shared" si="203"/>
        <v/>
      </c>
      <c r="X2159">
        <f t="shared" si="204"/>
        <v>57</v>
      </c>
    </row>
    <row r="2160" spans="1:24"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f>
        <v>6.5900366666666668E-2</v>
      </c>
      <c r="P2160" s="6">
        <f>E2160/L2160</f>
        <v>63.569485530546629</v>
      </c>
      <c r="Q2160" t="str">
        <f t="shared" si="199"/>
        <v>games</v>
      </c>
      <c r="R2160" s="7" t="str">
        <f t="shared" si="200"/>
        <v>video games</v>
      </c>
      <c r="S2160" s="13">
        <f>(((I2160/60)/60)/24)+DATE(1970,1,1)</f>
        <v>41309.853865740741</v>
      </c>
      <c r="T2160" s="16">
        <f>(((J2160/60)/60)/24)+DATE(1970,1,1)</f>
        <v>41264.853865740741</v>
      </c>
      <c r="U2160" t="str">
        <f t="shared" si="201"/>
        <v/>
      </c>
      <c r="V2160">
        <f t="shared" si="202"/>
        <v>311</v>
      </c>
      <c r="W2160" t="str">
        <f t="shared" si="203"/>
        <v/>
      </c>
      <c r="X2160">
        <f t="shared" si="204"/>
        <v>311</v>
      </c>
    </row>
    <row r="2161" spans="1:24"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f>
        <v>7.2222222222222219E-3</v>
      </c>
      <c r="P2161" s="6">
        <f>E2161/L2161</f>
        <v>13</v>
      </c>
      <c r="Q2161" t="str">
        <f t="shared" si="199"/>
        <v>games</v>
      </c>
      <c r="R2161" s="7" t="str">
        <f t="shared" si="200"/>
        <v>video games</v>
      </c>
      <c r="S2161" s="13">
        <f>(((I2161/60)/60)/24)+DATE(1970,1,1)</f>
        <v>40740.731180555551</v>
      </c>
      <c r="T2161" s="16">
        <f>(((J2161/60)/60)/24)+DATE(1970,1,1)</f>
        <v>40710.731180555551</v>
      </c>
      <c r="U2161" t="str">
        <f t="shared" si="201"/>
        <v/>
      </c>
      <c r="V2161">
        <f t="shared" si="202"/>
        <v>2</v>
      </c>
      <c r="W2161" t="str">
        <f t="shared" si="203"/>
        <v/>
      </c>
      <c r="X2161">
        <f t="shared" si="204"/>
        <v>2</v>
      </c>
    </row>
    <row r="2162" spans="1:24"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f>
        <v>8.5000000000000006E-3</v>
      </c>
      <c r="P2162" s="6">
        <f>E2162/L2162</f>
        <v>5.3125</v>
      </c>
      <c r="Q2162" t="str">
        <f t="shared" si="199"/>
        <v>games</v>
      </c>
      <c r="R2162" s="7" t="str">
        <f t="shared" si="200"/>
        <v>video games</v>
      </c>
      <c r="S2162" s="13">
        <f>(((I2162/60)/60)/24)+DATE(1970,1,1)</f>
        <v>41048.711863425924</v>
      </c>
      <c r="T2162" s="16">
        <f>(((J2162/60)/60)/24)+DATE(1970,1,1)</f>
        <v>41018.711863425924</v>
      </c>
      <c r="U2162" t="str">
        <f t="shared" si="201"/>
        <v/>
      </c>
      <c r="V2162">
        <f t="shared" si="202"/>
        <v>16</v>
      </c>
      <c r="W2162" t="str">
        <f t="shared" si="203"/>
        <v/>
      </c>
      <c r="X2162">
        <f t="shared" si="204"/>
        <v>16</v>
      </c>
    </row>
    <row r="2163" spans="1:24"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f>
        <v>1.1575</v>
      </c>
      <c r="P2163" s="6">
        <f>E2163/L2163</f>
        <v>35.615384615384613</v>
      </c>
      <c r="Q2163" t="str">
        <f t="shared" si="199"/>
        <v>music</v>
      </c>
      <c r="R2163" s="7" t="str">
        <f t="shared" si="200"/>
        <v>rock</v>
      </c>
      <c r="S2163" s="13">
        <f>(((I2163/60)/60)/24)+DATE(1970,1,1)</f>
        <v>42270.852534722217</v>
      </c>
      <c r="T2163" s="16">
        <f>(((J2163/60)/60)/24)+DATE(1970,1,1)</f>
        <v>42240.852534722217</v>
      </c>
      <c r="U2163">
        <f t="shared" si="201"/>
        <v>13</v>
      </c>
      <c r="V2163" t="str">
        <f t="shared" si="202"/>
        <v/>
      </c>
      <c r="W2163" t="str">
        <f t="shared" si="203"/>
        <v/>
      </c>
      <c r="X2163" t="str">
        <f t="shared" si="204"/>
        <v/>
      </c>
    </row>
    <row r="2164" spans="1:24"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f>
        <v>1.1226666666666667</v>
      </c>
      <c r="P2164" s="6">
        <f>E2164/L2164</f>
        <v>87.103448275862064</v>
      </c>
      <c r="Q2164" t="str">
        <f t="shared" si="199"/>
        <v>music</v>
      </c>
      <c r="R2164" s="7" t="str">
        <f t="shared" si="200"/>
        <v>rock</v>
      </c>
      <c r="S2164" s="13">
        <f>(((I2164/60)/60)/24)+DATE(1970,1,1)</f>
        <v>41844.766099537039</v>
      </c>
      <c r="T2164" s="16">
        <f>(((J2164/60)/60)/24)+DATE(1970,1,1)</f>
        <v>41813.766099537039</v>
      </c>
      <c r="U2164">
        <f t="shared" si="201"/>
        <v>58</v>
      </c>
      <c r="V2164" t="str">
        <f t="shared" si="202"/>
        <v/>
      </c>
      <c r="W2164" t="str">
        <f t="shared" si="203"/>
        <v/>
      </c>
      <c r="X2164" t="str">
        <f t="shared" si="204"/>
        <v/>
      </c>
    </row>
    <row r="2165" spans="1:24"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f>
        <v>1.3220000000000001</v>
      </c>
      <c r="P2165" s="6">
        <f>E2165/L2165</f>
        <v>75.11363636363636</v>
      </c>
      <c r="Q2165" t="str">
        <f t="shared" si="199"/>
        <v>music</v>
      </c>
      <c r="R2165" s="7" t="str">
        <f t="shared" si="200"/>
        <v>rock</v>
      </c>
      <c r="S2165" s="13">
        <f>(((I2165/60)/60)/24)+DATE(1970,1,1)</f>
        <v>42163.159722222219</v>
      </c>
      <c r="T2165" s="16">
        <f>(((J2165/60)/60)/24)+DATE(1970,1,1)</f>
        <v>42111.899537037039</v>
      </c>
      <c r="U2165">
        <f t="shared" si="201"/>
        <v>44</v>
      </c>
      <c r="V2165" t="str">
        <f t="shared" si="202"/>
        <v/>
      </c>
      <c r="W2165" t="str">
        <f t="shared" si="203"/>
        <v/>
      </c>
      <c r="X2165" t="str">
        <f t="shared" si="204"/>
        <v/>
      </c>
    </row>
    <row r="2166" spans="1:24"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f>
        <v>1.0263636363636364</v>
      </c>
      <c r="P2166" s="6">
        <f>E2166/L2166</f>
        <v>68.01204819277109</v>
      </c>
      <c r="Q2166" t="str">
        <f t="shared" si="199"/>
        <v>music</v>
      </c>
      <c r="R2166" s="7" t="str">
        <f t="shared" si="200"/>
        <v>rock</v>
      </c>
      <c r="S2166" s="13">
        <f>(((I2166/60)/60)/24)+DATE(1970,1,1)</f>
        <v>42546.165972222225</v>
      </c>
      <c r="T2166" s="16">
        <f>(((J2166/60)/60)/24)+DATE(1970,1,1)</f>
        <v>42515.71775462963</v>
      </c>
      <c r="U2166">
        <f t="shared" si="201"/>
        <v>83</v>
      </c>
      <c r="V2166" t="str">
        <f t="shared" si="202"/>
        <v/>
      </c>
      <c r="W2166" t="str">
        <f t="shared" si="203"/>
        <v/>
      </c>
      <c r="X2166" t="str">
        <f t="shared" si="204"/>
        <v/>
      </c>
    </row>
    <row r="2167" spans="1:24"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f>
        <v>1.3864000000000001</v>
      </c>
      <c r="P2167" s="6">
        <f>E2167/L2167</f>
        <v>29.623931623931625</v>
      </c>
      <c r="Q2167" t="str">
        <f t="shared" si="199"/>
        <v>music</v>
      </c>
      <c r="R2167" s="7" t="str">
        <f t="shared" si="200"/>
        <v>rock</v>
      </c>
      <c r="S2167" s="13">
        <f>(((I2167/60)/60)/24)+DATE(1970,1,1)</f>
        <v>42468.625405092593</v>
      </c>
      <c r="T2167" s="16">
        <f>(((J2167/60)/60)/24)+DATE(1970,1,1)</f>
        <v>42438.667071759264</v>
      </c>
      <c r="U2167">
        <f t="shared" si="201"/>
        <v>117</v>
      </c>
      <c r="V2167" t="str">
        <f t="shared" si="202"/>
        <v/>
      </c>
      <c r="W2167" t="str">
        <f t="shared" si="203"/>
        <v/>
      </c>
      <c r="X2167" t="str">
        <f t="shared" si="204"/>
        <v/>
      </c>
    </row>
    <row r="2168" spans="1:24"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f>
        <v>1.466</v>
      </c>
      <c r="P2168" s="6">
        <f>E2168/L2168</f>
        <v>91.625</v>
      </c>
      <c r="Q2168" t="str">
        <f t="shared" si="199"/>
        <v>music</v>
      </c>
      <c r="R2168" s="7" t="str">
        <f t="shared" si="200"/>
        <v>rock</v>
      </c>
      <c r="S2168" s="13">
        <f>(((I2168/60)/60)/24)+DATE(1970,1,1)</f>
        <v>41978.879837962959</v>
      </c>
      <c r="T2168" s="16">
        <f>(((J2168/60)/60)/24)+DATE(1970,1,1)</f>
        <v>41933.838171296295</v>
      </c>
      <c r="U2168">
        <f t="shared" si="201"/>
        <v>32</v>
      </c>
      <c r="V2168" t="str">
        <f t="shared" si="202"/>
        <v/>
      </c>
      <c r="W2168" t="str">
        <f t="shared" si="203"/>
        <v/>
      </c>
      <c r="X2168" t="str">
        <f t="shared" si="204"/>
        <v/>
      </c>
    </row>
    <row r="2169" spans="1:24"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f>
        <v>1.2</v>
      </c>
      <c r="P2169" s="6">
        <f>E2169/L2169</f>
        <v>22.5</v>
      </c>
      <c r="Q2169" t="str">
        <f t="shared" si="199"/>
        <v>music</v>
      </c>
      <c r="R2169" s="7" t="str">
        <f t="shared" si="200"/>
        <v>rock</v>
      </c>
      <c r="S2169" s="13">
        <f>(((I2169/60)/60)/24)+DATE(1970,1,1)</f>
        <v>41167.066400462965</v>
      </c>
      <c r="T2169" s="16">
        <f>(((J2169/60)/60)/24)+DATE(1970,1,1)</f>
        <v>41153.066400462965</v>
      </c>
      <c r="U2169">
        <f t="shared" si="201"/>
        <v>8</v>
      </c>
      <c r="V2169" t="str">
        <f t="shared" si="202"/>
        <v/>
      </c>
      <c r="W2169" t="str">
        <f t="shared" si="203"/>
        <v/>
      </c>
      <c r="X2169" t="str">
        <f t="shared" si="204"/>
        <v/>
      </c>
    </row>
    <row r="2170" spans="1:24"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f>
        <v>1.215816111111111</v>
      </c>
      <c r="P2170" s="6">
        <f>E2170/L2170</f>
        <v>64.366735294117646</v>
      </c>
      <c r="Q2170" t="str">
        <f t="shared" si="199"/>
        <v>music</v>
      </c>
      <c r="R2170" s="7" t="str">
        <f t="shared" si="200"/>
        <v>rock</v>
      </c>
      <c r="S2170" s="13">
        <f>(((I2170/60)/60)/24)+DATE(1970,1,1)</f>
        <v>42776.208333333328</v>
      </c>
      <c r="T2170" s="16">
        <f>(((J2170/60)/60)/24)+DATE(1970,1,1)</f>
        <v>42745.600243055553</v>
      </c>
      <c r="U2170">
        <f t="shared" si="201"/>
        <v>340</v>
      </c>
      <c r="V2170" t="str">
        <f t="shared" si="202"/>
        <v/>
      </c>
      <c r="W2170" t="str">
        <f t="shared" si="203"/>
        <v/>
      </c>
      <c r="X2170" t="str">
        <f t="shared" si="204"/>
        <v/>
      </c>
    </row>
    <row r="2171" spans="1:24"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f>
        <v>1</v>
      </c>
      <c r="P2171" s="6">
        <f>E2171/L2171</f>
        <v>21.857142857142858</v>
      </c>
      <c r="Q2171" t="str">
        <f t="shared" si="199"/>
        <v>music</v>
      </c>
      <c r="R2171" s="7" t="str">
        <f t="shared" si="200"/>
        <v>rock</v>
      </c>
      <c r="S2171" s="13">
        <f>(((I2171/60)/60)/24)+DATE(1970,1,1)</f>
        <v>42796.700821759259</v>
      </c>
      <c r="T2171" s="16">
        <f>(((J2171/60)/60)/24)+DATE(1970,1,1)</f>
        <v>42793.700821759259</v>
      </c>
      <c r="U2171">
        <f t="shared" si="201"/>
        <v>7</v>
      </c>
      <c r="V2171" t="str">
        <f t="shared" si="202"/>
        <v/>
      </c>
      <c r="W2171" t="str">
        <f t="shared" si="203"/>
        <v/>
      </c>
      <c r="X2171" t="str">
        <f t="shared" si="204"/>
        <v/>
      </c>
    </row>
    <row r="2172" spans="1:24"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f>
        <v>1.8085714285714285</v>
      </c>
      <c r="P2172" s="6">
        <f>E2172/L2172</f>
        <v>33.315789473684212</v>
      </c>
      <c r="Q2172" t="str">
        <f t="shared" si="199"/>
        <v>music</v>
      </c>
      <c r="R2172" s="7" t="str">
        <f t="shared" si="200"/>
        <v>rock</v>
      </c>
      <c r="S2172" s="13">
        <f>(((I2172/60)/60)/24)+DATE(1970,1,1)</f>
        <v>42238.750254629631</v>
      </c>
      <c r="T2172" s="16">
        <f>(((J2172/60)/60)/24)+DATE(1970,1,1)</f>
        <v>42198.750254629631</v>
      </c>
      <c r="U2172">
        <f t="shared" si="201"/>
        <v>19</v>
      </c>
      <c r="V2172" t="str">
        <f t="shared" si="202"/>
        <v/>
      </c>
      <c r="W2172" t="str">
        <f t="shared" si="203"/>
        <v/>
      </c>
      <c r="X2172" t="str">
        <f t="shared" si="204"/>
        <v/>
      </c>
    </row>
    <row r="2173" spans="1:24"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f>
        <v>1.0607500000000001</v>
      </c>
      <c r="P2173" s="6">
        <f>E2173/L2173</f>
        <v>90.276595744680847</v>
      </c>
      <c r="Q2173" t="str">
        <f t="shared" si="199"/>
        <v>music</v>
      </c>
      <c r="R2173" s="7" t="str">
        <f t="shared" si="200"/>
        <v>rock</v>
      </c>
      <c r="S2173" s="13">
        <f>(((I2173/60)/60)/24)+DATE(1970,1,1)</f>
        <v>42177.208333333328</v>
      </c>
      <c r="T2173" s="16">
        <f>(((J2173/60)/60)/24)+DATE(1970,1,1)</f>
        <v>42141.95711805555</v>
      </c>
      <c r="U2173">
        <f t="shared" si="201"/>
        <v>47</v>
      </c>
      <c r="V2173" t="str">
        <f t="shared" si="202"/>
        <v/>
      </c>
      <c r="W2173" t="str">
        <f t="shared" si="203"/>
        <v/>
      </c>
      <c r="X2173" t="str">
        <f t="shared" si="204"/>
        <v/>
      </c>
    </row>
    <row r="2174" spans="1:24"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f>
        <v>1</v>
      </c>
      <c r="P2174" s="6">
        <f>E2174/L2174</f>
        <v>76.92307692307692</v>
      </c>
      <c r="Q2174" t="str">
        <f t="shared" si="199"/>
        <v>music</v>
      </c>
      <c r="R2174" s="7" t="str">
        <f t="shared" si="200"/>
        <v>rock</v>
      </c>
      <c r="S2174" s="13">
        <f>(((I2174/60)/60)/24)+DATE(1970,1,1)</f>
        <v>42112.580092592587</v>
      </c>
      <c r="T2174" s="16">
        <f>(((J2174/60)/60)/24)+DATE(1970,1,1)</f>
        <v>42082.580092592587</v>
      </c>
      <c r="U2174">
        <f t="shared" si="201"/>
        <v>13</v>
      </c>
      <c r="V2174" t="str">
        <f t="shared" si="202"/>
        <v/>
      </c>
      <c r="W2174" t="str">
        <f t="shared" si="203"/>
        <v/>
      </c>
      <c r="X2174" t="str">
        <f t="shared" si="204"/>
        <v/>
      </c>
    </row>
    <row r="2175" spans="1:24"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f>
        <v>1.2692857142857144</v>
      </c>
      <c r="P2175" s="6">
        <f>E2175/L2175</f>
        <v>59.233333333333334</v>
      </c>
      <c r="Q2175" t="str">
        <f t="shared" si="199"/>
        <v>music</v>
      </c>
      <c r="R2175" s="7" t="str">
        <f t="shared" si="200"/>
        <v>rock</v>
      </c>
      <c r="S2175" s="13">
        <f>(((I2175/60)/60)/24)+DATE(1970,1,1)</f>
        <v>41527.165972222225</v>
      </c>
      <c r="T2175" s="16">
        <f>(((J2175/60)/60)/24)+DATE(1970,1,1)</f>
        <v>41495.692627314813</v>
      </c>
      <c r="U2175">
        <f t="shared" si="201"/>
        <v>90</v>
      </c>
      <c r="V2175" t="str">
        <f t="shared" si="202"/>
        <v/>
      </c>
      <c r="W2175" t="str">
        <f t="shared" si="203"/>
        <v/>
      </c>
      <c r="X2175" t="str">
        <f t="shared" si="204"/>
        <v/>
      </c>
    </row>
    <row r="2176" spans="1:24"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f>
        <v>1.0297499999999999</v>
      </c>
      <c r="P2176" s="6">
        <f>E2176/L2176</f>
        <v>65.38095238095238</v>
      </c>
      <c r="Q2176" t="str">
        <f t="shared" si="199"/>
        <v>music</v>
      </c>
      <c r="R2176" s="7" t="str">
        <f t="shared" si="200"/>
        <v>rock</v>
      </c>
      <c r="S2176" s="13">
        <f>(((I2176/60)/60)/24)+DATE(1970,1,1)</f>
        <v>42495.542905092589</v>
      </c>
      <c r="T2176" s="16">
        <f>(((J2176/60)/60)/24)+DATE(1970,1,1)</f>
        <v>42465.542905092589</v>
      </c>
      <c r="U2176">
        <f t="shared" si="201"/>
        <v>63</v>
      </c>
      <c r="V2176" t="str">
        <f t="shared" si="202"/>
        <v/>
      </c>
      <c r="W2176" t="str">
        <f t="shared" si="203"/>
        <v/>
      </c>
      <c r="X2176" t="str">
        <f t="shared" si="204"/>
        <v/>
      </c>
    </row>
    <row r="2177" spans="1:24"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f>
        <v>2.5</v>
      </c>
      <c r="P2177" s="6">
        <f>E2177/L2177</f>
        <v>67.307692307692307</v>
      </c>
      <c r="Q2177" t="str">
        <f t="shared" si="199"/>
        <v>music</v>
      </c>
      <c r="R2177" s="7" t="str">
        <f t="shared" si="200"/>
        <v>rock</v>
      </c>
      <c r="S2177" s="13">
        <f>(((I2177/60)/60)/24)+DATE(1970,1,1)</f>
        <v>42572.009097222224</v>
      </c>
      <c r="T2177" s="16">
        <f>(((J2177/60)/60)/24)+DATE(1970,1,1)</f>
        <v>42565.009097222224</v>
      </c>
      <c r="U2177">
        <f t="shared" si="201"/>
        <v>26</v>
      </c>
      <c r="V2177" t="str">
        <f t="shared" si="202"/>
        <v/>
      </c>
      <c r="W2177" t="str">
        <f t="shared" si="203"/>
        <v/>
      </c>
      <c r="X2177" t="str">
        <f t="shared" si="204"/>
        <v/>
      </c>
    </row>
    <row r="2178" spans="1:24"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f>
        <v>1.2602</v>
      </c>
      <c r="P2178" s="6">
        <f>E2178/L2178</f>
        <v>88.74647887323944</v>
      </c>
      <c r="Q2178" t="str">
        <f t="shared" si="199"/>
        <v>music</v>
      </c>
      <c r="R2178" s="7" t="str">
        <f t="shared" si="200"/>
        <v>rock</v>
      </c>
      <c r="S2178" s="13">
        <f>(((I2178/60)/60)/24)+DATE(1970,1,1)</f>
        <v>42126.633206018523</v>
      </c>
      <c r="T2178" s="16">
        <f>(((J2178/60)/60)/24)+DATE(1970,1,1)</f>
        <v>42096.633206018523</v>
      </c>
      <c r="U2178">
        <f t="shared" si="201"/>
        <v>71</v>
      </c>
      <c r="V2178" t="str">
        <f t="shared" si="202"/>
        <v/>
      </c>
      <c r="W2178" t="str">
        <f t="shared" si="203"/>
        <v/>
      </c>
      <c r="X2178" t="str">
        <f t="shared" si="204"/>
        <v/>
      </c>
    </row>
    <row r="2179" spans="1:24"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f>
        <v>1.0012000000000001</v>
      </c>
      <c r="P2179" s="6">
        <f>E2179/L2179</f>
        <v>65.868421052631575</v>
      </c>
      <c r="Q2179" t="str">
        <f t="shared" ref="Q2179:Q2242" si="205">LEFT(N2179,SEARCH("/",N2179)-1)</f>
        <v>music</v>
      </c>
      <c r="R2179" s="7" t="str">
        <f t="shared" ref="R2179:R2242" si="206">RIGHT(N2179,LEN(N2179)-SEARCH("/",N2179))</f>
        <v>rock</v>
      </c>
      <c r="S2179" s="13">
        <f>(((I2179/60)/60)/24)+DATE(1970,1,1)</f>
        <v>42527.250775462962</v>
      </c>
      <c r="T2179" s="16">
        <f>(((J2179/60)/60)/24)+DATE(1970,1,1)</f>
        <v>42502.250775462962</v>
      </c>
      <c r="U2179">
        <f t="shared" ref="U2179:U2242" si="207">IF(F2179="Successful",L2179,"")</f>
        <v>38</v>
      </c>
      <c r="V2179" t="str">
        <f t="shared" ref="V2179:V2242" si="208">IF($F2179="Failed",$L2179,"")</f>
        <v/>
      </c>
      <c r="W2179" t="str">
        <f t="shared" ref="W2179:W2242" si="209">IF($F2179="Canceled",$L2179,"")</f>
        <v/>
      </c>
      <c r="X2179" t="str">
        <f t="shared" ref="X2179:X2242" si="210">IF(V2179="",W2179,V2179)</f>
        <v/>
      </c>
    </row>
    <row r="2180" spans="1:24"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f>
        <v>1.3864000000000001</v>
      </c>
      <c r="P2180" s="6">
        <f>E2180/L2180</f>
        <v>40.349243306169967</v>
      </c>
      <c r="Q2180" t="str">
        <f t="shared" si="205"/>
        <v>music</v>
      </c>
      <c r="R2180" s="7" t="str">
        <f t="shared" si="206"/>
        <v>rock</v>
      </c>
      <c r="S2180" s="13">
        <f>(((I2180/60)/60)/24)+DATE(1970,1,1)</f>
        <v>42753.63653935185</v>
      </c>
      <c r="T2180" s="16">
        <f>(((J2180/60)/60)/24)+DATE(1970,1,1)</f>
        <v>42723.63653935185</v>
      </c>
      <c r="U2180">
        <f t="shared" si="207"/>
        <v>859</v>
      </c>
      <c r="V2180" t="str">
        <f t="shared" si="208"/>
        <v/>
      </c>
      <c r="W2180" t="str">
        <f t="shared" si="209"/>
        <v/>
      </c>
      <c r="X2180" t="str">
        <f t="shared" si="210"/>
        <v/>
      </c>
    </row>
    <row r="2181" spans="1:24"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f>
        <v>1.6140000000000001</v>
      </c>
      <c r="P2181" s="6">
        <f>E2181/L2181</f>
        <v>76.857142857142861</v>
      </c>
      <c r="Q2181" t="str">
        <f t="shared" si="205"/>
        <v>music</v>
      </c>
      <c r="R2181" s="7" t="str">
        <f t="shared" si="206"/>
        <v>rock</v>
      </c>
      <c r="S2181" s="13">
        <f>(((I2181/60)/60)/24)+DATE(1970,1,1)</f>
        <v>42105.171203703707</v>
      </c>
      <c r="T2181" s="16">
        <f>(((J2181/60)/60)/24)+DATE(1970,1,1)</f>
        <v>42075.171203703707</v>
      </c>
      <c r="U2181">
        <f t="shared" si="207"/>
        <v>21</v>
      </c>
      <c r="V2181" t="str">
        <f t="shared" si="208"/>
        <v/>
      </c>
      <c r="W2181" t="str">
        <f t="shared" si="209"/>
        <v/>
      </c>
      <c r="X2181" t="str">
        <f t="shared" si="210"/>
        <v/>
      </c>
    </row>
    <row r="2182" spans="1:24"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f>
        <v>1.071842</v>
      </c>
      <c r="P2182" s="6">
        <f>E2182/L2182</f>
        <v>68.707820512820518</v>
      </c>
      <c r="Q2182" t="str">
        <f t="shared" si="205"/>
        <v>music</v>
      </c>
      <c r="R2182" s="7" t="str">
        <f t="shared" si="206"/>
        <v>rock</v>
      </c>
      <c r="S2182" s="13">
        <f>(((I2182/60)/60)/24)+DATE(1970,1,1)</f>
        <v>42321.711435185185</v>
      </c>
      <c r="T2182" s="16">
        <f>(((J2182/60)/60)/24)+DATE(1970,1,1)</f>
        <v>42279.669768518521</v>
      </c>
      <c r="U2182">
        <f t="shared" si="207"/>
        <v>78</v>
      </c>
      <c r="V2182" t="str">
        <f t="shared" si="208"/>
        <v/>
      </c>
      <c r="W2182" t="str">
        <f t="shared" si="209"/>
        <v/>
      </c>
      <c r="X2182" t="str">
        <f t="shared" si="210"/>
        <v/>
      </c>
    </row>
    <row r="2183" spans="1:24"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f>
        <v>1.5309999999999999</v>
      </c>
      <c r="P2183" s="6">
        <f>E2183/L2183</f>
        <v>57.773584905660378</v>
      </c>
      <c r="Q2183" t="str">
        <f t="shared" si="205"/>
        <v>games</v>
      </c>
      <c r="R2183" s="7" t="str">
        <f t="shared" si="206"/>
        <v>tabletop games</v>
      </c>
      <c r="S2183" s="13">
        <f>(((I2183/60)/60)/24)+DATE(1970,1,1)</f>
        <v>42787.005243055552</v>
      </c>
      <c r="T2183" s="16">
        <f>(((J2183/60)/60)/24)+DATE(1970,1,1)</f>
        <v>42773.005243055552</v>
      </c>
      <c r="U2183">
        <f t="shared" si="207"/>
        <v>53</v>
      </c>
      <c r="V2183" t="str">
        <f t="shared" si="208"/>
        <v/>
      </c>
      <c r="W2183" t="str">
        <f t="shared" si="209"/>
        <v/>
      </c>
      <c r="X2183" t="str">
        <f t="shared" si="210"/>
        <v/>
      </c>
    </row>
    <row r="2184" spans="1:24"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f>
        <v>5.2416666666666663</v>
      </c>
      <c r="P2184" s="6">
        <f>E2184/L2184</f>
        <v>44.171348314606739</v>
      </c>
      <c r="Q2184" t="str">
        <f t="shared" si="205"/>
        <v>games</v>
      </c>
      <c r="R2184" s="7" t="str">
        <f t="shared" si="206"/>
        <v>tabletop games</v>
      </c>
      <c r="S2184" s="13">
        <f>(((I2184/60)/60)/24)+DATE(1970,1,1)</f>
        <v>41914.900752314818</v>
      </c>
      <c r="T2184" s="16">
        <f>(((J2184/60)/60)/24)+DATE(1970,1,1)</f>
        <v>41879.900752314818</v>
      </c>
      <c r="U2184">
        <f t="shared" si="207"/>
        <v>356</v>
      </c>
      <c r="V2184" t="str">
        <f t="shared" si="208"/>
        <v/>
      </c>
      <c r="W2184" t="str">
        <f t="shared" si="209"/>
        <v/>
      </c>
      <c r="X2184" t="str">
        <f t="shared" si="210"/>
        <v/>
      </c>
    </row>
    <row r="2185" spans="1:24"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f>
        <v>4.8927777777777779</v>
      </c>
      <c r="P2185" s="6">
        <f>E2185/L2185</f>
        <v>31.566308243727597</v>
      </c>
      <c r="Q2185" t="str">
        <f t="shared" si="205"/>
        <v>games</v>
      </c>
      <c r="R2185" s="7" t="str">
        <f t="shared" si="206"/>
        <v>tabletop games</v>
      </c>
      <c r="S2185" s="13">
        <f>(((I2185/60)/60)/24)+DATE(1970,1,1)</f>
        <v>42775.208333333328</v>
      </c>
      <c r="T2185" s="16">
        <f>(((J2185/60)/60)/24)+DATE(1970,1,1)</f>
        <v>42745.365474537044</v>
      </c>
      <c r="U2185">
        <f t="shared" si="207"/>
        <v>279</v>
      </c>
      <c r="V2185" t="str">
        <f t="shared" si="208"/>
        <v/>
      </c>
      <c r="W2185" t="str">
        <f t="shared" si="209"/>
        <v/>
      </c>
      <c r="X2185" t="str">
        <f t="shared" si="210"/>
        <v/>
      </c>
    </row>
    <row r="2186" spans="1:24"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f>
        <v>2.8473999999999999</v>
      </c>
      <c r="P2186" s="6">
        <f>E2186/L2186</f>
        <v>107.04511278195488</v>
      </c>
      <c r="Q2186" t="str">
        <f t="shared" si="205"/>
        <v>games</v>
      </c>
      <c r="R2186" s="7" t="str">
        <f t="shared" si="206"/>
        <v>tabletop games</v>
      </c>
      <c r="S2186" s="13">
        <f>(((I2186/60)/60)/24)+DATE(1970,1,1)</f>
        <v>42394.666666666672</v>
      </c>
      <c r="T2186" s="16">
        <f>(((J2186/60)/60)/24)+DATE(1970,1,1)</f>
        <v>42380.690289351856</v>
      </c>
      <c r="U2186">
        <f t="shared" si="207"/>
        <v>266</v>
      </c>
      <c r="V2186" t="str">
        <f t="shared" si="208"/>
        <v/>
      </c>
      <c r="W2186" t="str">
        <f t="shared" si="209"/>
        <v/>
      </c>
      <c r="X2186" t="str">
        <f t="shared" si="210"/>
        <v/>
      </c>
    </row>
    <row r="2187" spans="1:24"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f>
        <v>18.569700000000001</v>
      </c>
      <c r="P2187" s="6">
        <f>E2187/L2187</f>
        <v>149.03451043338683</v>
      </c>
      <c r="Q2187" t="str">
        <f t="shared" si="205"/>
        <v>games</v>
      </c>
      <c r="R2187" s="7" t="str">
        <f t="shared" si="206"/>
        <v>tabletop games</v>
      </c>
      <c r="S2187" s="13">
        <f>(((I2187/60)/60)/24)+DATE(1970,1,1)</f>
        <v>41359.349988425929</v>
      </c>
      <c r="T2187" s="16">
        <f>(((J2187/60)/60)/24)+DATE(1970,1,1)</f>
        <v>41319.349988425929</v>
      </c>
      <c r="U2187">
        <f t="shared" si="207"/>
        <v>623</v>
      </c>
      <c r="V2187" t="str">
        <f t="shared" si="208"/>
        <v/>
      </c>
      <c r="W2187" t="str">
        <f t="shared" si="209"/>
        <v/>
      </c>
      <c r="X2187" t="str">
        <f t="shared" si="210"/>
        <v/>
      </c>
    </row>
    <row r="2188" spans="1:24"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f>
        <v>1.0967499999999999</v>
      </c>
      <c r="P2188" s="6">
        <f>E2188/L2188</f>
        <v>55.956632653061227</v>
      </c>
      <c r="Q2188" t="str">
        <f t="shared" si="205"/>
        <v>games</v>
      </c>
      <c r="R2188" s="7" t="str">
        <f t="shared" si="206"/>
        <v>tabletop games</v>
      </c>
      <c r="S2188" s="13">
        <f>(((I2188/60)/60)/24)+DATE(1970,1,1)</f>
        <v>42620.083333333328</v>
      </c>
      <c r="T2188" s="16">
        <f>(((J2188/60)/60)/24)+DATE(1970,1,1)</f>
        <v>42583.615081018521</v>
      </c>
      <c r="U2188">
        <f t="shared" si="207"/>
        <v>392</v>
      </c>
      <c r="V2188" t="str">
        <f t="shared" si="208"/>
        <v/>
      </c>
      <c r="W2188" t="str">
        <f t="shared" si="209"/>
        <v/>
      </c>
      <c r="X2188" t="str">
        <f t="shared" si="210"/>
        <v/>
      </c>
    </row>
    <row r="2189" spans="1:24"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f>
        <v>10.146425000000001</v>
      </c>
      <c r="P2189" s="6">
        <f>E2189/L2189</f>
        <v>56.970381807973048</v>
      </c>
      <c r="Q2189" t="str">
        <f t="shared" si="205"/>
        <v>games</v>
      </c>
      <c r="R2189" s="7" t="str">
        <f t="shared" si="206"/>
        <v>tabletop games</v>
      </c>
      <c r="S2189" s="13">
        <f>(((I2189/60)/60)/24)+DATE(1970,1,1)</f>
        <v>42097.165972222225</v>
      </c>
      <c r="T2189" s="16">
        <f>(((J2189/60)/60)/24)+DATE(1970,1,1)</f>
        <v>42068.209097222221</v>
      </c>
      <c r="U2189">
        <f t="shared" si="207"/>
        <v>3562</v>
      </c>
      <c r="V2189" t="str">
        <f t="shared" si="208"/>
        <v/>
      </c>
      <c r="W2189" t="str">
        <f t="shared" si="209"/>
        <v/>
      </c>
      <c r="X2189" t="str">
        <f t="shared" si="210"/>
        <v/>
      </c>
    </row>
    <row r="2190" spans="1:24"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f>
        <v>4.1217692027666546</v>
      </c>
      <c r="P2190" s="6">
        <f>E2190/L2190</f>
        <v>44.056420233463037</v>
      </c>
      <c r="Q2190" t="str">
        <f t="shared" si="205"/>
        <v>games</v>
      </c>
      <c r="R2190" s="7" t="str">
        <f t="shared" si="206"/>
        <v>tabletop games</v>
      </c>
      <c r="S2190" s="13">
        <f>(((I2190/60)/60)/24)+DATE(1970,1,1)</f>
        <v>42668.708333333328</v>
      </c>
      <c r="T2190" s="16">
        <f>(((J2190/60)/60)/24)+DATE(1970,1,1)</f>
        <v>42633.586122685185</v>
      </c>
      <c r="U2190">
        <f t="shared" si="207"/>
        <v>514</v>
      </c>
      <c r="V2190" t="str">
        <f t="shared" si="208"/>
        <v/>
      </c>
      <c r="W2190" t="str">
        <f t="shared" si="209"/>
        <v/>
      </c>
      <c r="X2190" t="str">
        <f t="shared" si="210"/>
        <v/>
      </c>
    </row>
    <row r="2191" spans="1:24"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f>
        <v>5.0324999999999998</v>
      </c>
      <c r="P2191" s="6">
        <f>E2191/L2191</f>
        <v>68.625</v>
      </c>
      <c r="Q2191" t="str">
        <f t="shared" si="205"/>
        <v>games</v>
      </c>
      <c r="R2191" s="7" t="str">
        <f t="shared" si="206"/>
        <v>tabletop games</v>
      </c>
      <c r="S2191" s="13">
        <f>(((I2191/60)/60)/24)+DATE(1970,1,1)</f>
        <v>42481.916666666672</v>
      </c>
      <c r="T2191" s="16">
        <f>(((J2191/60)/60)/24)+DATE(1970,1,1)</f>
        <v>42467.788194444445</v>
      </c>
      <c r="U2191">
        <f t="shared" si="207"/>
        <v>88</v>
      </c>
      <c r="V2191" t="str">
        <f t="shared" si="208"/>
        <v/>
      </c>
      <c r="W2191" t="str">
        <f t="shared" si="209"/>
        <v/>
      </c>
      <c r="X2191" t="str">
        <f t="shared" si="210"/>
        <v/>
      </c>
    </row>
    <row r="2192" spans="1:24"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f>
        <v>1.8461052631578947</v>
      </c>
      <c r="P2192" s="6">
        <f>E2192/L2192</f>
        <v>65.318435754189949</v>
      </c>
      <c r="Q2192" t="str">
        <f t="shared" si="205"/>
        <v>games</v>
      </c>
      <c r="R2192" s="7" t="str">
        <f t="shared" si="206"/>
        <v>tabletop games</v>
      </c>
      <c r="S2192" s="13">
        <f>(((I2192/60)/60)/24)+DATE(1970,1,1)</f>
        <v>42452.290972222225</v>
      </c>
      <c r="T2192" s="16">
        <f>(((J2192/60)/60)/24)+DATE(1970,1,1)</f>
        <v>42417.625046296293</v>
      </c>
      <c r="U2192">
        <f t="shared" si="207"/>
        <v>537</v>
      </c>
      <c r="V2192" t="str">
        <f t="shared" si="208"/>
        <v/>
      </c>
      <c r="W2192" t="str">
        <f t="shared" si="209"/>
        <v/>
      </c>
      <c r="X2192" t="str">
        <f t="shared" si="210"/>
        <v/>
      </c>
    </row>
    <row r="2193" spans="1:24"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f>
        <v>1.1973333333333334</v>
      </c>
      <c r="P2193" s="6">
        <f>E2193/L2193</f>
        <v>35.92</v>
      </c>
      <c r="Q2193" t="str">
        <f t="shared" si="205"/>
        <v>games</v>
      </c>
      <c r="R2193" s="7" t="str">
        <f t="shared" si="206"/>
        <v>tabletop games</v>
      </c>
      <c r="S2193" s="13">
        <f>(((I2193/60)/60)/24)+DATE(1970,1,1)</f>
        <v>42780.833645833336</v>
      </c>
      <c r="T2193" s="16">
        <f>(((J2193/60)/60)/24)+DATE(1970,1,1)</f>
        <v>42768.833645833336</v>
      </c>
      <c r="U2193">
        <f t="shared" si="207"/>
        <v>25</v>
      </c>
      <c r="V2193" t="str">
        <f t="shared" si="208"/>
        <v/>
      </c>
      <c r="W2193" t="str">
        <f t="shared" si="209"/>
        <v/>
      </c>
      <c r="X2193" t="str">
        <f t="shared" si="210"/>
        <v/>
      </c>
    </row>
    <row r="2194" spans="1:24"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f>
        <v>10.812401666666668</v>
      </c>
      <c r="P2194" s="6">
        <f>E2194/L2194</f>
        <v>40.070667078443485</v>
      </c>
      <c r="Q2194" t="str">
        <f t="shared" si="205"/>
        <v>games</v>
      </c>
      <c r="R2194" s="7" t="str">
        <f t="shared" si="206"/>
        <v>tabletop games</v>
      </c>
      <c r="S2194" s="13">
        <f>(((I2194/60)/60)/24)+DATE(1970,1,1)</f>
        <v>42719.958333333328</v>
      </c>
      <c r="T2194" s="16">
        <f>(((J2194/60)/60)/24)+DATE(1970,1,1)</f>
        <v>42691.8512037037</v>
      </c>
      <c r="U2194">
        <f t="shared" si="207"/>
        <v>3238</v>
      </c>
      <c r="V2194" t="str">
        <f t="shared" si="208"/>
        <v/>
      </c>
      <c r="W2194" t="str">
        <f t="shared" si="209"/>
        <v/>
      </c>
      <c r="X2194" t="str">
        <f t="shared" si="210"/>
        <v/>
      </c>
    </row>
    <row r="2195" spans="1:24"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f>
        <v>4.5237333333333334</v>
      </c>
      <c r="P2195" s="6">
        <f>E2195/L2195</f>
        <v>75.647714604236342</v>
      </c>
      <c r="Q2195" t="str">
        <f t="shared" si="205"/>
        <v>games</v>
      </c>
      <c r="R2195" s="7" t="str">
        <f t="shared" si="206"/>
        <v>tabletop games</v>
      </c>
      <c r="S2195" s="13">
        <f>(((I2195/60)/60)/24)+DATE(1970,1,1)</f>
        <v>42695.207638888889</v>
      </c>
      <c r="T2195" s="16">
        <f>(((J2195/60)/60)/24)+DATE(1970,1,1)</f>
        <v>42664.405925925923</v>
      </c>
      <c r="U2195">
        <f t="shared" si="207"/>
        <v>897</v>
      </c>
      <c r="V2195" t="str">
        <f t="shared" si="208"/>
        <v/>
      </c>
      <c r="W2195" t="str">
        <f t="shared" si="209"/>
        <v/>
      </c>
      <c r="X2195" t="str">
        <f t="shared" si="210"/>
        <v/>
      </c>
    </row>
    <row r="2196" spans="1:24"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f>
        <v>5.3737000000000004</v>
      </c>
      <c r="P2196" s="6">
        <f>E2196/L2196</f>
        <v>61.203872437357631</v>
      </c>
      <c r="Q2196" t="str">
        <f t="shared" si="205"/>
        <v>games</v>
      </c>
      <c r="R2196" s="7" t="str">
        <f t="shared" si="206"/>
        <v>tabletop games</v>
      </c>
      <c r="S2196" s="13">
        <f>(((I2196/60)/60)/24)+DATE(1970,1,1)</f>
        <v>42455.716319444444</v>
      </c>
      <c r="T2196" s="16">
        <f>(((J2196/60)/60)/24)+DATE(1970,1,1)</f>
        <v>42425.757986111115</v>
      </c>
      <c r="U2196">
        <f t="shared" si="207"/>
        <v>878</v>
      </c>
      <c r="V2196" t="str">
        <f t="shared" si="208"/>
        <v/>
      </c>
      <c r="W2196" t="str">
        <f t="shared" si="209"/>
        <v/>
      </c>
      <c r="X2196" t="str">
        <f t="shared" si="210"/>
        <v/>
      </c>
    </row>
    <row r="2197" spans="1:24"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f>
        <v>1.2032608695652174</v>
      </c>
      <c r="P2197" s="6">
        <f>E2197/L2197</f>
        <v>48.130434782608695</v>
      </c>
      <c r="Q2197" t="str">
        <f t="shared" si="205"/>
        <v>games</v>
      </c>
      <c r="R2197" s="7" t="str">
        <f t="shared" si="206"/>
        <v>tabletop games</v>
      </c>
      <c r="S2197" s="13">
        <f>(((I2197/60)/60)/24)+DATE(1970,1,1)</f>
        <v>42227.771990740745</v>
      </c>
      <c r="T2197" s="16">
        <f>(((J2197/60)/60)/24)+DATE(1970,1,1)</f>
        <v>42197.771990740745</v>
      </c>
      <c r="U2197">
        <f t="shared" si="207"/>
        <v>115</v>
      </c>
      <c r="V2197" t="str">
        <f t="shared" si="208"/>
        <v/>
      </c>
      <c r="W2197" t="str">
        <f t="shared" si="209"/>
        <v/>
      </c>
      <c r="X2197" t="str">
        <f t="shared" si="210"/>
        <v/>
      </c>
    </row>
    <row r="2198" spans="1:24"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f>
        <v>1.1383571428571428</v>
      </c>
      <c r="P2198" s="6">
        <f>E2198/L2198</f>
        <v>68.106837606837601</v>
      </c>
      <c r="Q2198" t="str">
        <f t="shared" si="205"/>
        <v>games</v>
      </c>
      <c r="R2198" s="7" t="str">
        <f t="shared" si="206"/>
        <v>tabletop games</v>
      </c>
      <c r="S2198" s="13">
        <f>(((I2198/60)/60)/24)+DATE(1970,1,1)</f>
        <v>42706.291666666672</v>
      </c>
      <c r="T2198" s="16">
        <f>(((J2198/60)/60)/24)+DATE(1970,1,1)</f>
        <v>42675.487291666665</v>
      </c>
      <c r="U2198">
        <f t="shared" si="207"/>
        <v>234</v>
      </c>
      <c r="V2198" t="str">
        <f t="shared" si="208"/>
        <v/>
      </c>
      <c r="W2198" t="str">
        <f t="shared" si="209"/>
        <v/>
      </c>
      <c r="X2198" t="str">
        <f t="shared" si="210"/>
        <v/>
      </c>
    </row>
    <row r="2199" spans="1:24"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f>
        <v>9.5103109999999997</v>
      </c>
      <c r="P2199" s="6">
        <f>E2199/L2199</f>
        <v>65.891300230946882</v>
      </c>
      <c r="Q2199" t="str">
        <f t="shared" si="205"/>
        <v>games</v>
      </c>
      <c r="R2199" s="7" t="str">
        <f t="shared" si="206"/>
        <v>tabletop games</v>
      </c>
      <c r="S2199" s="13">
        <f>(((I2199/60)/60)/24)+DATE(1970,1,1)</f>
        <v>42063.584016203706</v>
      </c>
      <c r="T2199" s="16">
        <f>(((J2199/60)/60)/24)+DATE(1970,1,1)</f>
        <v>42033.584016203706</v>
      </c>
      <c r="U2199">
        <f t="shared" si="207"/>
        <v>4330</v>
      </c>
      <c r="V2199" t="str">
        <f t="shared" si="208"/>
        <v/>
      </c>
      <c r="W2199" t="str">
        <f t="shared" si="209"/>
        <v/>
      </c>
      <c r="X2199" t="str">
        <f t="shared" si="210"/>
        <v/>
      </c>
    </row>
    <row r="2200" spans="1:24"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f>
        <v>1.3289249999999999</v>
      </c>
      <c r="P2200" s="6">
        <f>E2200/L2200</f>
        <v>81.654377880184327</v>
      </c>
      <c r="Q2200" t="str">
        <f t="shared" si="205"/>
        <v>games</v>
      </c>
      <c r="R2200" s="7" t="str">
        <f t="shared" si="206"/>
        <v>tabletop games</v>
      </c>
      <c r="S2200" s="13">
        <f>(((I2200/60)/60)/24)+DATE(1970,1,1)</f>
        <v>42322.555555555555</v>
      </c>
      <c r="T2200" s="16">
        <f>(((J2200/60)/60)/24)+DATE(1970,1,1)</f>
        <v>42292.513888888891</v>
      </c>
      <c r="U2200">
        <f t="shared" si="207"/>
        <v>651</v>
      </c>
      <c r="V2200" t="str">
        <f t="shared" si="208"/>
        <v/>
      </c>
      <c r="W2200" t="str">
        <f t="shared" si="209"/>
        <v/>
      </c>
      <c r="X2200" t="str">
        <f t="shared" si="210"/>
        <v/>
      </c>
    </row>
    <row r="2201" spans="1:24"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f>
        <v>1.4697777777777778</v>
      </c>
      <c r="P2201" s="6">
        <f>E2201/L2201</f>
        <v>52.701195219123505</v>
      </c>
      <c r="Q2201" t="str">
        <f t="shared" si="205"/>
        <v>games</v>
      </c>
      <c r="R2201" s="7" t="str">
        <f t="shared" si="206"/>
        <v>tabletop games</v>
      </c>
      <c r="S2201" s="13">
        <f>(((I2201/60)/60)/24)+DATE(1970,1,1)</f>
        <v>42292.416643518518</v>
      </c>
      <c r="T2201" s="16">
        <f>(((J2201/60)/60)/24)+DATE(1970,1,1)</f>
        <v>42262.416643518518</v>
      </c>
      <c r="U2201">
        <f t="shared" si="207"/>
        <v>251</v>
      </c>
      <c r="V2201" t="str">
        <f t="shared" si="208"/>
        <v/>
      </c>
      <c r="W2201" t="str">
        <f t="shared" si="209"/>
        <v/>
      </c>
      <c r="X2201" t="str">
        <f t="shared" si="210"/>
        <v/>
      </c>
    </row>
    <row r="2202" spans="1:24"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f>
        <v>5.4215</v>
      </c>
      <c r="P2202" s="6">
        <f>E2202/L2202</f>
        <v>41.228136882129277</v>
      </c>
      <c r="Q2202" t="str">
        <f t="shared" si="205"/>
        <v>games</v>
      </c>
      <c r="R2202" s="7" t="str">
        <f t="shared" si="206"/>
        <v>tabletop games</v>
      </c>
      <c r="S2202" s="13">
        <f>(((I2202/60)/60)/24)+DATE(1970,1,1)</f>
        <v>42191.125</v>
      </c>
      <c r="T2202" s="16">
        <f>(((J2202/60)/60)/24)+DATE(1970,1,1)</f>
        <v>42163.625787037032</v>
      </c>
      <c r="U2202">
        <f t="shared" si="207"/>
        <v>263</v>
      </c>
      <c r="V2202" t="str">
        <f t="shared" si="208"/>
        <v/>
      </c>
      <c r="W2202" t="str">
        <f t="shared" si="209"/>
        <v/>
      </c>
      <c r="X2202" t="str">
        <f t="shared" si="210"/>
        <v/>
      </c>
    </row>
    <row r="2203" spans="1:24"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f>
        <v>3.8271818181818182</v>
      </c>
      <c r="P2203" s="6">
        <f>E2203/L2203</f>
        <v>15.035357142857142</v>
      </c>
      <c r="Q2203" t="str">
        <f t="shared" si="205"/>
        <v>music</v>
      </c>
      <c r="R2203" s="7" t="str">
        <f t="shared" si="206"/>
        <v>electronic music</v>
      </c>
      <c r="S2203" s="13">
        <f>(((I2203/60)/60)/24)+DATE(1970,1,1)</f>
        <v>41290.846817129634</v>
      </c>
      <c r="T2203" s="16">
        <f>(((J2203/60)/60)/24)+DATE(1970,1,1)</f>
        <v>41276.846817129634</v>
      </c>
      <c r="U2203">
        <f t="shared" si="207"/>
        <v>28</v>
      </c>
      <c r="V2203" t="str">
        <f t="shared" si="208"/>
        <v/>
      </c>
      <c r="W2203" t="str">
        <f t="shared" si="209"/>
        <v/>
      </c>
      <c r="X2203" t="str">
        <f t="shared" si="210"/>
        <v/>
      </c>
    </row>
    <row r="2204" spans="1:24"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f>
        <v>7.0418124999999998</v>
      </c>
      <c r="P2204" s="6">
        <f>E2204/L2204</f>
        <v>39.066920943134534</v>
      </c>
      <c r="Q2204" t="str">
        <f t="shared" si="205"/>
        <v>music</v>
      </c>
      <c r="R2204" s="7" t="str">
        <f t="shared" si="206"/>
        <v>electronic music</v>
      </c>
      <c r="S2204" s="13">
        <f>(((I2204/60)/60)/24)+DATE(1970,1,1)</f>
        <v>41214.849166666667</v>
      </c>
      <c r="T2204" s="16">
        <f>(((J2204/60)/60)/24)+DATE(1970,1,1)</f>
        <v>41184.849166666667</v>
      </c>
      <c r="U2204">
        <f t="shared" si="207"/>
        <v>721</v>
      </c>
      <c r="V2204" t="str">
        <f t="shared" si="208"/>
        <v/>
      </c>
      <c r="W2204" t="str">
        <f t="shared" si="209"/>
        <v/>
      </c>
      <c r="X2204" t="str">
        <f t="shared" si="210"/>
        <v/>
      </c>
    </row>
    <row r="2205" spans="1:24"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f>
        <v>1.0954999999999999</v>
      </c>
      <c r="P2205" s="6">
        <f>E2205/L2205</f>
        <v>43.82</v>
      </c>
      <c r="Q2205" t="str">
        <f t="shared" si="205"/>
        <v>music</v>
      </c>
      <c r="R2205" s="7" t="str">
        <f t="shared" si="206"/>
        <v>electronic music</v>
      </c>
      <c r="S2205" s="13">
        <f>(((I2205/60)/60)/24)+DATE(1970,1,1)</f>
        <v>42271.85974537037</v>
      </c>
      <c r="T2205" s="16">
        <f>(((J2205/60)/60)/24)+DATE(1970,1,1)</f>
        <v>42241.85974537037</v>
      </c>
      <c r="U2205">
        <f t="shared" si="207"/>
        <v>50</v>
      </c>
      <c r="V2205" t="str">
        <f t="shared" si="208"/>
        <v/>
      </c>
      <c r="W2205" t="str">
        <f t="shared" si="209"/>
        <v/>
      </c>
      <c r="X2205" t="str">
        <f t="shared" si="210"/>
        <v/>
      </c>
    </row>
    <row r="2206" spans="1:24"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f>
        <v>1.3286666666666667</v>
      </c>
      <c r="P2206" s="6">
        <f>E2206/L2206</f>
        <v>27.301369863013697</v>
      </c>
      <c r="Q2206" t="str">
        <f t="shared" si="205"/>
        <v>music</v>
      </c>
      <c r="R2206" s="7" t="str">
        <f t="shared" si="206"/>
        <v>electronic music</v>
      </c>
      <c r="S2206" s="13">
        <f>(((I2206/60)/60)/24)+DATE(1970,1,1)</f>
        <v>41342.311562499999</v>
      </c>
      <c r="T2206" s="16">
        <f>(((J2206/60)/60)/24)+DATE(1970,1,1)</f>
        <v>41312.311562499999</v>
      </c>
      <c r="U2206">
        <f t="shared" si="207"/>
        <v>73</v>
      </c>
      <c r="V2206" t="str">
        <f t="shared" si="208"/>
        <v/>
      </c>
      <c r="W2206" t="str">
        <f t="shared" si="209"/>
        <v/>
      </c>
      <c r="X2206" t="str">
        <f t="shared" si="210"/>
        <v/>
      </c>
    </row>
    <row r="2207" spans="1:24"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f>
        <v>1.52</v>
      </c>
      <c r="P2207" s="6">
        <f>E2207/L2207</f>
        <v>42.222222222222221</v>
      </c>
      <c r="Q2207" t="str">
        <f t="shared" si="205"/>
        <v>music</v>
      </c>
      <c r="R2207" s="7" t="str">
        <f t="shared" si="206"/>
        <v>electronic music</v>
      </c>
      <c r="S2207" s="13">
        <f>(((I2207/60)/60)/24)+DATE(1970,1,1)</f>
        <v>41061.82163194444</v>
      </c>
      <c r="T2207" s="16">
        <f>(((J2207/60)/60)/24)+DATE(1970,1,1)</f>
        <v>41031.82163194444</v>
      </c>
      <c r="U2207">
        <f t="shared" si="207"/>
        <v>27</v>
      </c>
      <c r="V2207" t="str">
        <f t="shared" si="208"/>
        <v/>
      </c>
      <c r="W2207" t="str">
        <f t="shared" si="209"/>
        <v/>
      </c>
      <c r="X2207" t="str">
        <f t="shared" si="210"/>
        <v/>
      </c>
    </row>
    <row r="2208" spans="1:24"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f>
        <v>1.0272727272727273</v>
      </c>
      <c r="P2208" s="6">
        <f>E2208/L2208</f>
        <v>33.235294117647058</v>
      </c>
      <c r="Q2208" t="str">
        <f t="shared" si="205"/>
        <v>music</v>
      </c>
      <c r="R2208" s="7" t="str">
        <f t="shared" si="206"/>
        <v>electronic music</v>
      </c>
      <c r="S2208" s="13">
        <f>(((I2208/60)/60)/24)+DATE(1970,1,1)</f>
        <v>41015.257222222222</v>
      </c>
      <c r="T2208" s="16">
        <f>(((J2208/60)/60)/24)+DATE(1970,1,1)</f>
        <v>40997.257222222222</v>
      </c>
      <c r="U2208">
        <f t="shared" si="207"/>
        <v>34</v>
      </c>
      <c r="V2208" t="str">
        <f t="shared" si="208"/>
        <v/>
      </c>
      <c r="W2208" t="str">
        <f t="shared" si="209"/>
        <v/>
      </c>
      <c r="X2208" t="str">
        <f t="shared" si="210"/>
        <v/>
      </c>
    </row>
    <row r="2209" spans="1:24"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f>
        <v>1</v>
      </c>
      <c r="P2209" s="6">
        <f>E2209/L2209</f>
        <v>285.71428571428572</v>
      </c>
      <c r="Q2209" t="str">
        <f t="shared" si="205"/>
        <v>music</v>
      </c>
      <c r="R2209" s="7" t="str">
        <f t="shared" si="206"/>
        <v>electronic music</v>
      </c>
      <c r="S2209" s="13">
        <f>(((I2209/60)/60)/24)+DATE(1970,1,1)</f>
        <v>41594.235798611109</v>
      </c>
      <c r="T2209" s="16">
        <f>(((J2209/60)/60)/24)+DATE(1970,1,1)</f>
        <v>41564.194131944445</v>
      </c>
      <c r="U2209">
        <f t="shared" si="207"/>
        <v>7</v>
      </c>
      <c r="V2209" t="str">
        <f t="shared" si="208"/>
        <v/>
      </c>
      <c r="W2209" t="str">
        <f t="shared" si="209"/>
        <v/>
      </c>
      <c r="X2209" t="str">
        <f t="shared" si="210"/>
        <v/>
      </c>
    </row>
    <row r="2210" spans="1:24"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f>
        <v>1.016</v>
      </c>
      <c r="P2210" s="6">
        <f>E2210/L2210</f>
        <v>42.333333333333336</v>
      </c>
      <c r="Q2210" t="str">
        <f t="shared" si="205"/>
        <v>music</v>
      </c>
      <c r="R2210" s="7" t="str">
        <f t="shared" si="206"/>
        <v>electronic music</v>
      </c>
      <c r="S2210" s="13">
        <f>(((I2210/60)/60)/24)+DATE(1970,1,1)</f>
        <v>41006.166666666664</v>
      </c>
      <c r="T2210" s="16">
        <f>(((J2210/60)/60)/24)+DATE(1970,1,1)</f>
        <v>40946.882245370369</v>
      </c>
      <c r="U2210">
        <f t="shared" si="207"/>
        <v>24</v>
      </c>
      <c r="V2210" t="str">
        <f t="shared" si="208"/>
        <v/>
      </c>
      <c r="W2210" t="str">
        <f t="shared" si="209"/>
        <v/>
      </c>
      <c r="X2210" t="str">
        <f t="shared" si="210"/>
        <v/>
      </c>
    </row>
    <row r="2211" spans="1:24"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f>
        <v>1.508</v>
      </c>
      <c r="P2211" s="6">
        <f>E2211/L2211</f>
        <v>50.266666666666666</v>
      </c>
      <c r="Q2211" t="str">
        <f t="shared" si="205"/>
        <v>music</v>
      </c>
      <c r="R2211" s="7" t="str">
        <f t="shared" si="206"/>
        <v>electronic music</v>
      </c>
      <c r="S2211" s="13">
        <f>(((I2211/60)/60)/24)+DATE(1970,1,1)</f>
        <v>41743.958333333336</v>
      </c>
      <c r="T2211" s="16">
        <f>(((J2211/60)/60)/24)+DATE(1970,1,1)</f>
        <v>41732.479675925926</v>
      </c>
      <c r="U2211">
        <f t="shared" si="207"/>
        <v>15</v>
      </c>
      <c r="V2211" t="str">
        <f t="shared" si="208"/>
        <v/>
      </c>
      <c r="W2211" t="str">
        <f t="shared" si="209"/>
        <v/>
      </c>
      <c r="X2211" t="str">
        <f t="shared" si="210"/>
        <v/>
      </c>
    </row>
    <row r="2212" spans="1:24"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f>
        <v>1.11425</v>
      </c>
      <c r="P2212" s="6">
        <f>E2212/L2212</f>
        <v>61.902777777777779</v>
      </c>
      <c r="Q2212" t="str">
        <f t="shared" si="205"/>
        <v>music</v>
      </c>
      <c r="R2212" s="7" t="str">
        <f t="shared" si="206"/>
        <v>electronic music</v>
      </c>
      <c r="S2212" s="13">
        <f>(((I2212/60)/60)/24)+DATE(1970,1,1)</f>
        <v>41013.73333333333</v>
      </c>
      <c r="T2212" s="16">
        <f>(((J2212/60)/60)/24)+DATE(1970,1,1)</f>
        <v>40956.066087962965</v>
      </c>
      <c r="U2212">
        <f t="shared" si="207"/>
        <v>72</v>
      </c>
      <c r="V2212" t="str">
        <f t="shared" si="208"/>
        <v/>
      </c>
      <c r="W2212" t="str">
        <f t="shared" si="209"/>
        <v/>
      </c>
      <c r="X2212" t="str">
        <f t="shared" si="210"/>
        <v/>
      </c>
    </row>
    <row r="2213" spans="1:24"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f>
        <v>1.956</v>
      </c>
      <c r="P2213" s="6">
        <f>E2213/L2213</f>
        <v>40.75</v>
      </c>
      <c r="Q2213" t="str">
        <f t="shared" si="205"/>
        <v>music</v>
      </c>
      <c r="R2213" s="7" t="str">
        <f t="shared" si="206"/>
        <v>electronic music</v>
      </c>
      <c r="S2213" s="13">
        <f>(((I2213/60)/60)/24)+DATE(1970,1,1)</f>
        <v>41739.290972222225</v>
      </c>
      <c r="T2213" s="16">
        <f>(((J2213/60)/60)/24)+DATE(1970,1,1)</f>
        <v>41716.785011574073</v>
      </c>
      <c r="U2213">
        <f t="shared" si="207"/>
        <v>120</v>
      </c>
      <c r="V2213" t="str">
        <f t="shared" si="208"/>
        <v/>
      </c>
      <c r="W2213" t="str">
        <f t="shared" si="209"/>
        <v/>
      </c>
      <c r="X2213" t="str">
        <f t="shared" si="210"/>
        <v/>
      </c>
    </row>
    <row r="2214" spans="1:24"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f>
        <v>1.1438333333333333</v>
      </c>
      <c r="P2214" s="6">
        <f>E2214/L2214</f>
        <v>55.796747967479675</v>
      </c>
      <c r="Q2214" t="str">
        <f t="shared" si="205"/>
        <v>music</v>
      </c>
      <c r="R2214" s="7" t="str">
        <f t="shared" si="206"/>
        <v>electronic music</v>
      </c>
      <c r="S2214" s="13">
        <f>(((I2214/60)/60)/24)+DATE(1970,1,1)</f>
        <v>41582.041666666664</v>
      </c>
      <c r="T2214" s="16">
        <f>(((J2214/60)/60)/24)+DATE(1970,1,1)</f>
        <v>41548.747418981482</v>
      </c>
      <c r="U2214">
        <f t="shared" si="207"/>
        <v>123</v>
      </c>
      <c r="V2214" t="str">
        <f t="shared" si="208"/>
        <v/>
      </c>
      <c r="W2214" t="str">
        <f t="shared" si="209"/>
        <v/>
      </c>
      <c r="X2214" t="str">
        <f t="shared" si="210"/>
        <v/>
      </c>
    </row>
    <row r="2215" spans="1:24"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f>
        <v>2</v>
      </c>
      <c r="P2215" s="6">
        <f>E2215/L2215</f>
        <v>10</v>
      </c>
      <c r="Q2215" t="str">
        <f t="shared" si="205"/>
        <v>music</v>
      </c>
      <c r="R2215" s="7" t="str">
        <f t="shared" si="206"/>
        <v>electronic music</v>
      </c>
      <c r="S2215" s="13">
        <f>(((I2215/60)/60)/24)+DATE(1970,1,1)</f>
        <v>42139.826145833329</v>
      </c>
      <c r="T2215" s="16">
        <f>(((J2215/60)/60)/24)+DATE(1970,1,1)</f>
        <v>42109.826145833329</v>
      </c>
      <c r="U2215">
        <f t="shared" si="207"/>
        <v>1</v>
      </c>
      <c r="V2215" t="str">
        <f t="shared" si="208"/>
        <v/>
      </c>
      <c r="W2215" t="str">
        <f t="shared" si="209"/>
        <v/>
      </c>
      <c r="X2215" t="str">
        <f t="shared" si="210"/>
        <v/>
      </c>
    </row>
    <row r="2216" spans="1:24"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f>
        <v>2.9250166666666666</v>
      </c>
      <c r="P2216" s="6">
        <f>E2216/L2216</f>
        <v>73.125416666666666</v>
      </c>
      <c r="Q2216" t="str">
        <f t="shared" si="205"/>
        <v>music</v>
      </c>
      <c r="R2216" s="7" t="str">
        <f t="shared" si="206"/>
        <v>electronic music</v>
      </c>
      <c r="S2216" s="13">
        <f>(((I2216/60)/60)/24)+DATE(1970,1,1)</f>
        <v>41676.792222222226</v>
      </c>
      <c r="T2216" s="16">
        <f>(((J2216/60)/60)/24)+DATE(1970,1,1)</f>
        <v>41646.792222222226</v>
      </c>
      <c r="U2216">
        <f t="shared" si="207"/>
        <v>24</v>
      </c>
      <c r="V2216" t="str">
        <f t="shared" si="208"/>
        <v/>
      </c>
      <c r="W2216" t="str">
        <f t="shared" si="209"/>
        <v/>
      </c>
      <c r="X2216" t="str">
        <f t="shared" si="210"/>
        <v/>
      </c>
    </row>
    <row r="2217" spans="1:24"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f>
        <v>1.5636363636363637</v>
      </c>
      <c r="P2217" s="6">
        <f>E2217/L2217</f>
        <v>26.060606060606062</v>
      </c>
      <c r="Q2217" t="str">
        <f t="shared" si="205"/>
        <v>music</v>
      </c>
      <c r="R2217" s="7" t="str">
        <f t="shared" si="206"/>
        <v>electronic music</v>
      </c>
      <c r="S2217" s="13">
        <f>(((I2217/60)/60)/24)+DATE(1970,1,1)</f>
        <v>40981.290972222225</v>
      </c>
      <c r="T2217" s="16">
        <f>(((J2217/60)/60)/24)+DATE(1970,1,1)</f>
        <v>40958.717268518521</v>
      </c>
      <c r="U2217">
        <f t="shared" si="207"/>
        <v>33</v>
      </c>
      <c r="V2217" t="str">
        <f t="shared" si="208"/>
        <v/>
      </c>
      <c r="W2217" t="str">
        <f t="shared" si="209"/>
        <v/>
      </c>
      <c r="X2217" t="str">
        <f t="shared" si="210"/>
        <v/>
      </c>
    </row>
    <row r="2218" spans="1:24"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f>
        <v>1.0566666666666666</v>
      </c>
      <c r="P2218" s="6">
        <f>E2218/L2218</f>
        <v>22.642857142857142</v>
      </c>
      <c r="Q2218" t="str">
        <f t="shared" si="205"/>
        <v>music</v>
      </c>
      <c r="R2218" s="7" t="str">
        <f t="shared" si="206"/>
        <v>electronic music</v>
      </c>
      <c r="S2218" s="13">
        <f>(((I2218/60)/60)/24)+DATE(1970,1,1)</f>
        <v>42208.751678240747</v>
      </c>
      <c r="T2218" s="16">
        <f>(((J2218/60)/60)/24)+DATE(1970,1,1)</f>
        <v>42194.751678240747</v>
      </c>
      <c r="U2218">
        <f t="shared" si="207"/>
        <v>14</v>
      </c>
      <c r="V2218" t="str">
        <f t="shared" si="208"/>
        <v/>
      </c>
      <c r="W2218" t="str">
        <f t="shared" si="209"/>
        <v/>
      </c>
      <c r="X2218" t="str">
        <f t="shared" si="210"/>
        <v/>
      </c>
    </row>
    <row r="2219" spans="1:24"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f>
        <v>1.0119047619047619</v>
      </c>
      <c r="P2219" s="6">
        <f>E2219/L2219</f>
        <v>47.222222222222221</v>
      </c>
      <c r="Q2219" t="str">
        <f t="shared" si="205"/>
        <v>music</v>
      </c>
      <c r="R2219" s="7" t="str">
        <f t="shared" si="206"/>
        <v>electronic music</v>
      </c>
      <c r="S2219" s="13">
        <f>(((I2219/60)/60)/24)+DATE(1970,1,1)</f>
        <v>42310.333333333328</v>
      </c>
      <c r="T2219" s="16">
        <f>(((J2219/60)/60)/24)+DATE(1970,1,1)</f>
        <v>42299.776770833334</v>
      </c>
      <c r="U2219">
        <f t="shared" si="207"/>
        <v>9</v>
      </c>
      <c r="V2219" t="str">
        <f t="shared" si="208"/>
        <v/>
      </c>
      <c r="W2219" t="str">
        <f t="shared" si="209"/>
        <v/>
      </c>
      <c r="X2219" t="str">
        <f t="shared" si="210"/>
        <v/>
      </c>
    </row>
    <row r="2220" spans="1:24"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f>
        <v>1.2283299999999999</v>
      </c>
      <c r="P2220" s="6">
        <f>E2220/L2220</f>
        <v>32.324473684210524</v>
      </c>
      <c r="Q2220" t="str">
        <f t="shared" si="205"/>
        <v>music</v>
      </c>
      <c r="R2220" s="7" t="str">
        <f t="shared" si="206"/>
        <v>electronic music</v>
      </c>
      <c r="S2220" s="13">
        <f>(((I2220/60)/60)/24)+DATE(1970,1,1)</f>
        <v>41150</v>
      </c>
      <c r="T2220" s="16">
        <f>(((J2220/60)/60)/24)+DATE(1970,1,1)</f>
        <v>41127.812303240738</v>
      </c>
      <c r="U2220">
        <f t="shared" si="207"/>
        <v>76</v>
      </c>
      <c r="V2220" t="str">
        <f t="shared" si="208"/>
        <v/>
      </c>
      <c r="W2220" t="str">
        <f t="shared" si="209"/>
        <v/>
      </c>
      <c r="X2220" t="str">
        <f t="shared" si="210"/>
        <v/>
      </c>
    </row>
    <row r="2221" spans="1:24"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f>
        <v>1.0149999999999999</v>
      </c>
      <c r="P2221" s="6">
        <f>E2221/L2221</f>
        <v>53.421052631578945</v>
      </c>
      <c r="Q2221" t="str">
        <f t="shared" si="205"/>
        <v>music</v>
      </c>
      <c r="R2221" s="7" t="str">
        <f t="shared" si="206"/>
        <v>electronic music</v>
      </c>
      <c r="S2221" s="13">
        <f>(((I2221/60)/60)/24)+DATE(1970,1,1)</f>
        <v>42235.718888888892</v>
      </c>
      <c r="T2221" s="16">
        <f>(((J2221/60)/60)/24)+DATE(1970,1,1)</f>
        <v>42205.718888888892</v>
      </c>
      <c r="U2221">
        <f t="shared" si="207"/>
        <v>19</v>
      </c>
      <c r="V2221" t="str">
        <f t="shared" si="208"/>
        <v/>
      </c>
      <c r="W2221" t="str">
        <f t="shared" si="209"/>
        <v/>
      </c>
      <c r="X2221" t="str">
        <f t="shared" si="210"/>
        <v/>
      </c>
    </row>
    <row r="2222" spans="1:24"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f>
        <v>1.0114285714285713</v>
      </c>
      <c r="P2222" s="6">
        <f>E2222/L2222</f>
        <v>51.304347826086953</v>
      </c>
      <c r="Q2222" t="str">
        <f t="shared" si="205"/>
        <v>music</v>
      </c>
      <c r="R2222" s="7" t="str">
        <f t="shared" si="206"/>
        <v>electronic music</v>
      </c>
      <c r="S2222" s="13">
        <f>(((I2222/60)/60)/24)+DATE(1970,1,1)</f>
        <v>41482.060601851852</v>
      </c>
      <c r="T2222" s="16">
        <f>(((J2222/60)/60)/24)+DATE(1970,1,1)</f>
        <v>41452.060601851852</v>
      </c>
      <c r="U2222">
        <f t="shared" si="207"/>
        <v>69</v>
      </c>
      <c r="V2222" t="str">
        <f t="shared" si="208"/>
        <v/>
      </c>
      <c r="W2222" t="str">
        <f t="shared" si="209"/>
        <v/>
      </c>
      <c r="X2222" t="str">
        <f t="shared" si="210"/>
        <v/>
      </c>
    </row>
    <row r="2223" spans="1:24"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f>
        <v>1.0811999999999999</v>
      </c>
      <c r="P2223" s="6">
        <f>E2223/L2223</f>
        <v>37.197247706422019</v>
      </c>
      <c r="Q2223" t="str">
        <f t="shared" si="205"/>
        <v>games</v>
      </c>
      <c r="R2223" s="7" t="str">
        <f t="shared" si="206"/>
        <v>tabletop games</v>
      </c>
      <c r="S2223" s="13">
        <f>(((I2223/60)/60)/24)+DATE(1970,1,1)</f>
        <v>42483</v>
      </c>
      <c r="T2223" s="16">
        <f>(((J2223/60)/60)/24)+DATE(1970,1,1)</f>
        <v>42452.666770833333</v>
      </c>
      <c r="U2223">
        <f t="shared" si="207"/>
        <v>218</v>
      </c>
      <c r="V2223" t="str">
        <f t="shared" si="208"/>
        <v/>
      </c>
      <c r="W2223" t="str">
        <f t="shared" si="209"/>
        <v/>
      </c>
      <c r="X2223" t="str">
        <f t="shared" si="210"/>
        <v/>
      </c>
    </row>
    <row r="2224" spans="1:24"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f>
        <v>1.6259999999999999</v>
      </c>
      <c r="P2224" s="6">
        <f>E2224/L2224</f>
        <v>27.1</v>
      </c>
      <c r="Q2224" t="str">
        <f t="shared" si="205"/>
        <v>games</v>
      </c>
      <c r="R2224" s="7" t="str">
        <f t="shared" si="206"/>
        <v>tabletop games</v>
      </c>
      <c r="S2224" s="13">
        <f>(((I2224/60)/60)/24)+DATE(1970,1,1)</f>
        <v>40936.787581018521</v>
      </c>
      <c r="T2224" s="16">
        <f>(((J2224/60)/60)/24)+DATE(1970,1,1)</f>
        <v>40906.787581018521</v>
      </c>
      <c r="U2224">
        <f t="shared" si="207"/>
        <v>30</v>
      </c>
      <c r="V2224" t="str">
        <f t="shared" si="208"/>
        <v/>
      </c>
      <c r="W2224" t="str">
        <f t="shared" si="209"/>
        <v/>
      </c>
      <c r="X2224" t="str">
        <f t="shared" si="210"/>
        <v/>
      </c>
    </row>
    <row r="2225" spans="1:24"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f>
        <v>1.0580000000000001</v>
      </c>
      <c r="P2225" s="6">
        <f>E2225/L2225</f>
        <v>206.31</v>
      </c>
      <c r="Q2225" t="str">
        <f t="shared" si="205"/>
        <v>games</v>
      </c>
      <c r="R2225" s="7" t="str">
        <f t="shared" si="206"/>
        <v>tabletop games</v>
      </c>
      <c r="S2225" s="13">
        <f>(((I2225/60)/60)/24)+DATE(1970,1,1)</f>
        <v>42182.640833333338</v>
      </c>
      <c r="T2225" s="16">
        <f>(((J2225/60)/60)/24)+DATE(1970,1,1)</f>
        <v>42152.640833333338</v>
      </c>
      <c r="U2225">
        <f t="shared" si="207"/>
        <v>100</v>
      </c>
      <c r="V2225" t="str">
        <f t="shared" si="208"/>
        <v/>
      </c>
      <c r="W2225" t="str">
        <f t="shared" si="209"/>
        <v/>
      </c>
      <c r="X2225" t="str">
        <f t="shared" si="210"/>
        <v/>
      </c>
    </row>
    <row r="2226" spans="1:24"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f>
        <v>2.4315000000000002</v>
      </c>
      <c r="P2226" s="6">
        <f>E2226/L2226</f>
        <v>82.145270270270274</v>
      </c>
      <c r="Q2226" t="str">
        <f t="shared" si="205"/>
        <v>games</v>
      </c>
      <c r="R2226" s="7" t="str">
        <f t="shared" si="206"/>
        <v>tabletop games</v>
      </c>
      <c r="S2226" s="13">
        <f>(((I2226/60)/60)/24)+DATE(1970,1,1)</f>
        <v>42672.791666666672</v>
      </c>
      <c r="T2226" s="16">
        <f>(((J2226/60)/60)/24)+DATE(1970,1,1)</f>
        <v>42644.667534722219</v>
      </c>
      <c r="U2226">
        <f t="shared" si="207"/>
        <v>296</v>
      </c>
      <c r="V2226" t="str">
        <f t="shared" si="208"/>
        <v/>
      </c>
      <c r="W2226" t="str">
        <f t="shared" si="209"/>
        <v/>
      </c>
      <c r="X2226" t="str">
        <f t="shared" si="210"/>
        <v/>
      </c>
    </row>
    <row r="2227" spans="1:24"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f>
        <v>9.4483338095238096</v>
      </c>
      <c r="P2227" s="6">
        <f>E2227/L2227</f>
        <v>164.79651993355483</v>
      </c>
      <c r="Q2227" t="str">
        <f t="shared" si="205"/>
        <v>games</v>
      </c>
      <c r="R2227" s="7" t="str">
        <f t="shared" si="206"/>
        <v>tabletop games</v>
      </c>
      <c r="S2227" s="13">
        <f>(((I2227/60)/60)/24)+DATE(1970,1,1)</f>
        <v>41903.79184027778</v>
      </c>
      <c r="T2227" s="16">
        <f>(((J2227/60)/60)/24)+DATE(1970,1,1)</f>
        <v>41873.79184027778</v>
      </c>
      <c r="U2227">
        <f t="shared" si="207"/>
        <v>1204</v>
      </c>
      <c r="V2227" t="str">
        <f t="shared" si="208"/>
        <v/>
      </c>
      <c r="W2227" t="str">
        <f t="shared" si="209"/>
        <v/>
      </c>
      <c r="X2227" t="str">
        <f t="shared" si="210"/>
        <v/>
      </c>
    </row>
    <row r="2228" spans="1:24"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f>
        <v>1.0846283333333333</v>
      </c>
      <c r="P2228" s="6">
        <f>E2228/L2228</f>
        <v>60.820280373831778</v>
      </c>
      <c r="Q2228" t="str">
        <f t="shared" si="205"/>
        <v>games</v>
      </c>
      <c r="R2228" s="7" t="str">
        <f t="shared" si="206"/>
        <v>tabletop games</v>
      </c>
      <c r="S2228" s="13">
        <f>(((I2228/60)/60)/24)+DATE(1970,1,1)</f>
        <v>42412.207638888889</v>
      </c>
      <c r="T2228" s="16">
        <f>(((J2228/60)/60)/24)+DATE(1970,1,1)</f>
        <v>42381.79886574074</v>
      </c>
      <c r="U2228">
        <f t="shared" si="207"/>
        <v>321</v>
      </c>
      <c r="V2228" t="str">
        <f t="shared" si="208"/>
        <v/>
      </c>
      <c r="W2228" t="str">
        <f t="shared" si="209"/>
        <v/>
      </c>
      <c r="X2228" t="str">
        <f t="shared" si="210"/>
        <v/>
      </c>
    </row>
    <row r="2229" spans="1:24"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f>
        <v>1.5737692307692308</v>
      </c>
      <c r="P2229" s="6">
        <f>E2229/L2229</f>
        <v>67.970099667774093</v>
      </c>
      <c r="Q2229" t="str">
        <f t="shared" si="205"/>
        <v>games</v>
      </c>
      <c r="R2229" s="7" t="str">
        <f t="shared" si="206"/>
        <v>tabletop games</v>
      </c>
      <c r="S2229" s="13">
        <f>(((I2229/60)/60)/24)+DATE(1970,1,1)</f>
        <v>41591.849016203705</v>
      </c>
      <c r="T2229" s="16">
        <f>(((J2229/60)/60)/24)+DATE(1970,1,1)</f>
        <v>41561.807349537034</v>
      </c>
      <c r="U2229">
        <f t="shared" si="207"/>
        <v>301</v>
      </c>
      <c r="V2229" t="str">
        <f t="shared" si="208"/>
        <v/>
      </c>
      <c r="W2229" t="str">
        <f t="shared" si="209"/>
        <v/>
      </c>
      <c r="X2229" t="str">
        <f t="shared" si="210"/>
        <v/>
      </c>
    </row>
    <row r="2230" spans="1:24"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f>
        <v>11.744899999999999</v>
      </c>
      <c r="P2230" s="6">
        <f>E2230/L2230</f>
        <v>81.561805555555551</v>
      </c>
      <c r="Q2230" t="str">
        <f t="shared" si="205"/>
        <v>games</v>
      </c>
      <c r="R2230" s="7" t="str">
        <f t="shared" si="206"/>
        <v>tabletop games</v>
      </c>
      <c r="S2230" s="13">
        <f>(((I2230/60)/60)/24)+DATE(1970,1,1)</f>
        <v>42232.278194444443</v>
      </c>
      <c r="T2230" s="16">
        <f>(((J2230/60)/60)/24)+DATE(1970,1,1)</f>
        <v>42202.278194444443</v>
      </c>
      <c r="U2230">
        <f t="shared" si="207"/>
        <v>144</v>
      </c>
      <c r="V2230" t="str">
        <f t="shared" si="208"/>
        <v/>
      </c>
      <c r="W2230" t="str">
        <f t="shared" si="209"/>
        <v/>
      </c>
      <c r="X2230" t="str">
        <f t="shared" si="210"/>
        <v/>
      </c>
    </row>
    <row r="2231" spans="1:24"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f>
        <v>1.7104755366949576</v>
      </c>
      <c r="P2231" s="6">
        <f>E2231/L2231</f>
        <v>25.42547309833024</v>
      </c>
      <c r="Q2231" t="str">
        <f t="shared" si="205"/>
        <v>games</v>
      </c>
      <c r="R2231" s="7" t="str">
        <f t="shared" si="206"/>
        <v>tabletop games</v>
      </c>
      <c r="S2231" s="13">
        <f>(((I2231/60)/60)/24)+DATE(1970,1,1)</f>
        <v>41520.166666666664</v>
      </c>
      <c r="T2231" s="16">
        <f>(((J2231/60)/60)/24)+DATE(1970,1,1)</f>
        <v>41484.664247685185</v>
      </c>
      <c r="U2231">
        <f t="shared" si="207"/>
        <v>539</v>
      </c>
      <c r="V2231" t="str">
        <f t="shared" si="208"/>
        <v/>
      </c>
      <c r="W2231" t="str">
        <f t="shared" si="209"/>
        <v/>
      </c>
      <c r="X2231" t="str">
        <f t="shared" si="210"/>
        <v/>
      </c>
    </row>
    <row r="2232" spans="1:24"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f>
        <v>1.2595294117647058</v>
      </c>
      <c r="P2232" s="6">
        <f>E2232/L2232</f>
        <v>21.497991967871485</v>
      </c>
      <c r="Q2232" t="str">
        <f t="shared" si="205"/>
        <v>games</v>
      </c>
      <c r="R2232" s="7" t="str">
        <f t="shared" si="206"/>
        <v>tabletop games</v>
      </c>
      <c r="S2232" s="13">
        <f>(((I2232/60)/60)/24)+DATE(1970,1,1)</f>
        <v>41754.881099537037</v>
      </c>
      <c r="T2232" s="16">
        <f>(((J2232/60)/60)/24)+DATE(1970,1,1)</f>
        <v>41724.881099537037</v>
      </c>
      <c r="U2232">
        <f t="shared" si="207"/>
        <v>498</v>
      </c>
      <c r="V2232" t="str">
        <f t="shared" si="208"/>
        <v/>
      </c>
      <c r="W2232" t="str">
        <f t="shared" si="209"/>
        <v/>
      </c>
      <c r="X2232" t="str">
        <f t="shared" si="210"/>
        <v/>
      </c>
    </row>
    <row r="2233" spans="1:24"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f>
        <v>12.121296000000001</v>
      </c>
      <c r="P2233" s="6">
        <f>E2233/L2233</f>
        <v>27.226630727762803</v>
      </c>
      <c r="Q2233" t="str">
        <f t="shared" si="205"/>
        <v>games</v>
      </c>
      <c r="R2233" s="7" t="str">
        <f t="shared" si="206"/>
        <v>tabletop games</v>
      </c>
      <c r="S2233" s="13">
        <f>(((I2233/60)/60)/24)+DATE(1970,1,1)</f>
        <v>41450.208333333336</v>
      </c>
      <c r="T2233" s="16">
        <f>(((J2233/60)/60)/24)+DATE(1970,1,1)</f>
        <v>41423.910891203705</v>
      </c>
      <c r="U2233">
        <f t="shared" si="207"/>
        <v>1113</v>
      </c>
      <c r="V2233" t="str">
        <f t="shared" si="208"/>
        <v/>
      </c>
      <c r="W2233" t="str">
        <f t="shared" si="209"/>
        <v/>
      </c>
      <c r="X2233" t="str">
        <f t="shared" si="210"/>
        <v/>
      </c>
    </row>
    <row r="2234" spans="1:24"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f>
        <v>4.9580000000000002</v>
      </c>
      <c r="P2234" s="6">
        <f>E2234/L2234</f>
        <v>25.091093117408906</v>
      </c>
      <c r="Q2234" t="str">
        <f t="shared" si="205"/>
        <v>games</v>
      </c>
      <c r="R2234" s="7" t="str">
        <f t="shared" si="206"/>
        <v>tabletop games</v>
      </c>
      <c r="S2234" s="13">
        <f>(((I2234/60)/60)/24)+DATE(1970,1,1)</f>
        <v>41839.125</v>
      </c>
      <c r="T2234" s="16">
        <f>(((J2234/60)/60)/24)+DATE(1970,1,1)</f>
        <v>41806.794074074074</v>
      </c>
      <c r="U2234">
        <f t="shared" si="207"/>
        <v>988</v>
      </c>
      <c r="V2234" t="str">
        <f t="shared" si="208"/>
        <v/>
      </c>
      <c r="W2234" t="str">
        <f t="shared" si="209"/>
        <v/>
      </c>
      <c r="X2234" t="str">
        <f t="shared" si="210"/>
        <v/>
      </c>
    </row>
    <row r="2235" spans="1:24"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f>
        <v>3.3203999999999998</v>
      </c>
      <c r="P2235" s="6">
        <f>E2235/L2235</f>
        <v>21.230179028132991</v>
      </c>
      <c r="Q2235" t="str">
        <f t="shared" si="205"/>
        <v>games</v>
      </c>
      <c r="R2235" s="7" t="str">
        <f t="shared" si="206"/>
        <v>tabletop games</v>
      </c>
      <c r="S2235" s="13">
        <f>(((I2235/60)/60)/24)+DATE(1970,1,1)</f>
        <v>42352</v>
      </c>
      <c r="T2235" s="16">
        <f>(((J2235/60)/60)/24)+DATE(1970,1,1)</f>
        <v>42331.378923611104</v>
      </c>
      <c r="U2235">
        <f t="shared" si="207"/>
        <v>391</v>
      </c>
      <c r="V2235" t="str">
        <f t="shared" si="208"/>
        <v/>
      </c>
      <c r="W2235" t="str">
        <f t="shared" si="209"/>
        <v/>
      </c>
      <c r="X2235" t="str">
        <f t="shared" si="210"/>
        <v/>
      </c>
    </row>
    <row r="2236" spans="1:24"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f>
        <v>11.65</v>
      </c>
      <c r="P2236" s="6">
        <f>E2236/L2236</f>
        <v>41.607142857142854</v>
      </c>
      <c r="Q2236" t="str">
        <f t="shared" si="205"/>
        <v>games</v>
      </c>
      <c r="R2236" s="7" t="str">
        <f t="shared" si="206"/>
        <v>tabletop games</v>
      </c>
      <c r="S2236" s="13">
        <f>(((I2236/60)/60)/24)+DATE(1970,1,1)</f>
        <v>42740.824618055558</v>
      </c>
      <c r="T2236" s="16">
        <f>(((J2236/60)/60)/24)+DATE(1970,1,1)</f>
        <v>42710.824618055558</v>
      </c>
      <c r="U2236">
        <f t="shared" si="207"/>
        <v>28</v>
      </c>
      <c r="V2236" t="str">
        <f t="shared" si="208"/>
        <v/>
      </c>
      <c r="W2236" t="str">
        <f t="shared" si="209"/>
        <v/>
      </c>
      <c r="X2236" t="str">
        <f t="shared" si="210"/>
        <v/>
      </c>
    </row>
    <row r="2237" spans="1:24"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f>
        <v>1.5331538461538461</v>
      </c>
      <c r="P2237" s="6">
        <f>E2237/L2237</f>
        <v>135.58503401360545</v>
      </c>
      <c r="Q2237" t="str">
        <f t="shared" si="205"/>
        <v>games</v>
      </c>
      <c r="R2237" s="7" t="str">
        <f t="shared" si="206"/>
        <v>tabletop games</v>
      </c>
      <c r="S2237" s="13">
        <f>(((I2237/60)/60)/24)+DATE(1970,1,1)</f>
        <v>42091.980451388896</v>
      </c>
      <c r="T2237" s="16">
        <f>(((J2237/60)/60)/24)+DATE(1970,1,1)</f>
        <v>42062.022118055553</v>
      </c>
      <c r="U2237">
        <f t="shared" si="207"/>
        <v>147</v>
      </c>
      <c r="V2237" t="str">
        <f t="shared" si="208"/>
        <v/>
      </c>
      <c r="W2237" t="str">
        <f t="shared" si="209"/>
        <v/>
      </c>
      <c r="X2237" t="str">
        <f t="shared" si="210"/>
        <v/>
      </c>
    </row>
    <row r="2238" spans="1:24"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f>
        <v>5.3710714285714287</v>
      </c>
      <c r="P2238" s="6">
        <f>E2238/L2238</f>
        <v>22.116176470588236</v>
      </c>
      <c r="Q2238" t="str">
        <f t="shared" si="205"/>
        <v>games</v>
      </c>
      <c r="R2238" s="7" t="str">
        <f t="shared" si="206"/>
        <v>tabletop games</v>
      </c>
      <c r="S2238" s="13">
        <f>(((I2238/60)/60)/24)+DATE(1970,1,1)</f>
        <v>42401.617164351846</v>
      </c>
      <c r="T2238" s="16">
        <f>(((J2238/60)/60)/24)+DATE(1970,1,1)</f>
        <v>42371.617164351846</v>
      </c>
      <c r="U2238">
        <f t="shared" si="207"/>
        <v>680</v>
      </c>
      <c r="V2238" t="str">
        <f t="shared" si="208"/>
        <v/>
      </c>
      <c r="W2238" t="str">
        <f t="shared" si="209"/>
        <v/>
      </c>
      <c r="X2238" t="str">
        <f t="shared" si="210"/>
        <v/>
      </c>
    </row>
    <row r="2239" spans="1:24"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f>
        <v>3.5292777777777777</v>
      </c>
      <c r="P2239" s="6">
        <f>E2239/L2239</f>
        <v>64.625635808748726</v>
      </c>
      <c r="Q2239" t="str">
        <f t="shared" si="205"/>
        <v>games</v>
      </c>
      <c r="R2239" s="7" t="str">
        <f t="shared" si="206"/>
        <v>tabletop games</v>
      </c>
      <c r="S2239" s="13">
        <f>(((I2239/60)/60)/24)+DATE(1970,1,1)</f>
        <v>41955.332638888889</v>
      </c>
      <c r="T2239" s="16">
        <f>(((J2239/60)/60)/24)+DATE(1970,1,1)</f>
        <v>41915.003275462965</v>
      </c>
      <c r="U2239">
        <f t="shared" si="207"/>
        <v>983</v>
      </c>
      <c r="V2239" t="str">
        <f t="shared" si="208"/>
        <v/>
      </c>
      <c r="W2239" t="str">
        <f t="shared" si="209"/>
        <v/>
      </c>
      <c r="X2239" t="str">
        <f t="shared" si="210"/>
        <v/>
      </c>
    </row>
    <row r="2240" spans="1:24"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f>
        <v>1.3740000000000001</v>
      </c>
      <c r="P2240" s="6">
        <f>E2240/L2240</f>
        <v>69.569620253164558</v>
      </c>
      <c r="Q2240" t="str">
        <f t="shared" si="205"/>
        <v>games</v>
      </c>
      <c r="R2240" s="7" t="str">
        <f t="shared" si="206"/>
        <v>tabletop games</v>
      </c>
      <c r="S2240" s="13">
        <f>(((I2240/60)/60)/24)+DATE(1970,1,1)</f>
        <v>42804.621712962966</v>
      </c>
      <c r="T2240" s="16">
        <f>(((J2240/60)/60)/24)+DATE(1970,1,1)</f>
        <v>42774.621712962966</v>
      </c>
      <c r="U2240">
        <f t="shared" si="207"/>
        <v>79</v>
      </c>
      <c r="V2240" t="str">
        <f t="shared" si="208"/>
        <v/>
      </c>
      <c r="W2240" t="str">
        <f t="shared" si="209"/>
        <v/>
      </c>
      <c r="X2240" t="str">
        <f t="shared" si="210"/>
        <v/>
      </c>
    </row>
    <row r="2241" spans="1:24"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f>
        <v>1.2802667999999999</v>
      </c>
      <c r="P2241" s="6">
        <f>E2241/L2241</f>
        <v>75.133028169014082</v>
      </c>
      <c r="Q2241" t="str">
        <f t="shared" si="205"/>
        <v>games</v>
      </c>
      <c r="R2241" s="7" t="str">
        <f t="shared" si="206"/>
        <v>tabletop games</v>
      </c>
      <c r="S2241" s="13">
        <f>(((I2241/60)/60)/24)+DATE(1970,1,1)</f>
        <v>41609.168055555558</v>
      </c>
      <c r="T2241" s="16">
        <f>(((J2241/60)/60)/24)+DATE(1970,1,1)</f>
        <v>41572.958495370374</v>
      </c>
      <c r="U2241">
        <f t="shared" si="207"/>
        <v>426</v>
      </c>
      <c r="V2241" t="str">
        <f t="shared" si="208"/>
        <v/>
      </c>
      <c r="W2241" t="str">
        <f t="shared" si="209"/>
        <v/>
      </c>
      <c r="X2241" t="str">
        <f t="shared" si="210"/>
        <v/>
      </c>
    </row>
    <row r="2242" spans="1:24"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f>
        <v>2.7067999999999999</v>
      </c>
      <c r="P2242" s="6">
        <f>E2242/L2242</f>
        <v>140.97916666666666</v>
      </c>
      <c r="Q2242" t="str">
        <f t="shared" si="205"/>
        <v>games</v>
      </c>
      <c r="R2242" s="7" t="str">
        <f t="shared" si="206"/>
        <v>tabletop games</v>
      </c>
      <c r="S2242" s="13">
        <f>(((I2242/60)/60)/24)+DATE(1970,1,1)</f>
        <v>42482.825740740736</v>
      </c>
      <c r="T2242" s="16">
        <f>(((J2242/60)/60)/24)+DATE(1970,1,1)</f>
        <v>42452.825740740736</v>
      </c>
      <c r="U2242">
        <f t="shared" si="207"/>
        <v>96</v>
      </c>
      <c r="V2242" t="str">
        <f t="shared" si="208"/>
        <v/>
      </c>
      <c r="W2242" t="str">
        <f t="shared" si="209"/>
        <v/>
      </c>
      <c r="X2242" t="str">
        <f t="shared" si="210"/>
        <v/>
      </c>
    </row>
    <row r="2243" spans="1:24"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f>
        <v>8.0640000000000001</v>
      </c>
      <c r="P2243" s="6">
        <f>E2243/L2243</f>
        <v>49.472392638036808</v>
      </c>
      <c r="Q2243" t="str">
        <f t="shared" ref="Q2243:Q2306" si="211">LEFT(N2243,SEARCH("/",N2243)-1)</f>
        <v>games</v>
      </c>
      <c r="R2243" s="7" t="str">
        <f t="shared" ref="R2243:R2306" si="212">RIGHT(N2243,LEN(N2243)-SEARCH("/",N2243))</f>
        <v>tabletop games</v>
      </c>
      <c r="S2243" s="13">
        <f>(((I2243/60)/60)/24)+DATE(1970,1,1)</f>
        <v>42796.827546296292</v>
      </c>
      <c r="T2243" s="16">
        <f>(((J2243/60)/60)/24)+DATE(1970,1,1)</f>
        <v>42766.827546296292</v>
      </c>
      <c r="U2243">
        <f t="shared" ref="U2243:U2306" si="213">IF(F2243="Successful",L2243,"")</f>
        <v>163</v>
      </c>
      <c r="V2243" t="str">
        <f t="shared" ref="V2243:V2306" si="214">IF($F2243="Failed",$L2243,"")</f>
        <v/>
      </c>
      <c r="W2243" t="str">
        <f t="shared" ref="W2243:W2306" si="215">IF($F2243="Canceled",$L2243,"")</f>
        <v/>
      </c>
      <c r="X2243" t="str">
        <f t="shared" ref="X2243:X2306" si="216">IF(V2243="",W2243,V2243)</f>
        <v/>
      </c>
    </row>
    <row r="2244" spans="1:24"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f>
        <v>13.600976000000001</v>
      </c>
      <c r="P2244" s="6">
        <f>E2244/L2244</f>
        <v>53.865251485148519</v>
      </c>
      <c r="Q2244" t="str">
        <f t="shared" si="211"/>
        <v>games</v>
      </c>
      <c r="R2244" s="7" t="str">
        <f t="shared" si="212"/>
        <v>tabletop games</v>
      </c>
      <c r="S2244" s="13">
        <f>(((I2244/60)/60)/24)+DATE(1970,1,1)</f>
        <v>41605.126388888886</v>
      </c>
      <c r="T2244" s="16">
        <f>(((J2244/60)/60)/24)+DATE(1970,1,1)</f>
        <v>41569.575613425928</v>
      </c>
      <c r="U2244">
        <f t="shared" si="213"/>
        <v>2525</v>
      </c>
      <c r="V2244" t="str">
        <f t="shared" si="214"/>
        <v/>
      </c>
      <c r="W2244" t="str">
        <f t="shared" si="215"/>
        <v/>
      </c>
      <c r="X2244" t="str">
        <f t="shared" si="216"/>
        <v/>
      </c>
    </row>
    <row r="2245" spans="1:24"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f>
        <v>9302.5</v>
      </c>
      <c r="P2245" s="6">
        <f>E2245/L2245</f>
        <v>4.5712530712530715</v>
      </c>
      <c r="Q2245" t="str">
        <f t="shared" si="211"/>
        <v>games</v>
      </c>
      <c r="R2245" s="7" t="str">
        <f t="shared" si="212"/>
        <v>tabletop games</v>
      </c>
      <c r="S2245" s="13">
        <f>(((I2245/60)/60)/24)+DATE(1970,1,1)</f>
        <v>42807.125</v>
      </c>
      <c r="T2245" s="16">
        <f>(((J2245/60)/60)/24)+DATE(1970,1,1)</f>
        <v>42800.751041666663</v>
      </c>
      <c r="U2245">
        <f t="shared" si="213"/>
        <v>2035</v>
      </c>
      <c r="V2245" t="str">
        <f t="shared" si="214"/>
        <v/>
      </c>
      <c r="W2245" t="str">
        <f t="shared" si="215"/>
        <v/>
      </c>
      <c r="X2245" t="str">
        <f t="shared" si="216"/>
        <v/>
      </c>
    </row>
    <row r="2246" spans="1:24"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f>
        <v>3.7702</v>
      </c>
      <c r="P2246" s="6">
        <f>E2246/L2246</f>
        <v>65.00344827586207</v>
      </c>
      <c r="Q2246" t="str">
        <f t="shared" si="211"/>
        <v>games</v>
      </c>
      <c r="R2246" s="7" t="str">
        <f t="shared" si="212"/>
        <v>tabletop games</v>
      </c>
      <c r="S2246" s="13">
        <f>(((I2246/60)/60)/24)+DATE(1970,1,1)</f>
        <v>42659.854166666672</v>
      </c>
      <c r="T2246" s="16">
        <f>(((J2246/60)/60)/24)+DATE(1970,1,1)</f>
        <v>42647.818819444445</v>
      </c>
      <c r="U2246">
        <f t="shared" si="213"/>
        <v>290</v>
      </c>
      <c r="V2246" t="str">
        <f t="shared" si="214"/>
        <v/>
      </c>
      <c r="W2246" t="str">
        <f t="shared" si="215"/>
        <v/>
      </c>
      <c r="X2246" t="str">
        <f t="shared" si="216"/>
        <v/>
      </c>
    </row>
    <row r="2247" spans="1:24"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f>
        <v>26.47025</v>
      </c>
      <c r="P2247" s="6">
        <f>E2247/L2247</f>
        <v>53.475252525252522</v>
      </c>
      <c r="Q2247" t="str">
        <f t="shared" si="211"/>
        <v>games</v>
      </c>
      <c r="R2247" s="7" t="str">
        <f t="shared" si="212"/>
        <v>tabletop games</v>
      </c>
      <c r="S2247" s="13">
        <f>(((I2247/60)/60)/24)+DATE(1970,1,1)</f>
        <v>41691.75</v>
      </c>
      <c r="T2247" s="16">
        <f>(((J2247/60)/60)/24)+DATE(1970,1,1)</f>
        <v>41660.708530092597</v>
      </c>
      <c r="U2247">
        <f t="shared" si="213"/>
        <v>1980</v>
      </c>
      <c r="V2247" t="str">
        <f t="shared" si="214"/>
        <v/>
      </c>
      <c r="W2247" t="str">
        <f t="shared" si="215"/>
        <v/>
      </c>
      <c r="X2247" t="str">
        <f t="shared" si="216"/>
        <v/>
      </c>
    </row>
    <row r="2248" spans="1:24"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f>
        <v>1.0012000000000001</v>
      </c>
      <c r="P2248" s="6">
        <f>E2248/L2248</f>
        <v>43.912280701754383</v>
      </c>
      <c r="Q2248" t="str">
        <f t="shared" si="211"/>
        <v>games</v>
      </c>
      <c r="R2248" s="7" t="str">
        <f t="shared" si="212"/>
        <v>tabletop games</v>
      </c>
      <c r="S2248" s="13">
        <f>(((I2248/60)/60)/24)+DATE(1970,1,1)</f>
        <v>42251.79178240741</v>
      </c>
      <c r="T2248" s="16">
        <f>(((J2248/60)/60)/24)+DATE(1970,1,1)</f>
        <v>42221.79178240741</v>
      </c>
      <c r="U2248">
        <f t="shared" si="213"/>
        <v>57</v>
      </c>
      <c r="V2248" t="str">
        <f t="shared" si="214"/>
        <v/>
      </c>
      <c r="W2248" t="str">
        <f t="shared" si="215"/>
        <v/>
      </c>
      <c r="X2248" t="str">
        <f t="shared" si="216"/>
        <v/>
      </c>
    </row>
    <row r="2249" spans="1:24"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f>
        <v>1.0445405405405406</v>
      </c>
      <c r="P2249" s="6">
        <f>E2249/L2249</f>
        <v>50.852631578947367</v>
      </c>
      <c r="Q2249" t="str">
        <f t="shared" si="211"/>
        <v>games</v>
      </c>
      <c r="R2249" s="7" t="str">
        <f t="shared" si="212"/>
        <v>tabletop games</v>
      </c>
      <c r="S2249" s="13">
        <f>(((I2249/60)/60)/24)+DATE(1970,1,1)</f>
        <v>42214.666261574079</v>
      </c>
      <c r="T2249" s="16">
        <f>(((J2249/60)/60)/24)+DATE(1970,1,1)</f>
        <v>42200.666261574079</v>
      </c>
      <c r="U2249">
        <f t="shared" si="213"/>
        <v>380</v>
      </c>
      <c r="V2249" t="str">
        <f t="shared" si="214"/>
        <v/>
      </c>
      <c r="W2249" t="str">
        <f t="shared" si="215"/>
        <v/>
      </c>
      <c r="X2249" t="str">
        <f t="shared" si="216"/>
        <v/>
      </c>
    </row>
    <row r="2250" spans="1:24"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f>
        <v>1.0721428571428571</v>
      </c>
      <c r="P2250" s="6">
        <f>E2250/L2250</f>
        <v>58.6328125</v>
      </c>
      <c r="Q2250" t="str">
        <f t="shared" si="211"/>
        <v>games</v>
      </c>
      <c r="R2250" s="7" t="str">
        <f t="shared" si="212"/>
        <v>tabletop games</v>
      </c>
      <c r="S2250" s="13">
        <f>(((I2250/60)/60)/24)+DATE(1970,1,1)</f>
        <v>42718.875902777778</v>
      </c>
      <c r="T2250" s="16">
        <f>(((J2250/60)/60)/24)+DATE(1970,1,1)</f>
        <v>42688.875902777778</v>
      </c>
      <c r="U2250">
        <f t="shared" si="213"/>
        <v>128</v>
      </c>
      <c r="V2250" t="str">
        <f t="shared" si="214"/>
        <v/>
      </c>
      <c r="W2250" t="str">
        <f t="shared" si="215"/>
        <v/>
      </c>
      <c r="X2250" t="str">
        <f t="shared" si="216"/>
        <v/>
      </c>
    </row>
    <row r="2251" spans="1:24"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f>
        <v>1.6877142857142857</v>
      </c>
      <c r="P2251" s="6">
        <f>E2251/L2251</f>
        <v>32.81666666666667</v>
      </c>
      <c r="Q2251" t="str">
        <f t="shared" si="211"/>
        <v>games</v>
      </c>
      <c r="R2251" s="7" t="str">
        <f t="shared" si="212"/>
        <v>tabletop games</v>
      </c>
      <c r="S2251" s="13">
        <f>(((I2251/60)/60)/24)+DATE(1970,1,1)</f>
        <v>41366.661631944444</v>
      </c>
      <c r="T2251" s="16">
        <f>(((J2251/60)/60)/24)+DATE(1970,1,1)</f>
        <v>41336.703298611108</v>
      </c>
      <c r="U2251">
        <f t="shared" si="213"/>
        <v>180</v>
      </c>
      <c r="V2251" t="str">
        <f t="shared" si="214"/>
        <v/>
      </c>
      <c r="W2251" t="str">
        <f t="shared" si="215"/>
        <v/>
      </c>
      <c r="X2251" t="str">
        <f t="shared" si="216"/>
        <v/>
      </c>
    </row>
    <row r="2252" spans="1:24"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f>
        <v>9.7511200000000002</v>
      </c>
      <c r="P2252" s="6">
        <f>E2252/L2252</f>
        <v>426.93169877408059</v>
      </c>
      <c r="Q2252" t="str">
        <f t="shared" si="211"/>
        <v>games</v>
      </c>
      <c r="R2252" s="7" t="str">
        <f t="shared" si="212"/>
        <v>tabletop games</v>
      </c>
      <c r="S2252" s="13">
        <f>(((I2252/60)/60)/24)+DATE(1970,1,1)</f>
        <v>42707.0471412037</v>
      </c>
      <c r="T2252" s="16">
        <f>(((J2252/60)/60)/24)+DATE(1970,1,1)</f>
        <v>42677.005474537036</v>
      </c>
      <c r="U2252">
        <f t="shared" si="213"/>
        <v>571</v>
      </c>
      <c r="V2252" t="str">
        <f t="shared" si="214"/>
        <v/>
      </c>
      <c r="W2252" t="str">
        <f t="shared" si="215"/>
        <v/>
      </c>
      <c r="X2252" t="str">
        <f t="shared" si="216"/>
        <v/>
      </c>
    </row>
    <row r="2253" spans="1:24"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f>
        <v>1.3444929411764706</v>
      </c>
      <c r="P2253" s="6">
        <f>E2253/L2253</f>
        <v>23.808729166666669</v>
      </c>
      <c r="Q2253" t="str">
        <f t="shared" si="211"/>
        <v>games</v>
      </c>
      <c r="R2253" s="7" t="str">
        <f t="shared" si="212"/>
        <v>tabletop games</v>
      </c>
      <c r="S2253" s="13">
        <f>(((I2253/60)/60)/24)+DATE(1970,1,1)</f>
        <v>41867.34579861111</v>
      </c>
      <c r="T2253" s="16">
        <f>(((J2253/60)/60)/24)+DATE(1970,1,1)</f>
        <v>41846.34579861111</v>
      </c>
      <c r="U2253">
        <f t="shared" si="213"/>
        <v>480</v>
      </c>
      <c r="V2253" t="str">
        <f t="shared" si="214"/>
        <v/>
      </c>
      <c r="W2253" t="str">
        <f t="shared" si="215"/>
        <v/>
      </c>
      <c r="X2253" t="str">
        <f t="shared" si="216"/>
        <v/>
      </c>
    </row>
    <row r="2254" spans="1:24"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f>
        <v>2.722777777777778</v>
      </c>
      <c r="P2254" s="6">
        <f>E2254/L2254</f>
        <v>98.413654618473899</v>
      </c>
      <c r="Q2254" t="str">
        <f t="shared" si="211"/>
        <v>games</v>
      </c>
      <c r="R2254" s="7" t="str">
        <f t="shared" si="212"/>
        <v>tabletop games</v>
      </c>
      <c r="S2254" s="13">
        <f>(((I2254/60)/60)/24)+DATE(1970,1,1)</f>
        <v>42588.327986111108</v>
      </c>
      <c r="T2254" s="16">
        <f>(((J2254/60)/60)/24)+DATE(1970,1,1)</f>
        <v>42573.327986111108</v>
      </c>
      <c r="U2254">
        <f t="shared" si="213"/>
        <v>249</v>
      </c>
      <c r="V2254" t="str">
        <f t="shared" si="214"/>
        <v/>
      </c>
      <c r="W2254" t="str">
        <f t="shared" si="215"/>
        <v/>
      </c>
      <c r="X2254" t="str">
        <f t="shared" si="216"/>
        <v/>
      </c>
    </row>
    <row r="2255" spans="1:24"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f>
        <v>1.1268750000000001</v>
      </c>
      <c r="P2255" s="6">
        <f>E2255/L2255</f>
        <v>107.32142857142857</v>
      </c>
      <c r="Q2255" t="str">
        <f t="shared" si="211"/>
        <v>games</v>
      </c>
      <c r="R2255" s="7" t="str">
        <f t="shared" si="212"/>
        <v>tabletop games</v>
      </c>
      <c r="S2255" s="13">
        <f>(((I2255/60)/60)/24)+DATE(1970,1,1)</f>
        <v>42326.672997685186</v>
      </c>
      <c r="T2255" s="16">
        <f>(((J2255/60)/60)/24)+DATE(1970,1,1)</f>
        <v>42296.631331018521</v>
      </c>
      <c r="U2255">
        <f t="shared" si="213"/>
        <v>84</v>
      </c>
      <c r="V2255" t="str">
        <f t="shared" si="214"/>
        <v/>
      </c>
      <c r="W2255" t="str">
        <f t="shared" si="215"/>
        <v/>
      </c>
      <c r="X2255" t="str">
        <f t="shared" si="216"/>
        <v/>
      </c>
    </row>
    <row r="2256" spans="1:24"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f>
        <v>4.5979999999999999</v>
      </c>
      <c r="P2256" s="6">
        <f>E2256/L2256</f>
        <v>11.67005076142132</v>
      </c>
      <c r="Q2256" t="str">
        <f t="shared" si="211"/>
        <v>games</v>
      </c>
      <c r="R2256" s="7" t="str">
        <f t="shared" si="212"/>
        <v>tabletop games</v>
      </c>
      <c r="S2256" s="13">
        <f>(((I2256/60)/60)/24)+DATE(1970,1,1)</f>
        <v>42759.647777777776</v>
      </c>
      <c r="T2256" s="16">
        <f>(((J2256/60)/60)/24)+DATE(1970,1,1)</f>
        <v>42752.647777777776</v>
      </c>
      <c r="U2256">
        <f t="shared" si="213"/>
        <v>197</v>
      </c>
      <c r="V2256" t="str">
        <f t="shared" si="214"/>
        <v/>
      </c>
      <c r="W2256" t="str">
        <f t="shared" si="215"/>
        <v/>
      </c>
      <c r="X2256" t="str">
        <f t="shared" si="216"/>
        <v/>
      </c>
    </row>
    <row r="2257" spans="1:24"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f>
        <v>2.8665822784810127</v>
      </c>
      <c r="P2257" s="6">
        <f>E2257/L2257</f>
        <v>41.782287822878232</v>
      </c>
      <c r="Q2257" t="str">
        <f t="shared" si="211"/>
        <v>games</v>
      </c>
      <c r="R2257" s="7" t="str">
        <f t="shared" si="212"/>
        <v>tabletop games</v>
      </c>
      <c r="S2257" s="13">
        <f>(((I2257/60)/60)/24)+DATE(1970,1,1)</f>
        <v>42497.951979166668</v>
      </c>
      <c r="T2257" s="16">
        <f>(((J2257/60)/60)/24)+DATE(1970,1,1)</f>
        <v>42467.951979166668</v>
      </c>
      <c r="U2257">
        <f t="shared" si="213"/>
        <v>271</v>
      </c>
      <c r="V2257" t="str">
        <f t="shared" si="214"/>
        <v/>
      </c>
      <c r="W2257" t="str">
        <f t="shared" si="215"/>
        <v/>
      </c>
      <c r="X2257" t="str">
        <f t="shared" si="216"/>
        <v/>
      </c>
    </row>
    <row r="2258" spans="1:24"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f>
        <v>2.2270833333333333</v>
      </c>
      <c r="P2258" s="6">
        <f>E2258/L2258</f>
        <v>21.38</v>
      </c>
      <c r="Q2258" t="str">
        <f t="shared" si="211"/>
        <v>games</v>
      </c>
      <c r="R2258" s="7" t="str">
        <f t="shared" si="212"/>
        <v>tabletop games</v>
      </c>
      <c r="S2258" s="13">
        <f>(((I2258/60)/60)/24)+DATE(1970,1,1)</f>
        <v>42696.451921296291</v>
      </c>
      <c r="T2258" s="16">
        <f>(((J2258/60)/60)/24)+DATE(1970,1,1)</f>
        <v>42682.451921296291</v>
      </c>
      <c r="U2258">
        <f t="shared" si="213"/>
        <v>50</v>
      </c>
      <c r="V2258" t="str">
        <f t="shared" si="214"/>
        <v/>
      </c>
      <c r="W2258" t="str">
        <f t="shared" si="215"/>
        <v/>
      </c>
      <c r="X2258" t="str">
        <f t="shared" si="216"/>
        <v/>
      </c>
    </row>
    <row r="2259" spans="1:24"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f>
        <v>6.3613999999999997</v>
      </c>
      <c r="P2259" s="6">
        <f>E2259/L2259</f>
        <v>94.103550295857985</v>
      </c>
      <c r="Q2259" t="str">
        <f t="shared" si="211"/>
        <v>games</v>
      </c>
      <c r="R2259" s="7" t="str">
        <f t="shared" si="212"/>
        <v>tabletop games</v>
      </c>
      <c r="S2259" s="13">
        <f>(((I2259/60)/60)/24)+DATE(1970,1,1)</f>
        <v>42540.958333333328</v>
      </c>
      <c r="T2259" s="16">
        <f>(((J2259/60)/60)/24)+DATE(1970,1,1)</f>
        <v>42505.936678240745</v>
      </c>
      <c r="U2259">
        <f t="shared" si="213"/>
        <v>169</v>
      </c>
      <c r="V2259" t="str">
        <f t="shared" si="214"/>
        <v/>
      </c>
      <c r="W2259" t="str">
        <f t="shared" si="215"/>
        <v/>
      </c>
      <c r="X2259" t="str">
        <f t="shared" si="216"/>
        <v/>
      </c>
    </row>
    <row r="2260" spans="1:24"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f>
        <v>1.4650000000000001</v>
      </c>
      <c r="P2260" s="6">
        <f>E2260/L2260</f>
        <v>15.721951219512196</v>
      </c>
      <c r="Q2260" t="str">
        <f t="shared" si="211"/>
        <v>games</v>
      </c>
      <c r="R2260" s="7" t="str">
        <f t="shared" si="212"/>
        <v>tabletop games</v>
      </c>
      <c r="S2260" s="13">
        <f>(((I2260/60)/60)/24)+DATE(1970,1,1)</f>
        <v>42166.75100694444</v>
      </c>
      <c r="T2260" s="16">
        <f>(((J2260/60)/60)/24)+DATE(1970,1,1)</f>
        <v>42136.75100694444</v>
      </c>
      <c r="U2260">
        <f t="shared" si="213"/>
        <v>205</v>
      </c>
      <c r="V2260" t="str">
        <f t="shared" si="214"/>
        <v/>
      </c>
      <c r="W2260" t="str">
        <f t="shared" si="215"/>
        <v/>
      </c>
      <c r="X2260" t="str">
        <f t="shared" si="216"/>
        <v/>
      </c>
    </row>
    <row r="2261" spans="1:24"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f>
        <v>18.670999999999999</v>
      </c>
      <c r="P2261" s="6">
        <f>E2261/L2261</f>
        <v>90.635922330097088</v>
      </c>
      <c r="Q2261" t="str">
        <f t="shared" si="211"/>
        <v>games</v>
      </c>
      <c r="R2261" s="7" t="str">
        <f t="shared" si="212"/>
        <v>tabletop games</v>
      </c>
      <c r="S2261" s="13">
        <f>(((I2261/60)/60)/24)+DATE(1970,1,1)</f>
        <v>42712.804814814815</v>
      </c>
      <c r="T2261" s="16">
        <f>(((J2261/60)/60)/24)+DATE(1970,1,1)</f>
        <v>42702.804814814815</v>
      </c>
      <c r="U2261">
        <f t="shared" si="213"/>
        <v>206</v>
      </c>
      <c r="V2261" t="str">
        <f t="shared" si="214"/>
        <v/>
      </c>
      <c r="W2261" t="str">
        <f t="shared" si="215"/>
        <v/>
      </c>
      <c r="X2261" t="str">
        <f t="shared" si="216"/>
        <v/>
      </c>
    </row>
    <row r="2262" spans="1:24"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f>
        <v>3.2692000000000001</v>
      </c>
      <c r="P2262" s="6">
        <f>E2262/L2262</f>
        <v>97.297619047619051</v>
      </c>
      <c r="Q2262" t="str">
        <f t="shared" si="211"/>
        <v>games</v>
      </c>
      <c r="R2262" s="7" t="str">
        <f t="shared" si="212"/>
        <v>tabletop games</v>
      </c>
      <c r="S2262" s="13">
        <f>(((I2262/60)/60)/24)+DATE(1970,1,1)</f>
        <v>41724.975115740745</v>
      </c>
      <c r="T2262" s="16">
        <f>(((J2262/60)/60)/24)+DATE(1970,1,1)</f>
        <v>41695.016782407409</v>
      </c>
      <c r="U2262">
        <f t="shared" si="213"/>
        <v>84</v>
      </c>
      <c r="V2262" t="str">
        <f t="shared" si="214"/>
        <v/>
      </c>
      <c r="W2262" t="str">
        <f t="shared" si="215"/>
        <v/>
      </c>
      <c r="X2262" t="str">
        <f t="shared" si="216"/>
        <v/>
      </c>
    </row>
    <row r="2263" spans="1:24"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f>
        <v>7.7949999999999999</v>
      </c>
      <c r="P2263" s="6">
        <f>E2263/L2263</f>
        <v>37.11904761904762</v>
      </c>
      <c r="Q2263" t="str">
        <f t="shared" si="211"/>
        <v>games</v>
      </c>
      <c r="R2263" s="7" t="str">
        <f t="shared" si="212"/>
        <v>tabletop games</v>
      </c>
      <c r="S2263" s="13">
        <f>(((I2263/60)/60)/24)+DATE(1970,1,1)</f>
        <v>42780.724768518514</v>
      </c>
      <c r="T2263" s="16">
        <f>(((J2263/60)/60)/24)+DATE(1970,1,1)</f>
        <v>42759.724768518514</v>
      </c>
      <c r="U2263">
        <f t="shared" si="213"/>
        <v>210</v>
      </c>
      <c r="V2263" t="str">
        <f t="shared" si="214"/>
        <v/>
      </c>
      <c r="W2263" t="str">
        <f t="shared" si="215"/>
        <v/>
      </c>
      <c r="X2263" t="str">
        <f t="shared" si="216"/>
        <v/>
      </c>
    </row>
    <row r="2264" spans="1:24"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f>
        <v>1.5415151515151515</v>
      </c>
      <c r="P2264" s="6">
        <f>E2264/L2264</f>
        <v>28.104972375690608</v>
      </c>
      <c r="Q2264" t="str">
        <f t="shared" si="211"/>
        <v>games</v>
      </c>
      <c r="R2264" s="7" t="str">
        <f t="shared" si="212"/>
        <v>tabletop games</v>
      </c>
      <c r="S2264" s="13">
        <f>(((I2264/60)/60)/24)+DATE(1970,1,1)</f>
        <v>41961</v>
      </c>
      <c r="T2264" s="16">
        <f>(((J2264/60)/60)/24)+DATE(1970,1,1)</f>
        <v>41926.585162037038</v>
      </c>
      <c r="U2264">
        <f t="shared" si="213"/>
        <v>181</v>
      </c>
      <c r="V2264" t="str">
        <f t="shared" si="214"/>
        <v/>
      </c>
      <c r="W2264" t="str">
        <f t="shared" si="215"/>
        <v/>
      </c>
      <c r="X2264" t="str">
        <f t="shared" si="216"/>
        <v/>
      </c>
    </row>
    <row r="2265" spans="1:24"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f>
        <v>1.1554666666666666</v>
      </c>
      <c r="P2265" s="6">
        <f>E2265/L2265</f>
        <v>144.43333333333334</v>
      </c>
      <c r="Q2265" t="str">
        <f t="shared" si="211"/>
        <v>games</v>
      </c>
      <c r="R2265" s="7" t="str">
        <f t="shared" si="212"/>
        <v>tabletop games</v>
      </c>
      <c r="S2265" s="13">
        <f>(((I2265/60)/60)/24)+DATE(1970,1,1)</f>
        <v>42035.832326388889</v>
      </c>
      <c r="T2265" s="16">
        <f>(((J2265/60)/60)/24)+DATE(1970,1,1)</f>
        <v>42014.832326388889</v>
      </c>
      <c r="U2265">
        <f t="shared" si="213"/>
        <v>60</v>
      </c>
      <c r="V2265" t="str">
        <f t="shared" si="214"/>
        <v/>
      </c>
      <c r="W2265" t="str">
        <f t="shared" si="215"/>
        <v/>
      </c>
      <c r="X2265" t="str">
        <f t="shared" si="216"/>
        <v/>
      </c>
    </row>
    <row r="2266" spans="1:24"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f>
        <v>1.8003333333333333</v>
      </c>
      <c r="P2266" s="6">
        <f>E2266/L2266</f>
        <v>24.274157303370785</v>
      </c>
      <c r="Q2266" t="str">
        <f t="shared" si="211"/>
        <v>games</v>
      </c>
      <c r="R2266" s="7" t="str">
        <f t="shared" si="212"/>
        <v>tabletop games</v>
      </c>
      <c r="S2266" s="13">
        <f>(((I2266/60)/60)/24)+DATE(1970,1,1)</f>
        <v>42513.125</v>
      </c>
      <c r="T2266" s="16">
        <f>(((J2266/60)/60)/24)+DATE(1970,1,1)</f>
        <v>42496.582337962958</v>
      </c>
      <c r="U2266">
        <f t="shared" si="213"/>
        <v>445</v>
      </c>
      <c r="V2266" t="str">
        <f t="shared" si="214"/>
        <v/>
      </c>
      <c r="W2266" t="str">
        <f t="shared" si="215"/>
        <v/>
      </c>
      <c r="X2266" t="str">
        <f t="shared" si="216"/>
        <v/>
      </c>
    </row>
    <row r="2267" spans="1:24"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f>
        <v>2.9849999999999999</v>
      </c>
      <c r="P2267" s="6">
        <f>E2267/L2267</f>
        <v>35.117647058823529</v>
      </c>
      <c r="Q2267" t="str">
        <f t="shared" si="211"/>
        <v>games</v>
      </c>
      <c r="R2267" s="7" t="str">
        <f t="shared" si="212"/>
        <v>tabletop games</v>
      </c>
      <c r="S2267" s="13">
        <f>(((I2267/60)/60)/24)+DATE(1970,1,1)</f>
        <v>42696.853090277778</v>
      </c>
      <c r="T2267" s="16">
        <f>(((J2267/60)/60)/24)+DATE(1970,1,1)</f>
        <v>42689.853090277778</v>
      </c>
      <c r="U2267">
        <f t="shared" si="213"/>
        <v>17</v>
      </c>
      <c r="V2267" t="str">
        <f t="shared" si="214"/>
        <v/>
      </c>
      <c r="W2267" t="str">
        <f t="shared" si="215"/>
        <v/>
      </c>
      <c r="X2267" t="str">
        <f t="shared" si="216"/>
        <v/>
      </c>
    </row>
    <row r="2268" spans="1:24"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f>
        <v>3.2026666666666666</v>
      </c>
      <c r="P2268" s="6">
        <f>E2268/L2268</f>
        <v>24.762886597938145</v>
      </c>
      <c r="Q2268" t="str">
        <f t="shared" si="211"/>
        <v>games</v>
      </c>
      <c r="R2268" s="7" t="str">
        <f t="shared" si="212"/>
        <v>tabletop games</v>
      </c>
      <c r="S2268" s="13">
        <f>(((I2268/60)/60)/24)+DATE(1970,1,1)</f>
        <v>42487.083333333328</v>
      </c>
      <c r="T2268" s="16">
        <f>(((J2268/60)/60)/24)+DATE(1970,1,1)</f>
        <v>42469.874907407408</v>
      </c>
      <c r="U2268">
        <f t="shared" si="213"/>
        <v>194</v>
      </c>
      <c r="V2268" t="str">
        <f t="shared" si="214"/>
        <v/>
      </c>
      <c r="W2268" t="str">
        <f t="shared" si="215"/>
        <v/>
      </c>
      <c r="X2268" t="str">
        <f t="shared" si="216"/>
        <v/>
      </c>
    </row>
    <row r="2269" spans="1:24"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f>
        <v>3.80525</v>
      </c>
      <c r="P2269" s="6">
        <f>E2269/L2269</f>
        <v>188.37871287128712</v>
      </c>
      <c r="Q2269" t="str">
        <f t="shared" si="211"/>
        <v>games</v>
      </c>
      <c r="R2269" s="7" t="str">
        <f t="shared" si="212"/>
        <v>tabletop games</v>
      </c>
      <c r="S2269" s="13">
        <f>(((I2269/60)/60)/24)+DATE(1970,1,1)</f>
        <v>41994.041666666672</v>
      </c>
      <c r="T2269" s="16">
        <f>(((J2269/60)/60)/24)+DATE(1970,1,1)</f>
        <v>41968.829826388886</v>
      </c>
      <c r="U2269">
        <f t="shared" si="213"/>
        <v>404</v>
      </c>
      <c r="V2269" t="str">
        <f t="shared" si="214"/>
        <v/>
      </c>
      <c r="W2269" t="str">
        <f t="shared" si="215"/>
        <v/>
      </c>
      <c r="X2269" t="str">
        <f t="shared" si="216"/>
        <v/>
      </c>
    </row>
    <row r="2270" spans="1:24"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f>
        <v>1.026</v>
      </c>
      <c r="P2270" s="6">
        <f>E2270/L2270</f>
        <v>148.08247422680412</v>
      </c>
      <c r="Q2270" t="str">
        <f t="shared" si="211"/>
        <v>games</v>
      </c>
      <c r="R2270" s="7" t="str">
        <f t="shared" si="212"/>
        <v>tabletop games</v>
      </c>
      <c r="S2270" s="13">
        <f>(((I2270/60)/60)/24)+DATE(1970,1,1)</f>
        <v>42806.082349537035</v>
      </c>
      <c r="T2270" s="16">
        <f>(((J2270/60)/60)/24)+DATE(1970,1,1)</f>
        <v>42776.082349537035</v>
      </c>
      <c r="U2270">
        <f t="shared" si="213"/>
        <v>194</v>
      </c>
      <c r="V2270" t="str">
        <f t="shared" si="214"/>
        <v/>
      </c>
      <c r="W2270" t="str">
        <f t="shared" si="215"/>
        <v/>
      </c>
      <c r="X2270" t="str">
        <f t="shared" si="216"/>
        <v/>
      </c>
    </row>
    <row r="2271" spans="1:24"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f>
        <v>18.016400000000001</v>
      </c>
      <c r="P2271" s="6">
        <f>E2271/L2271</f>
        <v>49.934589800443462</v>
      </c>
      <c r="Q2271" t="str">
        <f t="shared" si="211"/>
        <v>games</v>
      </c>
      <c r="R2271" s="7" t="str">
        <f t="shared" si="212"/>
        <v>tabletop games</v>
      </c>
      <c r="S2271" s="13">
        <f>(((I2271/60)/60)/24)+DATE(1970,1,1)</f>
        <v>42801.208333333328</v>
      </c>
      <c r="T2271" s="16">
        <f>(((J2271/60)/60)/24)+DATE(1970,1,1)</f>
        <v>42776.704432870371</v>
      </c>
      <c r="U2271">
        <f t="shared" si="213"/>
        <v>902</v>
      </c>
      <c r="V2271" t="str">
        <f t="shared" si="214"/>
        <v/>
      </c>
      <c r="W2271" t="str">
        <f t="shared" si="215"/>
        <v/>
      </c>
      <c r="X2271" t="str">
        <f t="shared" si="216"/>
        <v/>
      </c>
    </row>
    <row r="2272" spans="1:24"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f>
        <v>7.2024800000000004</v>
      </c>
      <c r="P2272" s="6">
        <f>E2272/L2272</f>
        <v>107.82155688622754</v>
      </c>
      <c r="Q2272" t="str">
        <f t="shared" si="211"/>
        <v>games</v>
      </c>
      <c r="R2272" s="7" t="str">
        <f t="shared" si="212"/>
        <v>tabletop games</v>
      </c>
      <c r="S2272" s="13">
        <f>(((I2272/60)/60)/24)+DATE(1970,1,1)</f>
        <v>42745.915972222225</v>
      </c>
      <c r="T2272" s="16">
        <f>(((J2272/60)/60)/24)+DATE(1970,1,1)</f>
        <v>42725.869363425925</v>
      </c>
      <c r="U2272">
        <f t="shared" si="213"/>
        <v>1670</v>
      </c>
      <c r="V2272" t="str">
        <f t="shared" si="214"/>
        <v/>
      </c>
      <c r="W2272" t="str">
        <f t="shared" si="215"/>
        <v/>
      </c>
      <c r="X2272" t="str">
        <f t="shared" si="216"/>
        <v/>
      </c>
    </row>
    <row r="2273" spans="1:24"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f>
        <v>2.8309000000000002</v>
      </c>
      <c r="P2273" s="6">
        <f>E2273/L2273</f>
        <v>42.63403614457831</v>
      </c>
      <c r="Q2273" t="str">
        <f t="shared" si="211"/>
        <v>games</v>
      </c>
      <c r="R2273" s="7" t="str">
        <f t="shared" si="212"/>
        <v>tabletop games</v>
      </c>
      <c r="S2273" s="13">
        <f>(((I2273/60)/60)/24)+DATE(1970,1,1)</f>
        <v>42714.000046296293</v>
      </c>
      <c r="T2273" s="16">
        <f>(((J2273/60)/60)/24)+DATE(1970,1,1)</f>
        <v>42684.000046296293</v>
      </c>
      <c r="U2273">
        <f t="shared" si="213"/>
        <v>1328</v>
      </c>
      <c r="V2273" t="str">
        <f t="shared" si="214"/>
        <v/>
      </c>
      <c r="W2273" t="str">
        <f t="shared" si="215"/>
        <v/>
      </c>
      <c r="X2273" t="str">
        <f t="shared" si="216"/>
        <v/>
      </c>
    </row>
    <row r="2274" spans="1:24"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f>
        <v>13.566000000000001</v>
      </c>
      <c r="P2274" s="6">
        <f>E2274/L2274</f>
        <v>14.370762711864407</v>
      </c>
      <c r="Q2274" t="str">
        <f t="shared" si="211"/>
        <v>games</v>
      </c>
      <c r="R2274" s="7" t="str">
        <f t="shared" si="212"/>
        <v>tabletop games</v>
      </c>
      <c r="S2274" s="13">
        <f>(((I2274/60)/60)/24)+DATE(1970,1,1)</f>
        <v>42345.699490740735</v>
      </c>
      <c r="T2274" s="16">
        <f>(((J2274/60)/60)/24)+DATE(1970,1,1)</f>
        <v>42315.699490740735</v>
      </c>
      <c r="U2274">
        <f t="shared" si="213"/>
        <v>944</v>
      </c>
      <c r="V2274" t="str">
        <f t="shared" si="214"/>
        <v/>
      </c>
      <c r="W2274" t="str">
        <f t="shared" si="215"/>
        <v/>
      </c>
      <c r="X2274" t="str">
        <f t="shared" si="216"/>
        <v/>
      </c>
    </row>
    <row r="2275" spans="1:24"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f>
        <v>2.2035999999999998</v>
      </c>
      <c r="P2275" s="6">
        <f>E2275/L2275</f>
        <v>37.476190476190474</v>
      </c>
      <c r="Q2275" t="str">
        <f t="shared" si="211"/>
        <v>games</v>
      </c>
      <c r="R2275" s="7" t="str">
        <f t="shared" si="212"/>
        <v>tabletop games</v>
      </c>
      <c r="S2275" s="13">
        <f>(((I2275/60)/60)/24)+DATE(1970,1,1)</f>
        <v>42806.507430555561</v>
      </c>
      <c r="T2275" s="16">
        <f>(((J2275/60)/60)/24)+DATE(1970,1,1)</f>
        <v>42781.549097222218</v>
      </c>
      <c r="U2275">
        <f t="shared" si="213"/>
        <v>147</v>
      </c>
      <c r="V2275" t="str">
        <f t="shared" si="214"/>
        <v/>
      </c>
      <c r="W2275" t="str">
        <f t="shared" si="215"/>
        <v/>
      </c>
      <c r="X2275" t="str">
        <f t="shared" si="216"/>
        <v/>
      </c>
    </row>
    <row r="2276" spans="1:24"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f>
        <v>1.196</v>
      </c>
      <c r="P2276" s="6">
        <f>E2276/L2276</f>
        <v>30.202020202020201</v>
      </c>
      <c r="Q2276" t="str">
        <f t="shared" si="211"/>
        <v>games</v>
      </c>
      <c r="R2276" s="7" t="str">
        <f t="shared" si="212"/>
        <v>tabletop games</v>
      </c>
      <c r="S2276" s="13">
        <f>(((I2276/60)/60)/24)+DATE(1970,1,1)</f>
        <v>41693.500659722224</v>
      </c>
      <c r="T2276" s="16">
        <f>(((J2276/60)/60)/24)+DATE(1970,1,1)</f>
        <v>41663.500659722224</v>
      </c>
      <c r="U2276">
        <f t="shared" si="213"/>
        <v>99</v>
      </c>
      <c r="V2276" t="str">
        <f t="shared" si="214"/>
        <v/>
      </c>
      <c r="W2276" t="str">
        <f t="shared" si="215"/>
        <v/>
      </c>
      <c r="X2276" t="str">
        <f t="shared" si="216"/>
        <v/>
      </c>
    </row>
    <row r="2277" spans="1:24"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f>
        <v>4.0776923076923079</v>
      </c>
      <c r="P2277" s="6">
        <f>E2277/L2277</f>
        <v>33.550632911392405</v>
      </c>
      <c r="Q2277" t="str">
        <f t="shared" si="211"/>
        <v>games</v>
      </c>
      <c r="R2277" s="7" t="str">
        <f t="shared" si="212"/>
        <v>tabletop games</v>
      </c>
      <c r="S2277" s="13">
        <f>(((I2277/60)/60)/24)+DATE(1970,1,1)</f>
        <v>41995.616655092599</v>
      </c>
      <c r="T2277" s="16">
        <f>(((J2277/60)/60)/24)+DATE(1970,1,1)</f>
        <v>41965.616655092599</v>
      </c>
      <c r="U2277">
        <f t="shared" si="213"/>
        <v>79</v>
      </c>
      <c r="V2277" t="str">
        <f t="shared" si="214"/>
        <v/>
      </c>
      <c r="W2277" t="str">
        <f t="shared" si="215"/>
        <v/>
      </c>
      <c r="X2277" t="str">
        <f t="shared" si="216"/>
        <v/>
      </c>
    </row>
    <row r="2278" spans="1:24"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f>
        <v>1.0581826105905425</v>
      </c>
      <c r="P2278" s="6">
        <f>E2278/L2278</f>
        <v>64.74666666666667</v>
      </c>
      <c r="Q2278" t="str">
        <f t="shared" si="211"/>
        <v>games</v>
      </c>
      <c r="R2278" s="7" t="str">
        <f t="shared" si="212"/>
        <v>tabletop games</v>
      </c>
      <c r="S2278" s="13">
        <f>(((I2278/60)/60)/24)+DATE(1970,1,1)</f>
        <v>41644.651493055557</v>
      </c>
      <c r="T2278" s="16">
        <f>(((J2278/60)/60)/24)+DATE(1970,1,1)</f>
        <v>41614.651493055557</v>
      </c>
      <c r="U2278">
        <f t="shared" si="213"/>
        <v>75</v>
      </c>
      <c r="V2278" t="str">
        <f t="shared" si="214"/>
        <v/>
      </c>
      <c r="W2278" t="str">
        <f t="shared" si="215"/>
        <v/>
      </c>
      <c r="X2278" t="str">
        <f t="shared" si="216"/>
        <v/>
      </c>
    </row>
    <row r="2279" spans="1:24"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f>
        <v>1.4108235294117648</v>
      </c>
      <c r="P2279" s="6">
        <f>E2279/L2279</f>
        <v>57.932367149758456</v>
      </c>
      <c r="Q2279" t="str">
        <f t="shared" si="211"/>
        <v>games</v>
      </c>
      <c r="R2279" s="7" t="str">
        <f t="shared" si="212"/>
        <v>tabletop games</v>
      </c>
      <c r="S2279" s="13">
        <f>(((I2279/60)/60)/24)+DATE(1970,1,1)</f>
        <v>40966.678506944445</v>
      </c>
      <c r="T2279" s="16">
        <f>(((J2279/60)/60)/24)+DATE(1970,1,1)</f>
        <v>40936.678506944445</v>
      </c>
      <c r="U2279">
        <f t="shared" si="213"/>
        <v>207</v>
      </c>
      <c r="V2279" t="str">
        <f t="shared" si="214"/>
        <v/>
      </c>
      <c r="W2279" t="str">
        <f t="shared" si="215"/>
        <v/>
      </c>
      <c r="X2279" t="str">
        <f t="shared" si="216"/>
        <v/>
      </c>
    </row>
    <row r="2280" spans="1:24"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f>
        <v>2.7069999999999999</v>
      </c>
      <c r="P2280" s="6">
        <f>E2280/L2280</f>
        <v>53.078431372549019</v>
      </c>
      <c r="Q2280" t="str">
        <f t="shared" si="211"/>
        <v>games</v>
      </c>
      <c r="R2280" s="7" t="str">
        <f t="shared" si="212"/>
        <v>tabletop games</v>
      </c>
      <c r="S2280" s="13">
        <f>(((I2280/60)/60)/24)+DATE(1970,1,1)</f>
        <v>42372.957638888889</v>
      </c>
      <c r="T2280" s="16">
        <f>(((J2280/60)/60)/24)+DATE(1970,1,1)</f>
        <v>42338.709108796291</v>
      </c>
      <c r="U2280">
        <f t="shared" si="213"/>
        <v>102</v>
      </c>
      <c r="V2280" t="str">
        <f t="shared" si="214"/>
        <v/>
      </c>
      <c r="W2280" t="str">
        <f t="shared" si="215"/>
        <v/>
      </c>
      <c r="X2280" t="str">
        <f t="shared" si="216"/>
        <v/>
      </c>
    </row>
    <row r="2281" spans="1:24"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f>
        <v>1.538</v>
      </c>
      <c r="P2281" s="6">
        <f>E2281/L2281</f>
        <v>48.0625</v>
      </c>
      <c r="Q2281" t="str">
        <f t="shared" si="211"/>
        <v>games</v>
      </c>
      <c r="R2281" s="7" t="str">
        <f t="shared" si="212"/>
        <v>tabletop games</v>
      </c>
      <c r="S2281" s="13">
        <f>(((I2281/60)/60)/24)+DATE(1970,1,1)</f>
        <v>42039.166666666672</v>
      </c>
      <c r="T2281" s="16">
        <f>(((J2281/60)/60)/24)+DATE(1970,1,1)</f>
        <v>42020.806701388887</v>
      </c>
      <c r="U2281">
        <f t="shared" si="213"/>
        <v>32</v>
      </c>
      <c r="V2281" t="str">
        <f t="shared" si="214"/>
        <v/>
      </c>
      <c r="W2281" t="str">
        <f t="shared" si="215"/>
        <v/>
      </c>
      <c r="X2281" t="str">
        <f t="shared" si="216"/>
        <v/>
      </c>
    </row>
    <row r="2282" spans="1:24"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f>
        <v>4.0357653061224488</v>
      </c>
      <c r="P2282" s="6">
        <f>E2282/L2282</f>
        <v>82.396874999999994</v>
      </c>
      <c r="Q2282" t="str">
        <f t="shared" si="211"/>
        <v>games</v>
      </c>
      <c r="R2282" s="7" t="str">
        <f t="shared" si="212"/>
        <v>tabletop games</v>
      </c>
      <c r="S2282" s="13">
        <f>(((I2282/60)/60)/24)+DATE(1970,1,1)</f>
        <v>42264.624895833331</v>
      </c>
      <c r="T2282" s="16">
        <f>(((J2282/60)/60)/24)+DATE(1970,1,1)</f>
        <v>42234.624895833331</v>
      </c>
      <c r="U2282">
        <f t="shared" si="213"/>
        <v>480</v>
      </c>
      <c r="V2282" t="str">
        <f t="shared" si="214"/>
        <v/>
      </c>
      <c r="W2282" t="str">
        <f t="shared" si="215"/>
        <v/>
      </c>
      <c r="X2282" t="str">
        <f t="shared" si="216"/>
        <v/>
      </c>
    </row>
    <row r="2283" spans="1:24"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f>
        <v>1.85</v>
      </c>
      <c r="P2283" s="6">
        <f>E2283/L2283</f>
        <v>50.454545454545453</v>
      </c>
      <c r="Q2283" t="str">
        <f t="shared" si="211"/>
        <v>music</v>
      </c>
      <c r="R2283" s="7" t="str">
        <f t="shared" si="212"/>
        <v>rock</v>
      </c>
      <c r="S2283" s="13">
        <f>(((I2283/60)/60)/24)+DATE(1970,1,1)</f>
        <v>40749.284722222219</v>
      </c>
      <c r="T2283" s="16">
        <f>(((J2283/60)/60)/24)+DATE(1970,1,1)</f>
        <v>40687.285844907405</v>
      </c>
      <c r="U2283">
        <f t="shared" si="213"/>
        <v>11</v>
      </c>
      <c r="V2283" t="str">
        <f t="shared" si="214"/>
        <v/>
      </c>
      <c r="W2283" t="str">
        <f t="shared" si="215"/>
        <v/>
      </c>
      <c r="X2283" t="str">
        <f t="shared" si="216"/>
        <v/>
      </c>
    </row>
    <row r="2284" spans="1:24"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f>
        <v>1.8533333333333333</v>
      </c>
      <c r="P2284" s="6">
        <f>E2284/L2284</f>
        <v>115.83333333333333</v>
      </c>
      <c r="Q2284" t="str">
        <f t="shared" si="211"/>
        <v>music</v>
      </c>
      <c r="R2284" s="7" t="str">
        <f t="shared" si="212"/>
        <v>rock</v>
      </c>
      <c r="S2284" s="13">
        <f>(((I2284/60)/60)/24)+DATE(1970,1,1)</f>
        <v>42383.17460648148</v>
      </c>
      <c r="T2284" s="16">
        <f>(((J2284/60)/60)/24)+DATE(1970,1,1)</f>
        <v>42323.17460648148</v>
      </c>
      <c r="U2284">
        <f t="shared" si="213"/>
        <v>12</v>
      </c>
      <c r="V2284" t="str">
        <f t="shared" si="214"/>
        <v/>
      </c>
      <c r="W2284" t="str">
        <f t="shared" si="215"/>
        <v/>
      </c>
      <c r="X2284" t="str">
        <f t="shared" si="216"/>
        <v/>
      </c>
    </row>
    <row r="2285" spans="1:24"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f>
        <v>1.0085533333333332</v>
      </c>
      <c r="P2285" s="6">
        <f>E2285/L2285</f>
        <v>63.03458333333333</v>
      </c>
      <c r="Q2285" t="str">
        <f t="shared" si="211"/>
        <v>music</v>
      </c>
      <c r="R2285" s="7" t="str">
        <f t="shared" si="212"/>
        <v>rock</v>
      </c>
      <c r="S2285" s="13">
        <f>(((I2285/60)/60)/24)+DATE(1970,1,1)</f>
        <v>41038.083379629628</v>
      </c>
      <c r="T2285" s="16">
        <f>(((J2285/60)/60)/24)+DATE(1970,1,1)</f>
        <v>40978.125046296293</v>
      </c>
      <c r="U2285">
        <f t="shared" si="213"/>
        <v>48</v>
      </c>
      <c r="V2285" t="str">
        <f t="shared" si="214"/>
        <v/>
      </c>
      <c r="W2285" t="str">
        <f t="shared" si="215"/>
        <v/>
      </c>
      <c r="X2285" t="str">
        <f t="shared" si="216"/>
        <v/>
      </c>
    </row>
    <row r="2286" spans="1:24"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f>
        <v>1.0622116666666668</v>
      </c>
      <c r="P2286" s="6">
        <f>E2286/L2286</f>
        <v>108.02152542372882</v>
      </c>
      <c r="Q2286" t="str">
        <f t="shared" si="211"/>
        <v>music</v>
      </c>
      <c r="R2286" s="7" t="str">
        <f t="shared" si="212"/>
        <v>rock</v>
      </c>
      <c r="S2286" s="13">
        <f>(((I2286/60)/60)/24)+DATE(1970,1,1)</f>
        <v>40614.166666666664</v>
      </c>
      <c r="T2286" s="16">
        <f>(((J2286/60)/60)/24)+DATE(1970,1,1)</f>
        <v>40585.796817129631</v>
      </c>
      <c r="U2286">
        <f t="shared" si="213"/>
        <v>59</v>
      </c>
      <c r="V2286" t="str">
        <f t="shared" si="214"/>
        <v/>
      </c>
      <c r="W2286" t="str">
        <f t="shared" si="215"/>
        <v/>
      </c>
      <c r="X2286" t="str">
        <f t="shared" si="216"/>
        <v/>
      </c>
    </row>
    <row r="2287" spans="1:24"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f>
        <v>1.2136666666666667</v>
      </c>
      <c r="P2287" s="6">
        <f>E2287/L2287</f>
        <v>46.088607594936711</v>
      </c>
      <c r="Q2287" t="str">
        <f t="shared" si="211"/>
        <v>music</v>
      </c>
      <c r="R2287" s="7" t="str">
        <f t="shared" si="212"/>
        <v>rock</v>
      </c>
      <c r="S2287" s="13">
        <f>(((I2287/60)/60)/24)+DATE(1970,1,1)</f>
        <v>41089.185682870368</v>
      </c>
      <c r="T2287" s="16">
        <f>(((J2287/60)/60)/24)+DATE(1970,1,1)</f>
        <v>41059.185682870368</v>
      </c>
      <c r="U2287">
        <f t="shared" si="213"/>
        <v>79</v>
      </c>
      <c r="V2287" t="str">
        <f t="shared" si="214"/>
        <v/>
      </c>
      <c r="W2287" t="str">
        <f t="shared" si="215"/>
        <v/>
      </c>
      <c r="X2287" t="str">
        <f t="shared" si="216"/>
        <v/>
      </c>
    </row>
    <row r="2288" spans="1:24"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f>
        <v>1.0006666666666666</v>
      </c>
      <c r="P2288" s="6">
        <f>E2288/L2288</f>
        <v>107.21428571428571</v>
      </c>
      <c r="Q2288" t="str">
        <f t="shared" si="211"/>
        <v>music</v>
      </c>
      <c r="R2288" s="7" t="str">
        <f t="shared" si="212"/>
        <v>rock</v>
      </c>
      <c r="S2288" s="13">
        <f>(((I2288/60)/60)/24)+DATE(1970,1,1)</f>
        <v>41523.165972222225</v>
      </c>
      <c r="T2288" s="16">
        <f>(((J2288/60)/60)/24)+DATE(1970,1,1)</f>
        <v>41494.963587962964</v>
      </c>
      <c r="U2288">
        <f t="shared" si="213"/>
        <v>14</v>
      </c>
      <c r="V2288" t="str">
        <f t="shared" si="214"/>
        <v/>
      </c>
      <c r="W2288" t="str">
        <f t="shared" si="215"/>
        <v/>
      </c>
      <c r="X2288" t="str">
        <f t="shared" si="216"/>
        <v/>
      </c>
    </row>
    <row r="2289" spans="1:24"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f>
        <v>1.1997755555555556</v>
      </c>
      <c r="P2289" s="6">
        <f>E2289/L2289</f>
        <v>50.9338679245283</v>
      </c>
      <c r="Q2289" t="str">
        <f t="shared" si="211"/>
        <v>music</v>
      </c>
      <c r="R2289" s="7" t="str">
        <f t="shared" si="212"/>
        <v>rock</v>
      </c>
      <c r="S2289" s="13">
        <f>(((I2289/60)/60)/24)+DATE(1970,1,1)</f>
        <v>41813.667361111111</v>
      </c>
      <c r="T2289" s="16">
        <f>(((J2289/60)/60)/24)+DATE(1970,1,1)</f>
        <v>41792.667361111111</v>
      </c>
      <c r="U2289">
        <f t="shared" si="213"/>
        <v>106</v>
      </c>
      <c r="V2289" t="str">
        <f t="shared" si="214"/>
        <v/>
      </c>
      <c r="W2289" t="str">
        <f t="shared" si="215"/>
        <v/>
      </c>
      <c r="X2289" t="str">
        <f t="shared" si="216"/>
        <v/>
      </c>
    </row>
    <row r="2290" spans="1:24"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f>
        <v>1.0009999999999999</v>
      </c>
      <c r="P2290" s="6">
        <f>E2290/L2290</f>
        <v>40.04</v>
      </c>
      <c r="Q2290" t="str">
        <f t="shared" si="211"/>
        <v>music</v>
      </c>
      <c r="R2290" s="7" t="str">
        <f t="shared" si="212"/>
        <v>rock</v>
      </c>
      <c r="S2290" s="13">
        <f>(((I2290/60)/60)/24)+DATE(1970,1,1)</f>
        <v>41086.75</v>
      </c>
      <c r="T2290" s="16">
        <f>(((J2290/60)/60)/24)+DATE(1970,1,1)</f>
        <v>41067.827418981484</v>
      </c>
      <c r="U2290">
        <f t="shared" si="213"/>
        <v>25</v>
      </c>
      <c r="V2290" t="str">
        <f t="shared" si="214"/>
        <v/>
      </c>
      <c r="W2290" t="str">
        <f t="shared" si="215"/>
        <v/>
      </c>
      <c r="X2290" t="str">
        <f t="shared" si="216"/>
        <v/>
      </c>
    </row>
    <row r="2291" spans="1:24"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f>
        <v>1.0740000000000001</v>
      </c>
      <c r="P2291" s="6">
        <f>E2291/L2291</f>
        <v>64.44</v>
      </c>
      <c r="Q2291" t="str">
        <f t="shared" si="211"/>
        <v>music</v>
      </c>
      <c r="R2291" s="7" t="str">
        <f t="shared" si="212"/>
        <v>rock</v>
      </c>
      <c r="S2291" s="13">
        <f>(((I2291/60)/60)/24)+DATE(1970,1,1)</f>
        <v>41614.973611111112</v>
      </c>
      <c r="T2291" s="16">
        <f>(((J2291/60)/60)/24)+DATE(1970,1,1)</f>
        <v>41571.998379629629</v>
      </c>
      <c r="U2291">
        <f t="shared" si="213"/>
        <v>25</v>
      </c>
      <c r="V2291" t="str">
        <f t="shared" si="214"/>
        <v/>
      </c>
      <c r="W2291" t="str">
        <f t="shared" si="215"/>
        <v/>
      </c>
      <c r="X2291" t="str">
        <f t="shared" si="216"/>
        <v/>
      </c>
    </row>
    <row r="2292" spans="1:24"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f>
        <v>1.0406666666666666</v>
      </c>
      <c r="P2292" s="6">
        <f>E2292/L2292</f>
        <v>53.827586206896555</v>
      </c>
      <c r="Q2292" t="str">
        <f t="shared" si="211"/>
        <v>music</v>
      </c>
      <c r="R2292" s="7" t="str">
        <f t="shared" si="212"/>
        <v>rock</v>
      </c>
      <c r="S2292" s="13">
        <f>(((I2292/60)/60)/24)+DATE(1970,1,1)</f>
        <v>40148.708333333336</v>
      </c>
      <c r="T2292" s="16">
        <f>(((J2292/60)/60)/24)+DATE(1970,1,1)</f>
        <v>40070.253819444442</v>
      </c>
      <c r="U2292">
        <f t="shared" si="213"/>
        <v>29</v>
      </c>
      <c r="V2292" t="str">
        <f t="shared" si="214"/>
        <v/>
      </c>
      <c r="W2292" t="str">
        <f t="shared" si="215"/>
        <v/>
      </c>
      <c r="X2292" t="str">
        <f t="shared" si="216"/>
        <v/>
      </c>
    </row>
    <row r="2293" spans="1:24"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f>
        <v>1.728</v>
      </c>
      <c r="P2293" s="6">
        <f>E2293/L2293</f>
        <v>100.46511627906976</v>
      </c>
      <c r="Q2293" t="str">
        <f t="shared" si="211"/>
        <v>music</v>
      </c>
      <c r="R2293" s="7" t="str">
        <f t="shared" si="212"/>
        <v>rock</v>
      </c>
      <c r="S2293" s="13">
        <f>(((I2293/60)/60)/24)+DATE(1970,1,1)</f>
        <v>41022.166666666664</v>
      </c>
      <c r="T2293" s="16">
        <f>(((J2293/60)/60)/24)+DATE(1970,1,1)</f>
        <v>40987.977060185185</v>
      </c>
      <c r="U2293">
        <f t="shared" si="213"/>
        <v>43</v>
      </c>
      <c r="V2293" t="str">
        <f t="shared" si="214"/>
        <v/>
      </c>
      <c r="W2293" t="str">
        <f t="shared" si="215"/>
        <v/>
      </c>
      <c r="X2293" t="str">
        <f t="shared" si="216"/>
        <v/>
      </c>
    </row>
    <row r="2294" spans="1:24"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f>
        <v>1.072505</v>
      </c>
      <c r="P2294" s="6">
        <f>E2294/L2294</f>
        <v>46.630652173913049</v>
      </c>
      <c r="Q2294" t="str">
        <f t="shared" si="211"/>
        <v>music</v>
      </c>
      <c r="R2294" s="7" t="str">
        <f t="shared" si="212"/>
        <v>rock</v>
      </c>
      <c r="S2294" s="13">
        <f>(((I2294/60)/60)/24)+DATE(1970,1,1)</f>
        <v>41017.697638888887</v>
      </c>
      <c r="T2294" s="16">
        <f>(((J2294/60)/60)/24)+DATE(1970,1,1)</f>
        <v>40987.697638888887</v>
      </c>
      <c r="U2294">
        <f t="shared" si="213"/>
        <v>46</v>
      </c>
      <c r="V2294" t="str">
        <f t="shared" si="214"/>
        <v/>
      </c>
      <c r="W2294" t="str">
        <f t="shared" si="215"/>
        <v/>
      </c>
      <c r="X2294" t="str">
        <f t="shared" si="216"/>
        <v/>
      </c>
    </row>
    <row r="2295" spans="1:24"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f>
        <v>1.0823529411764705</v>
      </c>
      <c r="P2295" s="6">
        <f>E2295/L2295</f>
        <v>34.074074074074076</v>
      </c>
      <c r="Q2295" t="str">
        <f t="shared" si="211"/>
        <v>music</v>
      </c>
      <c r="R2295" s="7" t="str">
        <f t="shared" si="212"/>
        <v>rock</v>
      </c>
      <c r="S2295" s="13">
        <f>(((I2295/60)/60)/24)+DATE(1970,1,1)</f>
        <v>41177.165972222225</v>
      </c>
      <c r="T2295" s="16">
        <f>(((J2295/60)/60)/24)+DATE(1970,1,1)</f>
        <v>41151.708321759259</v>
      </c>
      <c r="U2295">
        <f t="shared" si="213"/>
        <v>27</v>
      </c>
      <c r="V2295" t="str">
        <f t="shared" si="214"/>
        <v/>
      </c>
      <c r="W2295" t="str">
        <f t="shared" si="215"/>
        <v/>
      </c>
      <c r="X2295" t="str">
        <f t="shared" si="216"/>
        <v/>
      </c>
    </row>
    <row r="2296" spans="1:24"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f>
        <v>1.4608079999999999</v>
      </c>
      <c r="P2296" s="6">
        <f>E2296/L2296</f>
        <v>65.214642857142863</v>
      </c>
      <c r="Q2296" t="str">
        <f t="shared" si="211"/>
        <v>music</v>
      </c>
      <c r="R2296" s="7" t="str">
        <f t="shared" si="212"/>
        <v>rock</v>
      </c>
      <c r="S2296" s="13">
        <f>(((I2296/60)/60)/24)+DATE(1970,1,1)</f>
        <v>41294.72314814815</v>
      </c>
      <c r="T2296" s="16">
        <f>(((J2296/60)/60)/24)+DATE(1970,1,1)</f>
        <v>41264.72314814815</v>
      </c>
      <c r="U2296">
        <f t="shared" si="213"/>
        <v>112</v>
      </c>
      <c r="V2296" t="str">
        <f t="shared" si="214"/>
        <v/>
      </c>
      <c r="W2296" t="str">
        <f t="shared" si="215"/>
        <v/>
      </c>
      <c r="X2296" t="str">
        <f t="shared" si="216"/>
        <v/>
      </c>
    </row>
    <row r="2297" spans="1:24"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f>
        <v>1.2524999999999999</v>
      </c>
      <c r="P2297" s="6">
        <f>E2297/L2297</f>
        <v>44.205882352941174</v>
      </c>
      <c r="Q2297" t="str">
        <f t="shared" si="211"/>
        <v>music</v>
      </c>
      <c r="R2297" s="7" t="str">
        <f t="shared" si="212"/>
        <v>rock</v>
      </c>
      <c r="S2297" s="13">
        <f>(((I2297/60)/60)/24)+DATE(1970,1,1)</f>
        <v>41300.954351851848</v>
      </c>
      <c r="T2297" s="16">
        <f>(((J2297/60)/60)/24)+DATE(1970,1,1)</f>
        <v>41270.954351851848</v>
      </c>
      <c r="U2297">
        <f t="shared" si="213"/>
        <v>34</v>
      </c>
      <c r="V2297" t="str">
        <f t="shared" si="214"/>
        <v/>
      </c>
      <c r="W2297" t="str">
        <f t="shared" si="215"/>
        <v/>
      </c>
      <c r="X2297" t="str">
        <f t="shared" si="216"/>
        <v/>
      </c>
    </row>
    <row r="2298" spans="1:24"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f>
        <v>1.4907142857142857</v>
      </c>
      <c r="P2298" s="6">
        <f>E2298/L2298</f>
        <v>71.965517241379317</v>
      </c>
      <c r="Q2298" t="str">
        <f t="shared" si="211"/>
        <v>music</v>
      </c>
      <c r="R2298" s="7" t="str">
        <f t="shared" si="212"/>
        <v>rock</v>
      </c>
      <c r="S2298" s="13">
        <f>(((I2298/60)/60)/24)+DATE(1970,1,1)</f>
        <v>40962.731782407405</v>
      </c>
      <c r="T2298" s="16">
        <f>(((J2298/60)/60)/24)+DATE(1970,1,1)</f>
        <v>40927.731782407405</v>
      </c>
      <c r="U2298">
        <f t="shared" si="213"/>
        <v>145</v>
      </c>
      <c r="V2298" t="str">
        <f t="shared" si="214"/>
        <v/>
      </c>
      <c r="W2298" t="str">
        <f t="shared" si="215"/>
        <v/>
      </c>
      <c r="X2298" t="str">
        <f t="shared" si="216"/>
        <v/>
      </c>
    </row>
    <row r="2299" spans="1:24"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f>
        <v>1.006</v>
      </c>
      <c r="P2299" s="6">
        <f>E2299/L2299</f>
        <v>52.94736842105263</v>
      </c>
      <c r="Q2299" t="str">
        <f t="shared" si="211"/>
        <v>music</v>
      </c>
      <c r="R2299" s="7" t="str">
        <f t="shared" si="212"/>
        <v>rock</v>
      </c>
      <c r="S2299" s="13">
        <f>(((I2299/60)/60)/24)+DATE(1970,1,1)</f>
        <v>40982.165972222225</v>
      </c>
      <c r="T2299" s="16">
        <f>(((J2299/60)/60)/24)+DATE(1970,1,1)</f>
        <v>40948.042233796295</v>
      </c>
      <c r="U2299">
        <f t="shared" si="213"/>
        <v>19</v>
      </c>
      <c r="V2299" t="str">
        <f t="shared" si="214"/>
        <v/>
      </c>
      <c r="W2299" t="str">
        <f t="shared" si="215"/>
        <v/>
      </c>
      <c r="X2299" t="str">
        <f t="shared" si="216"/>
        <v/>
      </c>
    </row>
    <row r="2300" spans="1:24"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f>
        <v>1.0507333333333333</v>
      </c>
      <c r="P2300" s="6">
        <f>E2300/L2300</f>
        <v>109.45138888888889</v>
      </c>
      <c r="Q2300" t="str">
        <f t="shared" si="211"/>
        <v>music</v>
      </c>
      <c r="R2300" s="7" t="str">
        <f t="shared" si="212"/>
        <v>rock</v>
      </c>
      <c r="S2300" s="13">
        <f>(((I2300/60)/60)/24)+DATE(1970,1,1)</f>
        <v>41724.798993055556</v>
      </c>
      <c r="T2300" s="16">
        <f>(((J2300/60)/60)/24)+DATE(1970,1,1)</f>
        <v>41694.84065972222</v>
      </c>
      <c r="U2300">
        <f t="shared" si="213"/>
        <v>288</v>
      </c>
      <c r="V2300" t="str">
        <f t="shared" si="214"/>
        <v/>
      </c>
      <c r="W2300" t="str">
        <f t="shared" si="215"/>
        <v/>
      </c>
      <c r="X2300" t="str">
        <f t="shared" si="216"/>
        <v/>
      </c>
    </row>
    <row r="2301" spans="1:24"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f>
        <v>3.5016666666666665</v>
      </c>
      <c r="P2301" s="6">
        <f>E2301/L2301</f>
        <v>75.035714285714292</v>
      </c>
      <c r="Q2301" t="str">
        <f t="shared" si="211"/>
        <v>music</v>
      </c>
      <c r="R2301" s="7" t="str">
        <f t="shared" si="212"/>
        <v>rock</v>
      </c>
      <c r="S2301" s="13">
        <f>(((I2301/60)/60)/24)+DATE(1970,1,1)</f>
        <v>40580.032511574071</v>
      </c>
      <c r="T2301" s="16">
        <f>(((J2301/60)/60)/24)+DATE(1970,1,1)</f>
        <v>40565.032511574071</v>
      </c>
      <c r="U2301">
        <f t="shared" si="213"/>
        <v>14</v>
      </c>
      <c r="V2301" t="str">
        <f t="shared" si="214"/>
        <v/>
      </c>
      <c r="W2301" t="str">
        <f t="shared" si="215"/>
        <v/>
      </c>
      <c r="X2301" t="str">
        <f t="shared" si="216"/>
        <v/>
      </c>
    </row>
    <row r="2302" spans="1:24"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f>
        <v>1.0125</v>
      </c>
      <c r="P2302" s="6">
        <f>E2302/L2302</f>
        <v>115.71428571428571</v>
      </c>
      <c r="Q2302" t="str">
        <f t="shared" si="211"/>
        <v>music</v>
      </c>
      <c r="R2302" s="7" t="str">
        <f t="shared" si="212"/>
        <v>rock</v>
      </c>
      <c r="S2302" s="13">
        <f>(((I2302/60)/60)/24)+DATE(1970,1,1)</f>
        <v>41088.727037037039</v>
      </c>
      <c r="T2302" s="16">
        <f>(((J2302/60)/60)/24)+DATE(1970,1,1)</f>
        <v>41074.727037037039</v>
      </c>
      <c r="U2302">
        <f t="shared" si="213"/>
        <v>7</v>
      </c>
      <c r="V2302" t="str">
        <f t="shared" si="214"/>
        <v/>
      </c>
      <c r="W2302" t="str">
        <f t="shared" si="215"/>
        <v/>
      </c>
      <c r="X2302" t="str">
        <f t="shared" si="216"/>
        <v/>
      </c>
    </row>
    <row r="2303" spans="1:24"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f>
        <v>1.336044</v>
      </c>
      <c r="P2303" s="6">
        <f>E2303/L2303</f>
        <v>31.659810426540286</v>
      </c>
      <c r="Q2303" t="str">
        <f t="shared" si="211"/>
        <v>music</v>
      </c>
      <c r="R2303" s="7" t="str">
        <f t="shared" si="212"/>
        <v>indie rock</v>
      </c>
      <c r="S2303" s="13">
        <f>(((I2303/60)/60)/24)+DATE(1970,1,1)</f>
        <v>41446.146944444445</v>
      </c>
      <c r="T2303" s="16">
        <f>(((J2303/60)/60)/24)+DATE(1970,1,1)</f>
        <v>41416.146944444445</v>
      </c>
      <c r="U2303">
        <f t="shared" si="213"/>
        <v>211</v>
      </c>
      <c r="V2303" t="str">
        <f t="shared" si="214"/>
        <v/>
      </c>
      <c r="W2303" t="str">
        <f t="shared" si="215"/>
        <v/>
      </c>
      <c r="X2303" t="str">
        <f t="shared" si="216"/>
        <v/>
      </c>
    </row>
    <row r="2304" spans="1:24"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f>
        <v>1.7065217391304348</v>
      </c>
      <c r="P2304" s="6">
        <f>E2304/L2304</f>
        <v>46.176470588235297</v>
      </c>
      <c r="Q2304" t="str">
        <f t="shared" si="211"/>
        <v>music</v>
      </c>
      <c r="R2304" s="7" t="str">
        <f t="shared" si="212"/>
        <v>indie rock</v>
      </c>
      <c r="S2304" s="13">
        <f>(((I2304/60)/60)/24)+DATE(1970,1,1)</f>
        <v>41639.291666666664</v>
      </c>
      <c r="T2304" s="16">
        <f>(((J2304/60)/60)/24)+DATE(1970,1,1)</f>
        <v>41605.868449074071</v>
      </c>
      <c r="U2304">
        <f t="shared" si="213"/>
        <v>85</v>
      </c>
      <c r="V2304" t="str">
        <f t="shared" si="214"/>
        <v/>
      </c>
      <c r="W2304" t="str">
        <f t="shared" si="215"/>
        <v/>
      </c>
      <c r="X2304" t="str">
        <f t="shared" si="216"/>
        <v/>
      </c>
    </row>
    <row r="2305" spans="1:24"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f>
        <v>1.0935829457364341</v>
      </c>
      <c r="P2305" s="6">
        <f>E2305/L2305</f>
        <v>68.481650485436887</v>
      </c>
      <c r="Q2305" t="str">
        <f t="shared" si="211"/>
        <v>music</v>
      </c>
      <c r="R2305" s="7" t="str">
        <f t="shared" si="212"/>
        <v>indie rock</v>
      </c>
      <c r="S2305" s="13">
        <f>(((I2305/60)/60)/24)+DATE(1970,1,1)</f>
        <v>40890.152731481481</v>
      </c>
      <c r="T2305" s="16">
        <f>(((J2305/60)/60)/24)+DATE(1970,1,1)</f>
        <v>40850.111064814817</v>
      </c>
      <c r="U2305">
        <f t="shared" si="213"/>
        <v>103</v>
      </c>
      <c r="V2305" t="str">
        <f t="shared" si="214"/>
        <v/>
      </c>
      <c r="W2305" t="str">
        <f t="shared" si="215"/>
        <v/>
      </c>
      <c r="X2305" t="str">
        <f t="shared" si="216"/>
        <v/>
      </c>
    </row>
    <row r="2306" spans="1:24"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f>
        <v>1.0070033333333335</v>
      </c>
      <c r="P2306" s="6">
        <f>E2306/L2306</f>
        <v>53.469203539823013</v>
      </c>
      <c r="Q2306" t="str">
        <f t="shared" si="211"/>
        <v>music</v>
      </c>
      <c r="R2306" s="7" t="str">
        <f t="shared" si="212"/>
        <v>indie rock</v>
      </c>
      <c r="S2306" s="13">
        <f>(((I2306/60)/60)/24)+DATE(1970,1,1)</f>
        <v>40544.207638888889</v>
      </c>
      <c r="T2306" s="16">
        <f>(((J2306/60)/60)/24)+DATE(1970,1,1)</f>
        <v>40502.815868055557</v>
      </c>
      <c r="U2306">
        <f t="shared" si="213"/>
        <v>113</v>
      </c>
      <c r="V2306" t="str">
        <f t="shared" si="214"/>
        <v/>
      </c>
      <c r="W2306" t="str">
        <f t="shared" si="215"/>
        <v/>
      </c>
      <c r="X2306" t="str">
        <f t="shared" si="216"/>
        <v/>
      </c>
    </row>
    <row r="2307" spans="1:24"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f>
        <v>1.0122777777777778</v>
      </c>
      <c r="P2307" s="6">
        <f>E2307/L2307</f>
        <v>109.10778443113773</v>
      </c>
      <c r="Q2307" t="str">
        <f t="shared" ref="Q2307:Q2370" si="217">LEFT(N2307,SEARCH("/",N2307)-1)</f>
        <v>music</v>
      </c>
      <c r="R2307" s="7" t="str">
        <f t="shared" ref="R2307:R2370" si="218">RIGHT(N2307,LEN(N2307)-SEARCH("/",N2307))</f>
        <v>indie rock</v>
      </c>
      <c r="S2307" s="13">
        <f>(((I2307/60)/60)/24)+DATE(1970,1,1)</f>
        <v>41859.75</v>
      </c>
      <c r="T2307" s="16">
        <f>(((J2307/60)/60)/24)+DATE(1970,1,1)</f>
        <v>41834.695277777777</v>
      </c>
      <c r="U2307">
        <f t="shared" ref="U2307:U2370" si="219">IF(F2307="Successful",L2307,"")</f>
        <v>167</v>
      </c>
      <c r="V2307" t="str">
        <f t="shared" ref="V2307:V2370" si="220">IF($F2307="Failed",$L2307,"")</f>
        <v/>
      </c>
      <c r="W2307" t="str">
        <f t="shared" ref="W2307:W2370" si="221">IF($F2307="Canceled",$L2307,"")</f>
        <v/>
      </c>
      <c r="X2307" t="str">
        <f t="shared" ref="X2307:X2370" si="222">IF(V2307="",W2307,V2307)</f>
        <v/>
      </c>
    </row>
    <row r="2308" spans="1:24"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f>
        <v>1.0675857142857144</v>
      </c>
      <c r="P2308" s="6">
        <f>E2308/L2308</f>
        <v>51.185616438356163</v>
      </c>
      <c r="Q2308" t="str">
        <f t="shared" si="217"/>
        <v>music</v>
      </c>
      <c r="R2308" s="7" t="str">
        <f t="shared" si="218"/>
        <v>indie rock</v>
      </c>
      <c r="S2308" s="13">
        <f>(((I2308/60)/60)/24)+DATE(1970,1,1)</f>
        <v>40978.16815972222</v>
      </c>
      <c r="T2308" s="16">
        <f>(((J2308/60)/60)/24)+DATE(1970,1,1)</f>
        <v>40948.16815972222</v>
      </c>
      <c r="U2308">
        <f t="shared" si="219"/>
        <v>73</v>
      </c>
      <c r="V2308" t="str">
        <f t="shared" si="220"/>
        <v/>
      </c>
      <c r="W2308" t="str">
        <f t="shared" si="221"/>
        <v/>
      </c>
      <c r="X2308" t="str">
        <f t="shared" si="222"/>
        <v/>
      </c>
    </row>
    <row r="2309" spans="1:24"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f>
        <v>1.0665777537961894</v>
      </c>
      <c r="P2309" s="6">
        <f>E2309/L2309</f>
        <v>27.936800000000002</v>
      </c>
      <c r="Q2309" t="str">
        <f t="shared" si="217"/>
        <v>music</v>
      </c>
      <c r="R2309" s="7" t="str">
        <f t="shared" si="218"/>
        <v>indie rock</v>
      </c>
      <c r="S2309" s="13">
        <f>(((I2309/60)/60)/24)+DATE(1970,1,1)</f>
        <v>41034.802407407406</v>
      </c>
      <c r="T2309" s="16">
        <f>(((J2309/60)/60)/24)+DATE(1970,1,1)</f>
        <v>41004.802465277775</v>
      </c>
      <c r="U2309">
        <f t="shared" si="219"/>
        <v>75</v>
      </c>
      <c r="V2309" t="str">
        <f t="shared" si="220"/>
        <v/>
      </c>
      <c r="W2309" t="str">
        <f t="shared" si="221"/>
        <v/>
      </c>
      <c r="X2309" t="str">
        <f t="shared" si="222"/>
        <v/>
      </c>
    </row>
    <row r="2310" spans="1:24"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f>
        <v>1.0130622</v>
      </c>
      <c r="P2310" s="6">
        <f>E2310/L2310</f>
        <v>82.496921824104234</v>
      </c>
      <c r="Q2310" t="str">
        <f t="shared" si="217"/>
        <v>music</v>
      </c>
      <c r="R2310" s="7" t="str">
        <f t="shared" si="218"/>
        <v>indie rock</v>
      </c>
      <c r="S2310" s="13">
        <f>(((I2310/60)/60)/24)+DATE(1970,1,1)</f>
        <v>41880.041666666664</v>
      </c>
      <c r="T2310" s="16">
        <f>(((J2310/60)/60)/24)+DATE(1970,1,1)</f>
        <v>41851.962916666671</v>
      </c>
      <c r="U2310">
        <f t="shared" si="219"/>
        <v>614</v>
      </c>
      <c r="V2310" t="str">
        <f t="shared" si="220"/>
        <v/>
      </c>
      <c r="W2310" t="str">
        <f t="shared" si="221"/>
        <v/>
      </c>
      <c r="X2310" t="str">
        <f t="shared" si="222"/>
        <v/>
      </c>
    </row>
    <row r="2311" spans="1:24"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f>
        <v>1.0667450000000001</v>
      </c>
      <c r="P2311" s="6">
        <f>E2311/L2311</f>
        <v>59.817476635514019</v>
      </c>
      <c r="Q2311" t="str">
        <f t="shared" si="217"/>
        <v>music</v>
      </c>
      <c r="R2311" s="7" t="str">
        <f t="shared" si="218"/>
        <v>indie rock</v>
      </c>
      <c r="S2311" s="13">
        <f>(((I2311/60)/60)/24)+DATE(1970,1,1)</f>
        <v>41342.987696759257</v>
      </c>
      <c r="T2311" s="16">
        <f>(((J2311/60)/60)/24)+DATE(1970,1,1)</f>
        <v>41307.987696759257</v>
      </c>
      <c r="U2311">
        <f t="shared" si="219"/>
        <v>107</v>
      </c>
      <c r="V2311" t="str">
        <f t="shared" si="220"/>
        <v/>
      </c>
      <c r="W2311" t="str">
        <f t="shared" si="221"/>
        <v/>
      </c>
      <c r="X2311" t="str">
        <f t="shared" si="222"/>
        <v/>
      </c>
    </row>
    <row r="2312" spans="1:24"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f>
        <v>4.288397837837838</v>
      </c>
      <c r="P2312" s="6">
        <f>E2312/L2312</f>
        <v>64.816470588235291</v>
      </c>
      <c r="Q2312" t="str">
        <f t="shared" si="217"/>
        <v>music</v>
      </c>
      <c r="R2312" s="7" t="str">
        <f t="shared" si="218"/>
        <v>indie rock</v>
      </c>
      <c r="S2312" s="13">
        <f>(((I2312/60)/60)/24)+DATE(1970,1,1)</f>
        <v>41354.752488425926</v>
      </c>
      <c r="T2312" s="16">
        <f>(((J2312/60)/60)/24)+DATE(1970,1,1)</f>
        <v>41324.79415509259</v>
      </c>
      <c r="U2312">
        <f t="shared" si="219"/>
        <v>1224</v>
      </c>
      <c r="V2312" t="str">
        <f t="shared" si="220"/>
        <v/>
      </c>
      <c r="W2312" t="str">
        <f t="shared" si="221"/>
        <v/>
      </c>
      <c r="X2312" t="str">
        <f t="shared" si="222"/>
        <v/>
      </c>
    </row>
    <row r="2313" spans="1:24"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f>
        <v>1.0411111111111111</v>
      </c>
      <c r="P2313" s="6">
        <f>E2313/L2313</f>
        <v>90.09615384615384</v>
      </c>
      <c r="Q2313" t="str">
        <f t="shared" si="217"/>
        <v>music</v>
      </c>
      <c r="R2313" s="7" t="str">
        <f t="shared" si="218"/>
        <v>indie rock</v>
      </c>
      <c r="S2313" s="13">
        <f>(((I2313/60)/60)/24)+DATE(1970,1,1)</f>
        <v>41766.004502314812</v>
      </c>
      <c r="T2313" s="16">
        <f>(((J2313/60)/60)/24)+DATE(1970,1,1)</f>
        <v>41736.004502314812</v>
      </c>
      <c r="U2313">
        <f t="shared" si="219"/>
        <v>104</v>
      </c>
      <c r="V2313" t="str">
        <f t="shared" si="220"/>
        <v/>
      </c>
      <c r="W2313" t="str">
        <f t="shared" si="221"/>
        <v/>
      </c>
      <c r="X2313" t="str">
        <f t="shared" si="222"/>
        <v/>
      </c>
    </row>
    <row r="2314" spans="1:24"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f>
        <v>1.0786666666666667</v>
      </c>
      <c r="P2314" s="6">
        <f>E2314/L2314</f>
        <v>40.962025316455694</v>
      </c>
      <c r="Q2314" t="str">
        <f t="shared" si="217"/>
        <v>music</v>
      </c>
      <c r="R2314" s="7" t="str">
        <f t="shared" si="218"/>
        <v>indie rock</v>
      </c>
      <c r="S2314" s="13">
        <f>(((I2314/60)/60)/24)+DATE(1970,1,1)</f>
        <v>41747.958333333336</v>
      </c>
      <c r="T2314" s="16">
        <f>(((J2314/60)/60)/24)+DATE(1970,1,1)</f>
        <v>41716.632847222223</v>
      </c>
      <c r="U2314">
        <f t="shared" si="219"/>
        <v>79</v>
      </c>
      <c r="V2314" t="str">
        <f t="shared" si="220"/>
        <v/>
      </c>
      <c r="W2314" t="str">
        <f t="shared" si="221"/>
        <v/>
      </c>
      <c r="X2314" t="str">
        <f t="shared" si="222"/>
        <v/>
      </c>
    </row>
    <row r="2315" spans="1:24"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f>
        <v>1.7584040000000001</v>
      </c>
      <c r="P2315" s="6">
        <f>E2315/L2315</f>
        <v>56.000127388535034</v>
      </c>
      <c r="Q2315" t="str">
        <f t="shared" si="217"/>
        <v>music</v>
      </c>
      <c r="R2315" s="7" t="str">
        <f t="shared" si="218"/>
        <v>indie rock</v>
      </c>
      <c r="S2315" s="13">
        <f>(((I2315/60)/60)/24)+DATE(1970,1,1)</f>
        <v>41032.958634259259</v>
      </c>
      <c r="T2315" s="16">
        <f>(((J2315/60)/60)/24)+DATE(1970,1,1)</f>
        <v>41002.958634259259</v>
      </c>
      <c r="U2315">
        <f t="shared" si="219"/>
        <v>157</v>
      </c>
      <c r="V2315" t="str">
        <f t="shared" si="220"/>
        <v/>
      </c>
      <c r="W2315" t="str">
        <f t="shared" si="221"/>
        <v/>
      </c>
      <c r="X2315" t="str">
        <f t="shared" si="222"/>
        <v/>
      </c>
    </row>
    <row r="2316" spans="1:24"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f>
        <v>1.5697000000000001</v>
      </c>
      <c r="P2316" s="6">
        <f>E2316/L2316</f>
        <v>37.672800000000002</v>
      </c>
      <c r="Q2316" t="str">
        <f t="shared" si="217"/>
        <v>music</v>
      </c>
      <c r="R2316" s="7" t="str">
        <f t="shared" si="218"/>
        <v>indie rock</v>
      </c>
      <c r="S2316" s="13">
        <f>(((I2316/60)/60)/24)+DATE(1970,1,1)</f>
        <v>41067.551585648151</v>
      </c>
      <c r="T2316" s="16">
        <f>(((J2316/60)/60)/24)+DATE(1970,1,1)</f>
        <v>41037.551585648151</v>
      </c>
      <c r="U2316">
        <f t="shared" si="219"/>
        <v>50</v>
      </c>
      <c r="V2316" t="str">
        <f t="shared" si="220"/>
        <v/>
      </c>
      <c r="W2316" t="str">
        <f t="shared" si="221"/>
        <v/>
      </c>
      <c r="X2316" t="str">
        <f t="shared" si="222"/>
        <v/>
      </c>
    </row>
    <row r="2317" spans="1:24"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f>
        <v>1.026</v>
      </c>
      <c r="P2317" s="6">
        <f>E2317/L2317</f>
        <v>40.078125</v>
      </c>
      <c r="Q2317" t="str">
        <f t="shared" si="217"/>
        <v>music</v>
      </c>
      <c r="R2317" s="7" t="str">
        <f t="shared" si="218"/>
        <v>indie rock</v>
      </c>
      <c r="S2317" s="13">
        <f>(((I2317/60)/60)/24)+DATE(1970,1,1)</f>
        <v>41034.72619212963</v>
      </c>
      <c r="T2317" s="16">
        <f>(((J2317/60)/60)/24)+DATE(1970,1,1)</f>
        <v>41004.72619212963</v>
      </c>
      <c r="U2317">
        <f t="shared" si="219"/>
        <v>64</v>
      </c>
      <c r="V2317" t="str">
        <f t="shared" si="220"/>
        <v/>
      </c>
      <c r="W2317" t="str">
        <f t="shared" si="221"/>
        <v/>
      </c>
      <c r="X2317" t="str">
        <f t="shared" si="222"/>
        <v/>
      </c>
    </row>
    <row r="2318" spans="1:24"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f>
        <v>1.0404266666666666</v>
      </c>
      <c r="P2318" s="6">
        <f>E2318/L2318</f>
        <v>78.031999999999996</v>
      </c>
      <c r="Q2318" t="str">
        <f t="shared" si="217"/>
        <v>music</v>
      </c>
      <c r="R2318" s="7" t="str">
        <f t="shared" si="218"/>
        <v>indie rock</v>
      </c>
      <c r="S2318" s="13">
        <f>(((I2318/60)/60)/24)+DATE(1970,1,1)</f>
        <v>40156.76666666667</v>
      </c>
      <c r="T2318" s="16">
        <f>(((J2318/60)/60)/24)+DATE(1970,1,1)</f>
        <v>40079.725115740745</v>
      </c>
      <c r="U2318">
        <f t="shared" si="219"/>
        <v>200</v>
      </c>
      <c r="V2318" t="str">
        <f t="shared" si="220"/>
        <v/>
      </c>
      <c r="W2318" t="str">
        <f t="shared" si="221"/>
        <v/>
      </c>
      <c r="X2318" t="str">
        <f t="shared" si="222"/>
        <v/>
      </c>
    </row>
    <row r="2319" spans="1:24"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f>
        <v>1.04</v>
      </c>
      <c r="P2319" s="6">
        <f>E2319/L2319</f>
        <v>18.90909090909091</v>
      </c>
      <c r="Q2319" t="str">
        <f t="shared" si="217"/>
        <v>music</v>
      </c>
      <c r="R2319" s="7" t="str">
        <f t="shared" si="218"/>
        <v>indie rock</v>
      </c>
      <c r="S2319" s="13">
        <f>(((I2319/60)/60)/24)+DATE(1970,1,1)</f>
        <v>40224.208333333336</v>
      </c>
      <c r="T2319" s="16">
        <f>(((J2319/60)/60)/24)+DATE(1970,1,1)</f>
        <v>40192.542233796295</v>
      </c>
      <c r="U2319">
        <f t="shared" si="219"/>
        <v>22</v>
      </c>
      <c r="V2319" t="str">
        <f t="shared" si="220"/>
        <v/>
      </c>
      <c r="W2319" t="str">
        <f t="shared" si="221"/>
        <v/>
      </c>
      <c r="X2319" t="str">
        <f t="shared" si="222"/>
        <v/>
      </c>
    </row>
    <row r="2320" spans="1:24"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f>
        <v>1.2105999999999999</v>
      </c>
      <c r="P2320" s="6">
        <f>E2320/L2320</f>
        <v>37.134969325153371</v>
      </c>
      <c r="Q2320" t="str">
        <f t="shared" si="217"/>
        <v>music</v>
      </c>
      <c r="R2320" s="7" t="str">
        <f t="shared" si="218"/>
        <v>indie rock</v>
      </c>
      <c r="S2320" s="13">
        <f>(((I2320/60)/60)/24)+DATE(1970,1,1)</f>
        <v>40082.165972222225</v>
      </c>
      <c r="T2320" s="16">
        <f>(((J2320/60)/60)/24)+DATE(1970,1,1)</f>
        <v>40050.643680555557</v>
      </c>
      <c r="U2320">
        <f t="shared" si="219"/>
        <v>163</v>
      </c>
      <c r="V2320" t="str">
        <f t="shared" si="220"/>
        <v/>
      </c>
      <c r="W2320" t="str">
        <f t="shared" si="221"/>
        <v/>
      </c>
      <c r="X2320" t="str">
        <f t="shared" si="222"/>
        <v/>
      </c>
    </row>
    <row r="2321" spans="1:24"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f>
        <v>1.077</v>
      </c>
      <c r="P2321" s="6">
        <f>E2321/L2321</f>
        <v>41.961038961038959</v>
      </c>
      <c r="Q2321" t="str">
        <f t="shared" si="217"/>
        <v>music</v>
      </c>
      <c r="R2321" s="7" t="str">
        <f t="shared" si="218"/>
        <v>indie rock</v>
      </c>
      <c r="S2321" s="13">
        <f>(((I2321/60)/60)/24)+DATE(1970,1,1)</f>
        <v>41623.082002314812</v>
      </c>
      <c r="T2321" s="16">
        <f>(((J2321/60)/60)/24)+DATE(1970,1,1)</f>
        <v>41593.082002314812</v>
      </c>
      <c r="U2321">
        <f t="shared" si="219"/>
        <v>77</v>
      </c>
      <c r="V2321" t="str">
        <f t="shared" si="220"/>
        <v/>
      </c>
      <c r="W2321" t="str">
        <f t="shared" si="221"/>
        <v/>
      </c>
      <c r="X2321" t="str">
        <f t="shared" si="222"/>
        <v/>
      </c>
    </row>
    <row r="2322" spans="1:24"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f>
        <v>1.0866</v>
      </c>
      <c r="P2322" s="6">
        <f>E2322/L2322</f>
        <v>61.044943820224717</v>
      </c>
      <c r="Q2322" t="str">
        <f t="shared" si="217"/>
        <v>music</v>
      </c>
      <c r="R2322" s="7" t="str">
        <f t="shared" si="218"/>
        <v>indie rock</v>
      </c>
      <c r="S2322" s="13">
        <f>(((I2322/60)/60)/24)+DATE(1970,1,1)</f>
        <v>41731.775462962964</v>
      </c>
      <c r="T2322" s="16">
        <f>(((J2322/60)/60)/24)+DATE(1970,1,1)</f>
        <v>41696.817129629628</v>
      </c>
      <c r="U2322">
        <f t="shared" si="219"/>
        <v>89</v>
      </c>
      <c r="V2322" t="str">
        <f t="shared" si="220"/>
        <v/>
      </c>
      <c r="W2322" t="str">
        <f t="shared" si="221"/>
        <v/>
      </c>
      <c r="X2322" t="str">
        <f t="shared" si="222"/>
        <v/>
      </c>
    </row>
    <row r="2323" spans="1:24"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f>
        <v>0.39120962394619685</v>
      </c>
      <c r="P2323" s="6">
        <f>E2323/L2323</f>
        <v>64.53125</v>
      </c>
      <c r="Q2323" t="str">
        <f t="shared" si="217"/>
        <v>food</v>
      </c>
      <c r="R2323" s="7" t="str">
        <f t="shared" si="218"/>
        <v>small batch</v>
      </c>
      <c r="S2323" s="13">
        <f>(((I2323/60)/60)/24)+DATE(1970,1,1)</f>
        <v>42829.21876157407</v>
      </c>
      <c r="T2323" s="16">
        <f>(((J2323/60)/60)/24)+DATE(1970,1,1)</f>
        <v>42799.260428240741</v>
      </c>
      <c r="U2323" t="str">
        <f t="shared" si="219"/>
        <v/>
      </c>
      <c r="V2323" t="str">
        <f t="shared" si="220"/>
        <v/>
      </c>
      <c r="W2323" t="str">
        <f t="shared" si="221"/>
        <v/>
      </c>
      <c r="X2323" t="str">
        <f t="shared" si="222"/>
        <v/>
      </c>
    </row>
    <row r="2324" spans="1:24"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f>
        <v>3.1481481481481478E-2</v>
      </c>
      <c r="P2324" s="6">
        <f>E2324/L2324</f>
        <v>21.25</v>
      </c>
      <c r="Q2324" t="str">
        <f t="shared" si="217"/>
        <v>food</v>
      </c>
      <c r="R2324" s="7" t="str">
        <f t="shared" si="218"/>
        <v>small batch</v>
      </c>
      <c r="S2324" s="13">
        <f>(((I2324/60)/60)/24)+DATE(1970,1,1)</f>
        <v>42834.853807870371</v>
      </c>
      <c r="T2324" s="16">
        <f>(((J2324/60)/60)/24)+DATE(1970,1,1)</f>
        <v>42804.895474537043</v>
      </c>
      <c r="U2324" t="str">
        <f t="shared" si="219"/>
        <v/>
      </c>
      <c r="V2324" t="str">
        <f t="shared" si="220"/>
        <v/>
      </c>
      <c r="W2324" t="str">
        <f t="shared" si="221"/>
        <v/>
      </c>
      <c r="X2324" t="str">
        <f t="shared" si="222"/>
        <v/>
      </c>
    </row>
    <row r="2325" spans="1:24"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f>
        <v>0.48</v>
      </c>
      <c r="P2325" s="6">
        <f>E2325/L2325</f>
        <v>30</v>
      </c>
      <c r="Q2325" t="str">
        <f t="shared" si="217"/>
        <v>food</v>
      </c>
      <c r="R2325" s="7" t="str">
        <f t="shared" si="218"/>
        <v>small batch</v>
      </c>
      <c r="S2325" s="13">
        <f>(((I2325/60)/60)/24)+DATE(1970,1,1)</f>
        <v>42814.755173611105</v>
      </c>
      <c r="T2325" s="16">
        <f>(((J2325/60)/60)/24)+DATE(1970,1,1)</f>
        <v>42807.755173611105</v>
      </c>
      <c r="U2325" t="str">
        <f t="shared" si="219"/>
        <v/>
      </c>
      <c r="V2325" t="str">
        <f t="shared" si="220"/>
        <v/>
      </c>
      <c r="W2325" t="str">
        <f t="shared" si="221"/>
        <v/>
      </c>
      <c r="X2325" t="str">
        <f t="shared" si="222"/>
        <v/>
      </c>
    </row>
    <row r="2326" spans="1:24"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f>
        <v>0.20733333333333334</v>
      </c>
      <c r="P2326" s="6">
        <f>E2326/L2326</f>
        <v>25.491803278688526</v>
      </c>
      <c r="Q2326" t="str">
        <f t="shared" si="217"/>
        <v>food</v>
      </c>
      <c r="R2326" s="7" t="str">
        <f t="shared" si="218"/>
        <v>small batch</v>
      </c>
      <c r="S2326" s="13">
        <f>(((I2326/60)/60)/24)+DATE(1970,1,1)</f>
        <v>42820.843576388885</v>
      </c>
      <c r="T2326" s="16">
        <f>(((J2326/60)/60)/24)+DATE(1970,1,1)</f>
        <v>42790.885243055556</v>
      </c>
      <c r="U2326" t="str">
        <f t="shared" si="219"/>
        <v/>
      </c>
      <c r="V2326" t="str">
        <f t="shared" si="220"/>
        <v/>
      </c>
      <c r="W2326" t="str">
        <f t="shared" si="221"/>
        <v/>
      </c>
      <c r="X2326" t="str">
        <f t="shared" si="222"/>
        <v/>
      </c>
    </row>
    <row r="2327" spans="1:24"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f>
        <v>0.08</v>
      </c>
      <c r="P2327" s="6">
        <f>E2327/L2327</f>
        <v>11.428571428571429</v>
      </c>
      <c r="Q2327" t="str">
        <f t="shared" si="217"/>
        <v>food</v>
      </c>
      <c r="R2327" s="7" t="str">
        <f t="shared" si="218"/>
        <v>small batch</v>
      </c>
      <c r="S2327" s="13">
        <f>(((I2327/60)/60)/24)+DATE(1970,1,1)</f>
        <v>42823.980682870373</v>
      </c>
      <c r="T2327" s="16">
        <f>(((J2327/60)/60)/24)+DATE(1970,1,1)</f>
        <v>42794.022349537037</v>
      </c>
      <c r="U2327" t="str">
        <f t="shared" si="219"/>
        <v/>
      </c>
      <c r="V2327" t="str">
        <f t="shared" si="220"/>
        <v/>
      </c>
      <c r="W2327" t="str">
        <f t="shared" si="221"/>
        <v/>
      </c>
      <c r="X2327" t="str">
        <f t="shared" si="222"/>
        <v/>
      </c>
    </row>
    <row r="2328" spans="1:24"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f>
        <v>7.1999999999999998E-3</v>
      </c>
      <c r="P2328" s="6">
        <f>E2328/L2328</f>
        <v>108</v>
      </c>
      <c r="Q2328" t="str">
        <f t="shared" si="217"/>
        <v>food</v>
      </c>
      <c r="R2328" s="7" t="str">
        <f t="shared" si="218"/>
        <v>small batch</v>
      </c>
      <c r="S2328" s="13">
        <f>(((I2328/60)/60)/24)+DATE(1970,1,1)</f>
        <v>42855.708333333328</v>
      </c>
      <c r="T2328" s="16">
        <f>(((J2328/60)/60)/24)+DATE(1970,1,1)</f>
        <v>42804.034120370372</v>
      </c>
      <c r="U2328" t="str">
        <f t="shared" si="219"/>
        <v/>
      </c>
      <c r="V2328" t="str">
        <f t="shared" si="220"/>
        <v/>
      </c>
      <c r="W2328" t="str">
        <f t="shared" si="221"/>
        <v/>
      </c>
      <c r="X2328" t="str">
        <f t="shared" si="222"/>
        <v/>
      </c>
    </row>
    <row r="2329" spans="1:24"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f>
        <v>5.2609431428571432</v>
      </c>
      <c r="P2329" s="6">
        <f>E2329/L2329</f>
        <v>54.883162444113267</v>
      </c>
      <c r="Q2329" t="str">
        <f t="shared" si="217"/>
        <v>food</v>
      </c>
      <c r="R2329" s="7" t="str">
        <f t="shared" si="218"/>
        <v>small batch</v>
      </c>
      <c r="S2329" s="13">
        <f>(((I2329/60)/60)/24)+DATE(1970,1,1)</f>
        <v>41877.917129629634</v>
      </c>
      <c r="T2329" s="16">
        <f>(((J2329/60)/60)/24)+DATE(1970,1,1)</f>
        <v>41842.917129629634</v>
      </c>
      <c r="U2329">
        <f t="shared" si="219"/>
        <v>3355</v>
      </c>
      <c r="V2329" t="str">
        <f t="shared" si="220"/>
        <v/>
      </c>
      <c r="W2329" t="str">
        <f t="shared" si="221"/>
        <v/>
      </c>
      <c r="X2329" t="str">
        <f t="shared" si="222"/>
        <v/>
      </c>
    </row>
    <row r="2330" spans="1:24"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f>
        <v>2.5445000000000002</v>
      </c>
      <c r="P2330" s="6">
        <f>E2330/L2330</f>
        <v>47.383612662942269</v>
      </c>
      <c r="Q2330" t="str">
        <f t="shared" si="217"/>
        <v>food</v>
      </c>
      <c r="R2330" s="7" t="str">
        <f t="shared" si="218"/>
        <v>small batch</v>
      </c>
      <c r="S2330" s="13">
        <f>(((I2330/60)/60)/24)+DATE(1970,1,1)</f>
        <v>42169.781678240746</v>
      </c>
      <c r="T2330" s="16">
        <f>(((J2330/60)/60)/24)+DATE(1970,1,1)</f>
        <v>42139.781678240746</v>
      </c>
      <c r="U2330">
        <f t="shared" si="219"/>
        <v>537</v>
      </c>
      <c r="V2330" t="str">
        <f t="shared" si="220"/>
        <v/>
      </c>
      <c r="W2330" t="str">
        <f t="shared" si="221"/>
        <v/>
      </c>
      <c r="X2330" t="str">
        <f t="shared" si="222"/>
        <v/>
      </c>
    </row>
    <row r="2331" spans="1:24"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f>
        <v>1.0591999999999999</v>
      </c>
      <c r="P2331" s="6">
        <f>E2331/L2331</f>
        <v>211.84</v>
      </c>
      <c r="Q2331" t="str">
        <f t="shared" si="217"/>
        <v>food</v>
      </c>
      <c r="R2331" s="7" t="str">
        <f t="shared" si="218"/>
        <v>small batch</v>
      </c>
      <c r="S2331" s="13">
        <f>(((I2331/60)/60)/24)+DATE(1970,1,1)</f>
        <v>41837.624374999999</v>
      </c>
      <c r="T2331" s="16">
        <f>(((J2331/60)/60)/24)+DATE(1970,1,1)</f>
        <v>41807.624374999999</v>
      </c>
      <c r="U2331">
        <f t="shared" si="219"/>
        <v>125</v>
      </c>
      <c r="V2331" t="str">
        <f t="shared" si="220"/>
        <v/>
      </c>
      <c r="W2331" t="str">
        <f t="shared" si="221"/>
        <v/>
      </c>
      <c r="X2331" t="str">
        <f t="shared" si="222"/>
        <v/>
      </c>
    </row>
    <row r="2332" spans="1:24"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f>
        <v>1.0242285714285715</v>
      </c>
      <c r="P2332" s="6">
        <f>E2332/L2332</f>
        <v>219.92638036809817</v>
      </c>
      <c r="Q2332" t="str">
        <f t="shared" si="217"/>
        <v>food</v>
      </c>
      <c r="R2332" s="7" t="str">
        <f t="shared" si="218"/>
        <v>small batch</v>
      </c>
      <c r="S2332" s="13">
        <f>(((I2332/60)/60)/24)+DATE(1970,1,1)</f>
        <v>42363</v>
      </c>
      <c r="T2332" s="16">
        <f>(((J2332/60)/60)/24)+DATE(1970,1,1)</f>
        <v>42332.89980324074</v>
      </c>
      <c r="U2332">
        <f t="shared" si="219"/>
        <v>163</v>
      </c>
      <c r="V2332" t="str">
        <f t="shared" si="220"/>
        <v/>
      </c>
      <c r="W2332" t="str">
        <f t="shared" si="221"/>
        <v/>
      </c>
      <c r="X2332" t="str">
        <f t="shared" si="222"/>
        <v/>
      </c>
    </row>
    <row r="2333" spans="1:24"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f>
        <v>1.4431375</v>
      </c>
      <c r="P2333" s="6">
        <f>E2333/L2333</f>
        <v>40.795406360424032</v>
      </c>
      <c r="Q2333" t="str">
        <f t="shared" si="217"/>
        <v>food</v>
      </c>
      <c r="R2333" s="7" t="str">
        <f t="shared" si="218"/>
        <v>small batch</v>
      </c>
      <c r="S2333" s="13">
        <f>(((I2333/60)/60)/24)+DATE(1970,1,1)</f>
        <v>41869.005671296298</v>
      </c>
      <c r="T2333" s="16">
        <f>(((J2333/60)/60)/24)+DATE(1970,1,1)</f>
        <v>41839.005671296298</v>
      </c>
      <c r="U2333">
        <f t="shared" si="219"/>
        <v>283</v>
      </c>
      <c r="V2333" t="str">
        <f t="shared" si="220"/>
        <v/>
      </c>
      <c r="W2333" t="str">
        <f t="shared" si="221"/>
        <v/>
      </c>
      <c r="X2333" t="str">
        <f t="shared" si="222"/>
        <v/>
      </c>
    </row>
    <row r="2334" spans="1:24"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f>
        <v>1.06308</v>
      </c>
      <c r="P2334" s="6">
        <f>E2334/L2334</f>
        <v>75.502840909090907</v>
      </c>
      <c r="Q2334" t="str">
        <f t="shared" si="217"/>
        <v>food</v>
      </c>
      <c r="R2334" s="7" t="str">
        <f t="shared" si="218"/>
        <v>small batch</v>
      </c>
      <c r="S2334" s="13">
        <f>(((I2334/60)/60)/24)+DATE(1970,1,1)</f>
        <v>42041.628136574072</v>
      </c>
      <c r="T2334" s="16">
        <f>(((J2334/60)/60)/24)+DATE(1970,1,1)</f>
        <v>42011.628136574072</v>
      </c>
      <c r="U2334">
        <f t="shared" si="219"/>
        <v>352</v>
      </c>
      <c r="V2334" t="str">
        <f t="shared" si="220"/>
        <v/>
      </c>
      <c r="W2334" t="str">
        <f t="shared" si="221"/>
        <v/>
      </c>
      <c r="X2334" t="str">
        <f t="shared" si="222"/>
        <v/>
      </c>
    </row>
    <row r="2335" spans="1:24"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f>
        <v>2.1216666666666666</v>
      </c>
      <c r="P2335" s="6">
        <f>E2335/L2335</f>
        <v>13.542553191489361</v>
      </c>
      <c r="Q2335" t="str">
        <f t="shared" si="217"/>
        <v>food</v>
      </c>
      <c r="R2335" s="7" t="str">
        <f t="shared" si="218"/>
        <v>small batch</v>
      </c>
      <c r="S2335" s="13">
        <f>(((I2335/60)/60)/24)+DATE(1970,1,1)</f>
        <v>41788.743055555555</v>
      </c>
      <c r="T2335" s="16">
        <f>(((J2335/60)/60)/24)+DATE(1970,1,1)</f>
        <v>41767.650347222225</v>
      </c>
      <c r="U2335">
        <f t="shared" si="219"/>
        <v>94</v>
      </c>
      <c r="V2335" t="str">
        <f t="shared" si="220"/>
        <v/>
      </c>
      <c r="W2335" t="str">
        <f t="shared" si="221"/>
        <v/>
      </c>
      <c r="X2335" t="str">
        <f t="shared" si="222"/>
        <v/>
      </c>
    </row>
    <row r="2336" spans="1:24"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f>
        <v>1.0195000000000001</v>
      </c>
      <c r="P2336" s="6">
        <f>E2336/L2336</f>
        <v>60.865671641791046</v>
      </c>
      <c r="Q2336" t="str">
        <f t="shared" si="217"/>
        <v>food</v>
      </c>
      <c r="R2336" s="7" t="str">
        <f t="shared" si="218"/>
        <v>small batch</v>
      </c>
      <c r="S2336" s="13">
        <f>(((I2336/60)/60)/24)+DATE(1970,1,1)</f>
        <v>41948.731944444444</v>
      </c>
      <c r="T2336" s="16">
        <f>(((J2336/60)/60)/24)+DATE(1970,1,1)</f>
        <v>41918.670115740737</v>
      </c>
      <c r="U2336">
        <f t="shared" si="219"/>
        <v>67</v>
      </c>
      <c r="V2336" t="str">
        <f t="shared" si="220"/>
        <v/>
      </c>
      <c r="W2336" t="str">
        <f t="shared" si="221"/>
        <v/>
      </c>
      <c r="X2336" t="str">
        <f t="shared" si="222"/>
        <v/>
      </c>
    </row>
    <row r="2337" spans="1:24"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f>
        <v>1.0227200000000001</v>
      </c>
      <c r="P2337" s="6">
        <f>E2337/L2337</f>
        <v>115.69230769230769</v>
      </c>
      <c r="Q2337" t="str">
        <f t="shared" si="217"/>
        <v>food</v>
      </c>
      <c r="R2337" s="7" t="str">
        <f t="shared" si="218"/>
        <v>small batch</v>
      </c>
      <c r="S2337" s="13">
        <f>(((I2337/60)/60)/24)+DATE(1970,1,1)</f>
        <v>41801.572256944448</v>
      </c>
      <c r="T2337" s="16">
        <f>(((J2337/60)/60)/24)+DATE(1970,1,1)</f>
        <v>41771.572256944448</v>
      </c>
      <c r="U2337">
        <f t="shared" si="219"/>
        <v>221</v>
      </c>
      <c r="V2337" t="str">
        <f t="shared" si="220"/>
        <v/>
      </c>
      <c r="W2337" t="str">
        <f t="shared" si="221"/>
        <v/>
      </c>
      <c r="X2337" t="str">
        <f t="shared" si="222"/>
        <v/>
      </c>
    </row>
    <row r="2338" spans="1:24"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f>
        <v>5.2073254999999996</v>
      </c>
      <c r="P2338" s="6">
        <f>E2338/L2338</f>
        <v>48.104623556581984</v>
      </c>
      <c r="Q2338" t="str">
        <f t="shared" si="217"/>
        <v>food</v>
      </c>
      <c r="R2338" s="7" t="str">
        <f t="shared" si="218"/>
        <v>small batch</v>
      </c>
      <c r="S2338" s="13">
        <f>(((I2338/60)/60)/24)+DATE(1970,1,1)</f>
        <v>41706.924710648149</v>
      </c>
      <c r="T2338" s="16">
        <f>(((J2338/60)/60)/24)+DATE(1970,1,1)</f>
        <v>41666.924710648149</v>
      </c>
      <c r="U2338">
        <f t="shared" si="219"/>
        <v>2165</v>
      </c>
      <c r="V2338" t="str">
        <f t="shared" si="220"/>
        <v/>
      </c>
      <c r="W2338" t="str">
        <f t="shared" si="221"/>
        <v/>
      </c>
      <c r="X2338" t="str">
        <f t="shared" si="222"/>
        <v/>
      </c>
    </row>
    <row r="2339" spans="1:24"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f>
        <v>1.1065833333333333</v>
      </c>
      <c r="P2339" s="6">
        <f>E2339/L2339</f>
        <v>74.184357541899445</v>
      </c>
      <c r="Q2339" t="str">
        <f t="shared" si="217"/>
        <v>food</v>
      </c>
      <c r="R2339" s="7" t="str">
        <f t="shared" si="218"/>
        <v>small batch</v>
      </c>
      <c r="S2339" s="13">
        <f>(((I2339/60)/60)/24)+DATE(1970,1,1)</f>
        <v>41816.640543981484</v>
      </c>
      <c r="T2339" s="16">
        <f>(((J2339/60)/60)/24)+DATE(1970,1,1)</f>
        <v>41786.640543981484</v>
      </c>
      <c r="U2339">
        <f t="shared" si="219"/>
        <v>179</v>
      </c>
      <c r="V2339" t="str">
        <f t="shared" si="220"/>
        <v/>
      </c>
      <c r="W2339" t="str">
        <f t="shared" si="221"/>
        <v/>
      </c>
      <c r="X2339" t="str">
        <f t="shared" si="222"/>
        <v/>
      </c>
    </row>
    <row r="2340" spans="1:24"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f>
        <v>1.0114333333333334</v>
      </c>
      <c r="P2340" s="6">
        <f>E2340/L2340</f>
        <v>123.34552845528455</v>
      </c>
      <c r="Q2340" t="str">
        <f t="shared" si="217"/>
        <v>food</v>
      </c>
      <c r="R2340" s="7" t="str">
        <f t="shared" si="218"/>
        <v>small batch</v>
      </c>
      <c r="S2340" s="13">
        <f>(((I2340/60)/60)/24)+DATE(1970,1,1)</f>
        <v>41819.896805555552</v>
      </c>
      <c r="T2340" s="16">
        <f>(((J2340/60)/60)/24)+DATE(1970,1,1)</f>
        <v>41789.896805555552</v>
      </c>
      <c r="U2340">
        <f t="shared" si="219"/>
        <v>123</v>
      </c>
      <c r="V2340" t="str">
        <f t="shared" si="220"/>
        <v/>
      </c>
      <c r="W2340" t="str">
        <f t="shared" si="221"/>
        <v/>
      </c>
      <c r="X2340" t="str">
        <f t="shared" si="222"/>
        <v/>
      </c>
    </row>
    <row r="2341" spans="1:24"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f>
        <v>2.9420799999999998</v>
      </c>
      <c r="P2341" s="6">
        <f>E2341/L2341</f>
        <v>66.623188405797094</v>
      </c>
      <c r="Q2341" t="str">
        <f t="shared" si="217"/>
        <v>food</v>
      </c>
      <c r="R2341" s="7" t="str">
        <f t="shared" si="218"/>
        <v>small batch</v>
      </c>
      <c r="S2341" s="13">
        <f>(((I2341/60)/60)/24)+DATE(1970,1,1)</f>
        <v>42723.332638888889</v>
      </c>
      <c r="T2341" s="16">
        <f>(((J2341/60)/60)/24)+DATE(1970,1,1)</f>
        <v>42692.79987268518</v>
      </c>
      <c r="U2341">
        <f t="shared" si="219"/>
        <v>1104</v>
      </c>
      <c r="V2341" t="str">
        <f t="shared" si="220"/>
        <v/>
      </c>
      <c r="W2341" t="str">
        <f t="shared" si="221"/>
        <v/>
      </c>
      <c r="X2341" t="str">
        <f t="shared" si="222"/>
        <v/>
      </c>
    </row>
    <row r="2342" spans="1:24"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f>
        <v>1.0577749999999999</v>
      </c>
      <c r="P2342" s="6">
        <f>E2342/L2342</f>
        <v>104.99007444168734</v>
      </c>
      <c r="Q2342" t="str">
        <f t="shared" si="217"/>
        <v>food</v>
      </c>
      <c r="R2342" s="7" t="str">
        <f t="shared" si="218"/>
        <v>small batch</v>
      </c>
      <c r="S2342" s="13">
        <f>(((I2342/60)/60)/24)+DATE(1970,1,1)</f>
        <v>42673.642800925925</v>
      </c>
      <c r="T2342" s="16">
        <f>(((J2342/60)/60)/24)+DATE(1970,1,1)</f>
        <v>42643.642800925925</v>
      </c>
      <c r="U2342">
        <f t="shared" si="219"/>
        <v>403</v>
      </c>
      <c r="V2342" t="str">
        <f t="shared" si="220"/>
        <v/>
      </c>
      <c r="W2342" t="str">
        <f t="shared" si="221"/>
        <v/>
      </c>
      <c r="X2342" t="str">
        <f t="shared" si="222"/>
        <v/>
      </c>
    </row>
    <row r="2343" spans="1:24"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f>
        <v>0</v>
      </c>
      <c r="P2343" s="6" t="e">
        <f>E2343/L2343</f>
        <v>#DIV/0!</v>
      </c>
      <c r="Q2343" t="str">
        <f t="shared" si="217"/>
        <v>technology</v>
      </c>
      <c r="R2343" s="7" t="str">
        <f t="shared" si="218"/>
        <v>web</v>
      </c>
      <c r="S2343" s="13">
        <f>(((I2343/60)/60)/24)+DATE(1970,1,1)</f>
        <v>42197.813703703709</v>
      </c>
      <c r="T2343" s="16">
        <f>(((J2343/60)/60)/24)+DATE(1970,1,1)</f>
        <v>42167.813703703709</v>
      </c>
      <c r="U2343" t="str">
        <f t="shared" si="219"/>
        <v/>
      </c>
      <c r="V2343" t="str">
        <f t="shared" si="220"/>
        <v/>
      </c>
      <c r="W2343">
        <f t="shared" si="221"/>
        <v>0</v>
      </c>
      <c r="X2343">
        <f t="shared" si="222"/>
        <v>0</v>
      </c>
    </row>
    <row r="2344" spans="1:24"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f>
        <v>0</v>
      </c>
      <c r="P2344" s="6" t="e">
        <f>E2344/L2344</f>
        <v>#DIV/0!</v>
      </c>
      <c r="Q2344" t="str">
        <f t="shared" si="217"/>
        <v>technology</v>
      </c>
      <c r="R2344" s="7" t="str">
        <f t="shared" si="218"/>
        <v>web</v>
      </c>
      <c r="S2344" s="13">
        <f>(((I2344/60)/60)/24)+DATE(1970,1,1)</f>
        <v>41918.208333333336</v>
      </c>
      <c r="T2344" s="16">
        <f>(((J2344/60)/60)/24)+DATE(1970,1,1)</f>
        <v>41897.702199074076</v>
      </c>
      <c r="U2344" t="str">
        <f t="shared" si="219"/>
        <v/>
      </c>
      <c r="V2344" t="str">
        <f t="shared" si="220"/>
        <v/>
      </c>
      <c r="W2344">
        <f t="shared" si="221"/>
        <v>0</v>
      </c>
      <c r="X2344">
        <f t="shared" si="222"/>
        <v>0</v>
      </c>
    </row>
    <row r="2345" spans="1:24"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f>
        <v>0.03</v>
      </c>
      <c r="P2345" s="6">
        <f>E2345/L2345</f>
        <v>300</v>
      </c>
      <c r="Q2345" t="str">
        <f t="shared" si="217"/>
        <v>technology</v>
      </c>
      <c r="R2345" s="7" t="str">
        <f t="shared" si="218"/>
        <v>web</v>
      </c>
      <c r="S2345" s="13">
        <f>(((I2345/60)/60)/24)+DATE(1970,1,1)</f>
        <v>42377.82430555555</v>
      </c>
      <c r="T2345" s="16">
        <f>(((J2345/60)/60)/24)+DATE(1970,1,1)</f>
        <v>42327.825289351851</v>
      </c>
      <c r="U2345" t="str">
        <f t="shared" si="219"/>
        <v/>
      </c>
      <c r="V2345" t="str">
        <f t="shared" si="220"/>
        <v/>
      </c>
      <c r="W2345">
        <f t="shared" si="221"/>
        <v>1</v>
      </c>
      <c r="X2345">
        <f t="shared" si="222"/>
        <v>1</v>
      </c>
    </row>
    <row r="2346" spans="1:24"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f>
        <v>1E-3</v>
      </c>
      <c r="P2346" s="6">
        <f>E2346/L2346</f>
        <v>1</v>
      </c>
      <c r="Q2346" t="str">
        <f t="shared" si="217"/>
        <v>technology</v>
      </c>
      <c r="R2346" s="7" t="str">
        <f t="shared" si="218"/>
        <v>web</v>
      </c>
      <c r="S2346" s="13">
        <f>(((I2346/60)/60)/24)+DATE(1970,1,1)</f>
        <v>42545.727650462963</v>
      </c>
      <c r="T2346" s="16">
        <f>(((J2346/60)/60)/24)+DATE(1970,1,1)</f>
        <v>42515.727650462963</v>
      </c>
      <c r="U2346" t="str">
        <f t="shared" si="219"/>
        <v/>
      </c>
      <c r="V2346" t="str">
        <f t="shared" si="220"/>
        <v/>
      </c>
      <c r="W2346">
        <f t="shared" si="221"/>
        <v>1</v>
      </c>
      <c r="X2346">
        <f t="shared" si="222"/>
        <v>1</v>
      </c>
    </row>
    <row r="2347" spans="1:24"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f>
        <v>0</v>
      </c>
      <c r="P2347" s="6" t="e">
        <f>E2347/L2347</f>
        <v>#DIV/0!</v>
      </c>
      <c r="Q2347" t="str">
        <f t="shared" si="217"/>
        <v>technology</v>
      </c>
      <c r="R2347" s="7" t="str">
        <f t="shared" si="218"/>
        <v>web</v>
      </c>
      <c r="S2347" s="13">
        <f>(((I2347/60)/60)/24)+DATE(1970,1,1)</f>
        <v>42094.985416666663</v>
      </c>
      <c r="T2347" s="16">
        <f>(((J2347/60)/60)/24)+DATE(1970,1,1)</f>
        <v>42060.001805555556</v>
      </c>
      <c r="U2347" t="str">
        <f t="shared" si="219"/>
        <v/>
      </c>
      <c r="V2347" t="str">
        <f t="shared" si="220"/>
        <v/>
      </c>
      <c r="W2347">
        <f t="shared" si="221"/>
        <v>0</v>
      </c>
      <c r="X2347">
        <f t="shared" si="222"/>
        <v>0</v>
      </c>
    </row>
    <row r="2348" spans="1:24"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f>
        <v>6.4999999999999997E-4</v>
      </c>
      <c r="P2348" s="6">
        <f>E2348/L2348</f>
        <v>13</v>
      </c>
      <c r="Q2348" t="str">
        <f t="shared" si="217"/>
        <v>technology</v>
      </c>
      <c r="R2348" s="7" t="str">
        <f t="shared" si="218"/>
        <v>web</v>
      </c>
      <c r="S2348" s="13">
        <f>(((I2348/60)/60)/24)+DATE(1970,1,1)</f>
        <v>42660.79896990741</v>
      </c>
      <c r="T2348" s="16">
        <f>(((J2348/60)/60)/24)+DATE(1970,1,1)</f>
        <v>42615.79896990741</v>
      </c>
      <c r="U2348" t="str">
        <f t="shared" si="219"/>
        <v/>
      </c>
      <c r="V2348" t="str">
        <f t="shared" si="220"/>
        <v/>
      </c>
      <c r="W2348">
        <f t="shared" si="221"/>
        <v>3</v>
      </c>
      <c r="X2348">
        <f t="shared" si="222"/>
        <v>3</v>
      </c>
    </row>
    <row r="2349" spans="1:24"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f>
        <v>1.4999999999999999E-2</v>
      </c>
      <c r="P2349" s="6">
        <f>E2349/L2349</f>
        <v>15</v>
      </c>
      <c r="Q2349" t="str">
        <f t="shared" si="217"/>
        <v>technology</v>
      </c>
      <c r="R2349" s="7" t="str">
        <f t="shared" si="218"/>
        <v>web</v>
      </c>
      <c r="S2349" s="13">
        <f>(((I2349/60)/60)/24)+DATE(1970,1,1)</f>
        <v>42607.607361111113</v>
      </c>
      <c r="T2349" s="16">
        <f>(((J2349/60)/60)/24)+DATE(1970,1,1)</f>
        <v>42577.607361111113</v>
      </c>
      <c r="U2349" t="str">
        <f t="shared" si="219"/>
        <v/>
      </c>
      <c r="V2349" t="str">
        <f t="shared" si="220"/>
        <v/>
      </c>
      <c r="W2349">
        <f t="shared" si="221"/>
        <v>1</v>
      </c>
      <c r="X2349">
        <f t="shared" si="222"/>
        <v>1</v>
      </c>
    </row>
    <row r="2350" spans="1:24"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f>
        <v>3.8571428571428572E-3</v>
      </c>
      <c r="P2350" s="6">
        <f>E2350/L2350</f>
        <v>54</v>
      </c>
      <c r="Q2350" t="str">
        <f t="shared" si="217"/>
        <v>technology</v>
      </c>
      <c r="R2350" s="7" t="str">
        <f t="shared" si="218"/>
        <v>web</v>
      </c>
      <c r="S2350" s="13">
        <f>(((I2350/60)/60)/24)+DATE(1970,1,1)</f>
        <v>42420.932152777779</v>
      </c>
      <c r="T2350" s="16">
        <f>(((J2350/60)/60)/24)+DATE(1970,1,1)</f>
        <v>42360.932152777779</v>
      </c>
      <c r="U2350" t="str">
        <f t="shared" si="219"/>
        <v/>
      </c>
      <c r="V2350" t="str">
        <f t="shared" si="220"/>
        <v/>
      </c>
      <c r="W2350">
        <f t="shared" si="221"/>
        <v>5</v>
      </c>
      <c r="X2350">
        <f t="shared" si="222"/>
        <v>5</v>
      </c>
    </row>
    <row r="2351" spans="1:24"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f>
        <v>0</v>
      </c>
      <c r="P2351" s="6" t="e">
        <f>E2351/L2351</f>
        <v>#DIV/0!</v>
      </c>
      <c r="Q2351" t="str">
        <f t="shared" si="217"/>
        <v>technology</v>
      </c>
      <c r="R2351" s="7" t="str">
        <f t="shared" si="218"/>
        <v>web</v>
      </c>
      <c r="S2351" s="13">
        <f>(((I2351/60)/60)/24)+DATE(1970,1,1)</f>
        <v>42227.775787037041</v>
      </c>
      <c r="T2351" s="16">
        <f>(((J2351/60)/60)/24)+DATE(1970,1,1)</f>
        <v>42198.775787037041</v>
      </c>
      <c r="U2351" t="str">
        <f t="shared" si="219"/>
        <v/>
      </c>
      <c r="V2351" t="str">
        <f t="shared" si="220"/>
        <v/>
      </c>
      <c r="W2351">
        <f t="shared" si="221"/>
        <v>0</v>
      </c>
      <c r="X2351">
        <f t="shared" si="222"/>
        <v>0</v>
      </c>
    </row>
    <row r="2352" spans="1:24"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f>
        <v>0</v>
      </c>
      <c r="P2352" s="6" t="e">
        <f>E2352/L2352</f>
        <v>#DIV/0!</v>
      </c>
      <c r="Q2352" t="str">
        <f t="shared" si="217"/>
        <v>technology</v>
      </c>
      <c r="R2352" s="7" t="str">
        <f t="shared" si="218"/>
        <v>web</v>
      </c>
      <c r="S2352" s="13">
        <f>(((I2352/60)/60)/24)+DATE(1970,1,1)</f>
        <v>42738.842245370368</v>
      </c>
      <c r="T2352" s="16">
        <f>(((J2352/60)/60)/24)+DATE(1970,1,1)</f>
        <v>42708.842245370368</v>
      </c>
      <c r="U2352" t="str">
        <f t="shared" si="219"/>
        <v/>
      </c>
      <c r="V2352" t="str">
        <f t="shared" si="220"/>
        <v/>
      </c>
      <c r="W2352">
        <f t="shared" si="221"/>
        <v>0</v>
      </c>
      <c r="X2352">
        <f t="shared" si="222"/>
        <v>0</v>
      </c>
    </row>
    <row r="2353" spans="1:24"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f>
        <v>5.7142857142857143E-3</v>
      </c>
      <c r="P2353" s="6">
        <f>E2353/L2353</f>
        <v>15.428571428571429</v>
      </c>
      <c r="Q2353" t="str">
        <f t="shared" si="217"/>
        <v>technology</v>
      </c>
      <c r="R2353" s="7" t="str">
        <f t="shared" si="218"/>
        <v>web</v>
      </c>
      <c r="S2353" s="13">
        <f>(((I2353/60)/60)/24)+DATE(1970,1,1)</f>
        <v>42124.101145833338</v>
      </c>
      <c r="T2353" s="16">
        <f>(((J2353/60)/60)/24)+DATE(1970,1,1)</f>
        <v>42094.101145833338</v>
      </c>
      <c r="U2353" t="str">
        <f t="shared" si="219"/>
        <v/>
      </c>
      <c r="V2353" t="str">
        <f t="shared" si="220"/>
        <v/>
      </c>
      <c r="W2353">
        <f t="shared" si="221"/>
        <v>7</v>
      </c>
      <c r="X2353">
        <f t="shared" si="222"/>
        <v>7</v>
      </c>
    </row>
    <row r="2354" spans="1:24"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f>
        <v>0</v>
      </c>
      <c r="P2354" s="6" t="e">
        <f>E2354/L2354</f>
        <v>#DIV/0!</v>
      </c>
      <c r="Q2354" t="str">
        <f t="shared" si="217"/>
        <v>technology</v>
      </c>
      <c r="R2354" s="7" t="str">
        <f t="shared" si="218"/>
        <v>web</v>
      </c>
      <c r="S2354" s="13">
        <f>(((I2354/60)/60)/24)+DATE(1970,1,1)</f>
        <v>42161.633703703701</v>
      </c>
      <c r="T2354" s="16">
        <f>(((J2354/60)/60)/24)+DATE(1970,1,1)</f>
        <v>42101.633703703701</v>
      </c>
      <c r="U2354" t="str">
        <f t="shared" si="219"/>
        <v/>
      </c>
      <c r="V2354" t="str">
        <f t="shared" si="220"/>
        <v/>
      </c>
      <c r="W2354">
        <f t="shared" si="221"/>
        <v>0</v>
      </c>
      <c r="X2354">
        <f t="shared" si="222"/>
        <v>0</v>
      </c>
    </row>
    <row r="2355" spans="1:24"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f>
        <v>0</v>
      </c>
      <c r="P2355" s="6" t="e">
        <f>E2355/L2355</f>
        <v>#DIV/0!</v>
      </c>
      <c r="Q2355" t="str">
        <f t="shared" si="217"/>
        <v>technology</v>
      </c>
      <c r="R2355" s="7" t="str">
        <f t="shared" si="218"/>
        <v>web</v>
      </c>
      <c r="S2355" s="13">
        <f>(((I2355/60)/60)/24)+DATE(1970,1,1)</f>
        <v>42115.676180555558</v>
      </c>
      <c r="T2355" s="16">
        <f>(((J2355/60)/60)/24)+DATE(1970,1,1)</f>
        <v>42103.676180555558</v>
      </c>
      <c r="U2355" t="str">
        <f t="shared" si="219"/>
        <v/>
      </c>
      <c r="V2355" t="str">
        <f t="shared" si="220"/>
        <v/>
      </c>
      <c r="W2355">
        <f t="shared" si="221"/>
        <v>0</v>
      </c>
      <c r="X2355">
        <f t="shared" si="222"/>
        <v>0</v>
      </c>
    </row>
    <row r="2356" spans="1:24"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f>
        <v>7.1428571428571429E-4</v>
      </c>
      <c r="P2356" s="6">
        <f>E2356/L2356</f>
        <v>25</v>
      </c>
      <c r="Q2356" t="str">
        <f t="shared" si="217"/>
        <v>technology</v>
      </c>
      <c r="R2356" s="7" t="str">
        <f t="shared" si="218"/>
        <v>web</v>
      </c>
      <c r="S2356" s="13">
        <f>(((I2356/60)/60)/24)+DATE(1970,1,1)</f>
        <v>42014.722916666666</v>
      </c>
      <c r="T2356" s="16">
        <f>(((J2356/60)/60)/24)+DATE(1970,1,1)</f>
        <v>41954.722916666666</v>
      </c>
      <c r="U2356" t="str">
        <f t="shared" si="219"/>
        <v/>
      </c>
      <c r="V2356" t="str">
        <f t="shared" si="220"/>
        <v/>
      </c>
      <c r="W2356">
        <f t="shared" si="221"/>
        <v>1</v>
      </c>
      <c r="X2356">
        <f t="shared" si="222"/>
        <v>1</v>
      </c>
    </row>
    <row r="2357" spans="1:24"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f>
        <v>6.875E-3</v>
      </c>
      <c r="P2357" s="6">
        <f>E2357/L2357</f>
        <v>27.5</v>
      </c>
      <c r="Q2357" t="str">
        <f t="shared" si="217"/>
        <v>technology</v>
      </c>
      <c r="R2357" s="7" t="str">
        <f t="shared" si="218"/>
        <v>web</v>
      </c>
      <c r="S2357" s="13">
        <f>(((I2357/60)/60)/24)+DATE(1970,1,1)</f>
        <v>42126.918240740735</v>
      </c>
      <c r="T2357" s="16">
        <f>(((J2357/60)/60)/24)+DATE(1970,1,1)</f>
        <v>42096.918240740735</v>
      </c>
      <c r="U2357" t="str">
        <f t="shared" si="219"/>
        <v/>
      </c>
      <c r="V2357" t="str">
        <f t="shared" si="220"/>
        <v/>
      </c>
      <c r="W2357">
        <f t="shared" si="221"/>
        <v>2</v>
      </c>
      <c r="X2357">
        <f t="shared" si="222"/>
        <v>2</v>
      </c>
    </row>
    <row r="2358" spans="1:24"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f>
        <v>0</v>
      </c>
      <c r="P2358" s="6" t="e">
        <f>E2358/L2358</f>
        <v>#DIV/0!</v>
      </c>
      <c r="Q2358" t="str">
        <f t="shared" si="217"/>
        <v>technology</v>
      </c>
      <c r="R2358" s="7" t="str">
        <f t="shared" si="218"/>
        <v>web</v>
      </c>
      <c r="S2358" s="13">
        <f>(((I2358/60)/60)/24)+DATE(1970,1,1)</f>
        <v>42160.78361111111</v>
      </c>
      <c r="T2358" s="16">
        <f>(((J2358/60)/60)/24)+DATE(1970,1,1)</f>
        <v>42130.78361111111</v>
      </c>
      <c r="U2358" t="str">
        <f t="shared" si="219"/>
        <v/>
      </c>
      <c r="V2358" t="str">
        <f t="shared" si="220"/>
        <v/>
      </c>
      <c r="W2358">
        <f t="shared" si="221"/>
        <v>0</v>
      </c>
      <c r="X2358">
        <f t="shared" si="222"/>
        <v>0</v>
      </c>
    </row>
    <row r="2359" spans="1:24"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f>
        <v>0</v>
      </c>
      <c r="P2359" s="6" t="e">
        <f>E2359/L2359</f>
        <v>#DIV/0!</v>
      </c>
      <c r="Q2359" t="str">
        <f t="shared" si="217"/>
        <v>technology</v>
      </c>
      <c r="R2359" s="7" t="str">
        <f t="shared" si="218"/>
        <v>web</v>
      </c>
      <c r="S2359" s="13">
        <f>(((I2359/60)/60)/24)+DATE(1970,1,1)</f>
        <v>42294.620115740734</v>
      </c>
      <c r="T2359" s="16">
        <f>(((J2359/60)/60)/24)+DATE(1970,1,1)</f>
        <v>42264.620115740734</v>
      </c>
      <c r="U2359" t="str">
        <f t="shared" si="219"/>
        <v/>
      </c>
      <c r="V2359" t="str">
        <f t="shared" si="220"/>
        <v/>
      </c>
      <c r="W2359">
        <f t="shared" si="221"/>
        <v>0</v>
      </c>
      <c r="X2359">
        <f t="shared" si="222"/>
        <v>0</v>
      </c>
    </row>
    <row r="2360" spans="1:24"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f>
        <v>0</v>
      </c>
      <c r="P2360" s="6" t="e">
        <f>E2360/L2360</f>
        <v>#DIV/0!</v>
      </c>
      <c r="Q2360" t="str">
        <f t="shared" si="217"/>
        <v>technology</v>
      </c>
      <c r="R2360" s="7" t="str">
        <f t="shared" si="218"/>
        <v>web</v>
      </c>
      <c r="S2360" s="13">
        <f>(((I2360/60)/60)/24)+DATE(1970,1,1)</f>
        <v>42035.027083333334</v>
      </c>
      <c r="T2360" s="16">
        <f>(((J2360/60)/60)/24)+DATE(1970,1,1)</f>
        <v>41978.930972222224</v>
      </c>
      <c r="U2360" t="str">
        <f t="shared" si="219"/>
        <v/>
      </c>
      <c r="V2360" t="str">
        <f t="shared" si="220"/>
        <v/>
      </c>
      <c r="W2360">
        <f t="shared" si="221"/>
        <v>0</v>
      </c>
      <c r="X2360">
        <f t="shared" si="222"/>
        <v>0</v>
      </c>
    </row>
    <row r="2361" spans="1:24"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f>
        <v>0.14680000000000001</v>
      </c>
      <c r="P2361" s="6">
        <f>E2361/L2361</f>
        <v>367</v>
      </c>
      <c r="Q2361" t="str">
        <f t="shared" si="217"/>
        <v>technology</v>
      </c>
      <c r="R2361" s="7" t="str">
        <f t="shared" si="218"/>
        <v>web</v>
      </c>
      <c r="S2361" s="13">
        <f>(((I2361/60)/60)/24)+DATE(1970,1,1)</f>
        <v>42219.649583333332</v>
      </c>
      <c r="T2361" s="16">
        <f>(((J2361/60)/60)/24)+DATE(1970,1,1)</f>
        <v>42159.649583333332</v>
      </c>
      <c r="U2361" t="str">
        <f t="shared" si="219"/>
        <v/>
      </c>
      <c r="V2361" t="str">
        <f t="shared" si="220"/>
        <v/>
      </c>
      <c r="W2361">
        <f t="shared" si="221"/>
        <v>3</v>
      </c>
      <c r="X2361">
        <f t="shared" si="222"/>
        <v>3</v>
      </c>
    </row>
    <row r="2362" spans="1:24"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f>
        <v>4.0000000000000002E-4</v>
      </c>
      <c r="P2362" s="6">
        <f>E2362/L2362</f>
        <v>2</v>
      </c>
      <c r="Q2362" t="str">
        <f t="shared" si="217"/>
        <v>technology</v>
      </c>
      <c r="R2362" s="7" t="str">
        <f t="shared" si="218"/>
        <v>web</v>
      </c>
      <c r="S2362" s="13">
        <f>(((I2362/60)/60)/24)+DATE(1970,1,1)</f>
        <v>42407.70694444445</v>
      </c>
      <c r="T2362" s="16">
        <f>(((J2362/60)/60)/24)+DATE(1970,1,1)</f>
        <v>42377.70694444445</v>
      </c>
      <c r="U2362" t="str">
        <f t="shared" si="219"/>
        <v/>
      </c>
      <c r="V2362" t="str">
        <f t="shared" si="220"/>
        <v/>
      </c>
      <c r="W2362">
        <f t="shared" si="221"/>
        <v>1</v>
      </c>
      <c r="X2362">
        <f t="shared" si="222"/>
        <v>1</v>
      </c>
    </row>
    <row r="2363" spans="1:24"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f>
        <v>0</v>
      </c>
      <c r="P2363" s="6" t="e">
        <f>E2363/L2363</f>
        <v>#DIV/0!</v>
      </c>
      <c r="Q2363" t="str">
        <f t="shared" si="217"/>
        <v>technology</v>
      </c>
      <c r="R2363" s="7" t="str">
        <f t="shared" si="218"/>
        <v>web</v>
      </c>
      <c r="S2363" s="13">
        <f>(((I2363/60)/60)/24)+DATE(1970,1,1)</f>
        <v>42490.916666666672</v>
      </c>
      <c r="T2363" s="16">
        <f>(((J2363/60)/60)/24)+DATE(1970,1,1)</f>
        <v>42466.858888888892</v>
      </c>
      <c r="U2363" t="str">
        <f t="shared" si="219"/>
        <v/>
      </c>
      <c r="V2363" t="str">
        <f t="shared" si="220"/>
        <v/>
      </c>
      <c r="W2363">
        <f t="shared" si="221"/>
        <v>0</v>
      </c>
      <c r="X2363">
        <f t="shared" si="222"/>
        <v>0</v>
      </c>
    </row>
    <row r="2364" spans="1:24"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f>
        <v>0.2857142857142857</v>
      </c>
      <c r="P2364" s="6">
        <f>E2364/L2364</f>
        <v>60</v>
      </c>
      <c r="Q2364" t="str">
        <f t="shared" si="217"/>
        <v>technology</v>
      </c>
      <c r="R2364" s="7" t="str">
        <f t="shared" si="218"/>
        <v>web</v>
      </c>
      <c r="S2364" s="13">
        <f>(((I2364/60)/60)/24)+DATE(1970,1,1)</f>
        <v>41984.688310185185</v>
      </c>
      <c r="T2364" s="16">
        <f>(((J2364/60)/60)/24)+DATE(1970,1,1)</f>
        <v>41954.688310185185</v>
      </c>
      <c r="U2364" t="str">
        <f t="shared" si="219"/>
        <v/>
      </c>
      <c r="V2364" t="str">
        <f t="shared" si="220"/>
        <v/>
      </c>
      <c r="W2364">
        <f t="shared" si="221"/>
        <v>2</v>
      </c>
      <c r="X2364">
        <f t="shared" si="222"/>
        <v>2</v>
      </c>
    </row>
    <row r="2365" spans="1:24"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f>
        <v>0</v>
      </c>
      <c r="P2365" s="6" t="e">
        <f>E2365/L2365</f>
        <v>#DIV/0!</v>
      </c>
      <c r="Q2365" t="str">
        <f t="shared" si="217"/>
        <v>technology</v>
      </c>
      <c r="R2365" s="7" t="str">
        <f t="shared" si="218"/>
        <v>web</v>
      </c>
      <c r="S2365" s="13">
        <f>(((I2365/60)/60)/24)+DATE(1970,1,1)</f>
        <v>42367.011574074073</v>
      </c>
      <c r="T2365" s="16">
        <f>(((J2365/60)/60)/24)+DATE(1970,1,1)</f>
        <v>42322.011574074073</v>
      </c>
      <c r="U2365" t="str">
        <f t="shared" si="219"/>
        <v/>
      </c>
      <c r="V2365" t="str">
        <f t="shared" si="220"/>
        <v/>
      </c>
      <c r="W2365">
        <f t="shared" si="221"/>
        <v>0</v>
      </c>
      <c r="X2365">
        <f t="shared" si="222"/>
        <v>0</v>
      </c>
    </row>
    <row r="2366" spans="1:24"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f>
        <v>0</v>
      </c>
      <c r="P2366" s="6" t="e">
        <f>E2366/L2366</f>
        <v>#DIV/0!</v>
      </c>
      <c r="Q2366" t="str">
        <f t="shared" si="217"/>
        <v>technology</v>
      </c>
      <c r="R2366" s="7" t="str">
        <f t="shared" si="218"/>
        <v>web</v>
      </c>
      <c r="S2366" s="13">
        <f>(((I2366/60)/60)/24)+DATE(1970,1,1)</f>
        <v>42303.934675925921</v>
      </c>
      <c r="T2366" s="16">
        <f>(((J2366/60)/60)/24)+DATE(1970,1,1)</f>
        <v>42248.934675925921</v>
      </c>
      <c r="U2366" t="str">
        <f t="shared" si="219"/>
        <v/>
      </c>
      <c r="V2366" t="str">
        <f t="shared" si="220"/>
        <v/>
      </c>
      <c r="W2366">
        <f t="shared" si="221"/>
        <v>0</v>
      </c>
      <c r="X2366">
        <f t="shared" si="222"/>
        <v>0</v>
      </c>
    </row>
    <row r="2367" spans="1:24"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f>
        <v>0</v>
      </c>
      <c r="P2367" s="6" t="e">
        <f>E2367/L2367</f>
        <v>#DIV/0!</v>
      </c>
      <c r="Q2367" t="str">
        <f t="shared" si="217"/>
        <v>technology</v>
      </c>
      <c r="R2367" s="7" t="str">
        <f t="shared" si="218"/>
        <v>web</v>
      </c>
      <c r="S2367" s="13">
        <f>(((I2367/60)/60)/24)+DATE(1970,1,1)</f>
        <v>42386.958333333328</v>
      </c>
      <c r="T2367" s="16">
        <f>(((J2367/60)/60)/24)+DATE(1970,1,1)</f>
        <v>42346.736400462964</v>
      </c>
      <c r="U2367" t="str">
        <f t="shared" si="219"/>
        <v/>
      </c>
      <c r="V2367" t="str">
        <f t="shared" si="220"/>
        <v/>
      </c>
      <c r="W2367">
        <f t="shared" si="221"/>
        <v>0</v>
      </c>
      <c r="X2367">
        <f t="shared" si="222"/>
        <v>0</v>
      </c>
    </row>
    <row r="2368" spans="1:24"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f>
        <v>0.1052</v>
      </c>
      <c r="P2368" s="6">
        <f>E2368/L2368</f>
        <v>97.407407407407405</v>
      </c>
      <c r="Q2368" t="str">
        <f t="shared" si="217"/>
        <v>technology</v>
      </c>
      <c r="R2368" s="7" t="str">
        <f t="shared" si="218"/>
        <v>web</v>
      </c>
      <c r="S2368" s="13">
        <f>(((I2368/60)/60)/24)+DATE(1970,1,1)</f>
        <v>42298.531631944439</v>
      </c>
      <c r="T2368" s="16">
        <f>(((J2368/60)/60)/24)+DATE(1970,1,1)</f>
        <v>42268.531631944439</v>
      </c>
      <c r="U2368" t="str">
        <f t="shared" si="219"/>
        <v/>
      </c>
      <c r="V2368" t="str">
        <f t="shared" si="220"/>
        <v/>
      </c>
      <c r="W2368">
        <f t="shared" si="221"/>
        <v>27</v>
      </c>
      <c r="X2368">
        <f t="shared" si="222"/>
        <v>27</v>
      </c>
    </row>
    <row r="2369" spans="1:24"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f>
        <v>1.34E-2</v>
      </c>
      <c r="P2369" s="6">
        <f>E2369/L2369</f>
        <v>47.857142857142854</v>
      </c>
      <c r="Q2369" t="str">
        <f t="shared" si="217"/>
        <v>technology</v>
      </c>
      <c r="R2369" s="7" t="str">
        <f t="shared" si="218"/>
        <v>web</v>
      </c>
      <c r="S2369" s="13">
        <f>(((I2369/60)/60)/24)+DATE(1970,1,1)</f>
        <v>42485.928425925929</v>
      </c>
      <c r="T2369" s="16">
        <f>(((J2369/60)/60)/24)+DATE(1970,1,1)</f>
        <v>42425.970092592594</v>
      </c>
      <c r="U2369" t="str">
        <f t="shared" si="219"/>
        <v/>
      </c>
      <c r="V2369" t="str">
        <f t="shared" si="220"/>
        <v/>
      </c>
      <c r="W2369">
        <f t="shared" si="221"/>
        <v>14</v>
      </c>
      <c r="X2369">
        <f t="shared" si="222"/>
        <v>14</v>
      </c>
    </row>
    <row r="2370" spans="1:24"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f>
        <v>2.5000000000000001E-3</v>
      </c>
      <c r="P2370" s="6">
        <f>E2370/L2370</f>
        <v>50</v>
      </c>
      <c r="Q2370" t="str">
        <f t="shared" si="217"/>
        <v>technology</v>
      </c>
      <c r="R2370" s="7" t="str">
        <f t="shared" si="218"/>
        <v>web</v>
      </c>
      <c r="S2370" s="13">
        <f>(((I2370/60)/60)/24)+DATE(1970,1,1)</f>
        <v>42108.680150462969</v>
      </c>
      <c r="T2370" s="16">
        <f>(((J2370/60)/60)/24)+DATE(1970,1,1)</f>
        <v>42063.721817129626</v>
      </c>
      <c r="U2370" t="str">
        <f t="shared" si="219"/>
        <v/>
      </c>
      <c r="V2370" t="str">
        <f t="shared" si="220"/>
        <v/>
      </c>
      <c r="W2370">
        <f t="shared" si="221"/>
        <v>2</v>
      </c>
      <c r="X2370">
        <f t="shared" si="222"/>
        <v>2</v>
      </c>
    </row>
    <row r="2371" spans="1:24"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f>
        <v>0</v>
      </c>
      <c r="P2371" s="6" t="e">
        <f>E2371/L2371</f>
        <v>#DIV/0!</v>
      </c>
      <c r="Q2371" t="str">
        <f t="shared" ref="Q2371:Q2434" si="223">LEFT(N2371,SEARCH("/",N2371)-1)</f>
        <v>technology</v>
      </c>
      <c r="R2371" s="7" t="str">
        <f t="shared" ref="R2371:R2434" si="224">RIGHT(N2371,LEN(N2371)-SEARCH("/",N2371))</f>
        <v>web</v>
      </c>
      <c r="S2371" s="13">
        <f>(((I2371/60)/60)/24)+DATE(1970,1,1)</f>
        <v>42410.812627314815</v>
      </c>
      <c r="T2371" s="16">
        <f>(((J2371/60)/60)/24)+DATE(1970,1,1)</f>
        <v>42380.812627314815</v>
      </c>
      <c r="U2371" t="str">
        <f t="shared" ref="U2371:U2434" si="225">IF(F2371="Successful",L2371,"")</f>
        <v/>
      </c>
      <c r="V2371" t="str">
        <f t="shared" ref="V2371:V2434" si="226">IF($F2371="Failed",$L2371,"")</f>
        <v/>
      </c>
      <c r="W2371">
        <f t="shared" ref="W2371:W2434" si="227">IF($F2371="Canceled",$L2371,"")</f>
        <v>0</v>
      </c>
      <c r="X2371">
        <f t="shared" ref="X2371:X2434" si="228">IF(V2371="",W2371,V2371)</f>
        <v>0</v>
      </c>
    </row>
    <row r="2372" spans="1:24"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f>
        <v>3.2799999999999999E-3</v>
      </c>
      <c r="P2372" s="6">
        <f>E2372/L2372</f>
        <v>20.5</v>
      </c>
      <c r="Q2372" t="str">
        <f t="shared" si="223"/>
        <v>technology</v>
      </c>
      <c r="R2372" s="7" t="str">
        <f t="shared" si="224"/>
        <v>web</v>
      </c>
      <c r="S2372" s="13">
        <f>(((I2372/60)/60)/24)+DATE(1970,1,1)</f>
        <v>41991.18913194444</v>
      </c>
      <c r="T2372" s="16">
        <f>(((J2372/60)/60)/24)+DATE(1970,1,1)</f>
        <v>41961.18913194444</v>
      </c>
      <c r="U2372" t="str">
        <f t="shared" si="225"/>
        <v/>
      </c>
      <c r="V2372" t="str">
        <f t="shared" si="226"/>
        <v/>
      </c>
      <c r="W2372">
        <f t="shared" si="227"/>
        <v>4</v>
      </c>
      <c r="X2372">
        <f t="shared" si="228"/>
        <v>4</v>
      </c>
    </row>
    <row r="2373" spans="1:24"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f>
        <v>0</v>
      </c>
      <c r="P2373" s="6" t="e">
        <f>E2373/L2373</f>
        <v>#DIV/0!</v>
      </c>
      <c r="Q2373" t="str">
        <f t="shared" si="223"/>
        <v>technology</v>
      </c>
      <c r="R2373" s="7" t="str">
        <f t="shared" si="224"/>
        <v>web</v>
      </c>
      <c r="S2373" s="13">
        <f>(((I2373/60)/60)/24)+DATE(1970,1,1)</f>
        <v>42180.777731481481</v>
      </c>
      <c r="T2373" s="16">
        <f>(((J2373/60)/60)/24)+DATE(1970,1,1)</f>
        <v>42150.777731481481</v>
      </c>
      <c r="U2373" t="str">
        <f t="shared" si="225"/>
        <v/>
      </c>
      <c r="V2373" t="str">
        <f t="shared" si="226"/>
        <v/>
      </c>
      <c r="W2373">
        <f t="shared" si="227"/>
        <v>0</v>
      </c>
      <c r="X2373">
        <f t="shared" si="228"/>
        <v>0</v>
      </c>
    </row>
    <row r="2374" spans="1:24"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f>
        <v>3.272727272727273E-2</v>
      </c>
      <c r="P2374" s="6">
        <f>E2374/L2374</f>
        <v>30</v>
      </c>
      <c r="Q2374" t="str">
        <f t="shared" si="223"/>
        <v>technology</v>
      </c>
      <c r="R2374" s="7" t="str">
        <f t="shared" si="224"/>
        <v>web</v>
      </c>
      <c r="S2374" s="13">
        <f>(((I2374/60)/60)/24)+DATE(1970,1,1)</f>
        <v>42118.069108796291</v>
      </c>
      <c r="T2374" s="16">
        <f>(((J2374/60)/60)/24)+DATE(1970,1,1)</f>
        <v>42088.069108796291</v>
      </c>
      <c r="U2374" t="str">
        <f t="shared" si="225"/>
        <v/>
      </c>
      <c r="V2374" t="str">
        <f t="shared" si="226"/>
        <v/>
      </c>
      <c r="W2374">
        <f t="shared" si="227"/>
        <v>6</v>
      </c>
      <c r="X2374">
        <f t="shared" si="228"/>
        <v>6</v>
      </c>
    </row>
    <row r="2375" spans="1:24"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f>
        <v>5.8823529411764708E-5</v>
      </c>
      <c r="P2375" s="6">
        <f>E2375/L2375</f>
        <v>50</v>
      </c>
      <c r="Q2375" t="str">
        <f t="shared" si="223"/>
        <v>technology</v>
      </c>
      <c r="R2375" s="7" t="str">
        <f t="shared" si="224"/>
        <v>web</v>
      </c>
      <c r="S2375" s="13">
        <f>(((I2375/60)/60)/24)+DATE(1970,1,1)</f>
        <v>42245.662314814821</v>
      </c>
      <c r="T2375" s="16">
        <f>(((J2375/60)/60)/24)+DATE(1970,1,1)</f>
        <v>42215.662314814821</v>
      </c>
      <c r="U2375" t="str">
        <f t="shared" si="225"/>
        <v/>
      </c>
      <c r="V2375" t="str">
        <f t="shared" si="226"/>
        <v/>
      </c>
      <c r="W2375">
        <f t="shared" si="227"/>
        <v>1</v>
      </c>
      <c r="X2375">
        <f t="shared" si="228"/>
        <v>1</v>
      </c>
    </row>
    <row r="2376" spans="1:24"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f>
        <v>4.5454545454545455E-4</v>
      </c>
      <c r="P2376" s="6">
        <f>E2376/L2376</f>
        <v>10</v>
      </c>
      <c r="Q2376" t="str">
        <f t="shared" si="223"/>
        <v>technology</v>
      </c>
      <c r="R2376" s="7" t="str">
        <f t="shared" si="224"/>
        <v>web</v>
      </c>
      <c r="S2376" s="13">
        <f>(((I2376/60)/60)/24)+DATE(1970,1,1)</f>
        <v>42047.843287037031</v>
      </c>
      <c r="T2376" s="16">
        <f>(((J2376/60)/60)/24)+DATE(1970,1,1)</f>
        <v>42017.843287037031</v>
      </c>
      <c r="U2376" t="str">
        <f t="shared" si="225"/>
        <v/>
      </c>
      <c r="V2376" t="str">
        <f t="shared" si="226"/>
        <v/>
      </c>
      <c r="W2376">
        <f t="shared" si="227"/>
        <v>1</v>
      </c>
      <c r="X2376">
        <f t="shared" si="228"/>
        <v>1</v>
      </c>
    </row>
    <row r="2377" spans="1:24"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f>
        <v>0</v>
      </c>
      <c r="P2377" s="6" t="e">
        <f>E2377/L2377</f>
        <v>#DIV/0!</v>
      </c>
      <c r="Q2377" t="str">
        <f t="shared" si="223"/>
        <v>technology</v>
      </c>
      <c r="R2377" s="7" t="str">
        <f t="shared" si="224"/>
        <v>web</v>
      </c>
      <c r="S2377" s="13">
        <f>(((I2377/60)/60)/24)+DATE(1970,1,1)</f>
        <v>42622.836076388892</v>
      </c>
      <c r="T2377" s="16">
        <f>(((J2377/60)/60)/24)+DATE(1970,1,1)</f>
        <v>42592.836076388892</v>
      </c>
      <c r="U2377" t="str">
        <f t="shared" si="225"/>
        <v/>
      </c>
      <c r="V2377" t="str">
        <f t="shared" si="226"/>
        <v/>
      </c>
      <c r="W2377">
        <f t="shared" si="227"/>
        <v>0</v>
      </c>
      <c r="X2377">
        <f t="shared" si="228"/>
        <v>0</v>
      </c>
    </row>
    <row r="2378" spans="1:24"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f>
        <v>0.10877666666666666</v>
      </c>
      <c r="P2378" s="6">
        <f>E2378/L2378</f>
        <v>81.582499999999996</v>
      </c>
      <c r="Q2378" t="str">
        <f t="shared" si="223"/>
        <v>technology</v>
      </c>
      <c r="R2378" s="7" t="str">
        <f t="shared" si="224"/>
        <v>web</v>
      </c>
      <c r="S2378" s="13">
        <f>(((I2378/60)/60)/24)+DATE(1970,1,1)</f>
        <v>42348.925532407404</v>
      </c>
      <c r="T2378" s="16">
        <f>(((J2378/60)/60)/24)+DATE(1970,1,1)</f>
        <v>42318.925532407404</v>
      </c>
      <c r="U2378" t="str">
        <f t="shared" si="225"/>
        <v/>
      </c>
      <c r="V2378" t="str">
        <f t="shared" si="226"/>
        <v/>
      </c>
      <c r="W2378">
        <f t="shared" si="227"/>
        <v>4</v>
      </c>
      <c r="X2378">
        <f t="shared" si="228"/>
        <v>4</v>
      </c>
    </row>
    <row r="2379" spans="1:24"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f>
        <v>0</v>
      </c>
      <c r="P2379" s="6" t="e">
        <f>E2379/L2379</f>
        <v>#DIV/0!</v>
      </c>
      <c r="Q2379" t="str">
        <f t="shared" si="223"/>
        <v>technology</v>
      </c>
      <c r="R2379" s="7" t="str">
        <f t="shared" si="224"/>
        <v>web</v>
      </c>
      <c r="S2379" s="13">
        <f>(((I2379/60)/60)/24)+DATE(1970,1,1)</f>
        <v>42699.911840277782</v>
      </c>
      <c r="T2379" s="16">
        <f>(((J2379/60)/60)/24)+DATE(1970,1,1)</f>
        <v>42669.870173611111</v>
      </c>
      <c r="U2379" t="str">
        <f t="shared" si="225"/>
        <v/>
      </c>
      <c r="V2379" t="str">
        <f t="shared" si="226"/>
        <v/>
      </c>
      <c r="W2379">
        <f t="shared" si="227"/>
        <v>0</v>
      </c>
      <c r="X2379">
        <f t="shared" si="228"/>
        <v>0</v>
      </c>
    </row>
    <row r="2380" spans="1:24"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f>
        <v>0</v>
      </c>
      <c r="P2380" s="6" t="e">
        <f>E2380/L2380</f>
        <v>#DIV/0!</v>
      </c>
      <c r="Q2380" t="str">
        <f t="shared" si="223"/>
        <v>technology</v>
      </c>
      <c r="R2380" s="7" t="str">
        <f t="shared" si="224"/>
        <v>web</v>
      </c>
      <c r="S2380" s="13">
        <f>(((I2380/60)/60)/24)+DATE(1970,1,1)</f>
        <v>42242.013078703705</v>
      </c>
      <c r="T2380" s="16">
        <f>(((J2380/60)/60)/24)+DATE(1970,1,1)</f>
        <v>42213.013078703705</v>
      </c>
      <c r="U2380" t="str">
        <f t="shared" si="225"/>
        <v/>
      </c>
      <c r="V2380" t="str">
        <f t="shared" si="226"/>
        <v/>
      </c>
      <c r="W2380">
        <f t="shared" si="227"/>
        <v>0</v>
      </c>
      <c r="X2380">
        <f t="shared" si="228"/>
        <v>0</v>
      </c>
    </row>
    <row r="2381" spans="1:24"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f>
        <v>0</v>
      </c>
      <c r="P2381" s="6" t="e">
        <f>E2381/L2381</f>
        <v>#DIV/0!</v>
      </c>
      <c r="Q2381" t="str">
        <f t="shared" si="223"/>
        <v>technology</v>
      </c>
      <c r="R2381" s="7" t="str">
        <f t="shared" si="224"/>
        <v>web</v>
      </c>
      <c r="S2381" s="13">
        <f>(((I2381/60)/60)/24)+DATE(1970,1,1)</f>
        <v>42282.016388888893</v>
      </c>
      <c r="T2381" s="16">
        <f>(((J2381/60)/60)/24)+DATE(1970,1,1)</f>
        <v>42237.016388888893</v>
      </c>
      <c r="U2381" t="str">
        <f t="shared" si="225"/>
        <v/>
      </c>
      <c r="V2381" t="str">
        <f t="shared" si="226"/>
        <v/>
      </c>
      <c r="W2381">
        <f t="shared" si="227"/>
        <v>0</v>
      </c>
      <c r="X2381">
        <f t="shared" si="228"/>
        <v>0</v>
      </c>
    </row>
    <row r="2382" spans="1:24"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f>
        <v>3.6666666666666666E-3</v>
      </c>
      <c r="P2382" s="6">
        <f>E2382/L2382</f>
        <v>18.333333333333332</v>
      </c>
      <c r="Q2382" t="str">
        <f t="shared" si="223"/>
        <v>technology</v>
      </c>
      <c r="R2382" s="7" t="str">
        <f t="shared" si="224"/>
        <v>web</v>
      </c>
      <c r="S2382" s="13">
        <f>(((I2382/60)/60)/24)+DATE(1970,1,1)</f>
        <v>42278.793310185181</v>
      </c>
      <c r="T2382" s="16">
        <f>(((J2382/60)/60)/24)+DATE(1970,1,1)</f>
        <v>42248.793310185181</v>
      </c>
      <c r="U2382" t="str">
        <f t="shared" si="225"/>
        <v/>
      </c>
      <c r="V2382" t="str">
        <f t="shared" si="226"/>
        <v/>
      </c>
      <c r="W2382">
        <f t="shared" si="227"/>
        <v>3</v>
      </c>
      <c r="X2382">
        <f t="shared" si="228"/>
        <v>3</v>
      </c>
    </row>
    <row r="2383" spans="1:24"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f>
        <v>1.8193398957730169E-2</v>
      </c>
      <c r="P2383" s="6">
        <f>E2383/L2383</f>
        <v>224.42857142857142</v>
      </c>
      <c r="Q2383" t="str">
        <f t="shared" si="223"/>
        <v>technology</v>
      </c>
      <c r="R2383" s="7" t="str">
        <f t="shared" si="224"/>
        <v>web</v>
      </c>
      <c r="S2383" s="13">
        <f>(((I2383/60)/60)/24)+DATE(1970,1,1)</f>
        <v>42104.935740740737</v>
      </c>
      <c r="T2383" s="16">
        <f>(((J2383/60)/60)/24)+DATE(1970,1,1)</f>
        <v>42074.935740740737</v>
      </c>
      <c r="U2383" t="str">
        <f t="shared" si="225"/>
        <v/>
      </c>
      <c r="V2383" t="str">
        <f t="shared" si="226"/>
        <v/>
      </c>
      <c r="W2383">
        <f t="shared" si="227"/>
        <v>7</v>
      </c>
      <c r="X2383">
        <f t="shared" si="228"/>
        <v>7</v>
      </c>
    </row>
    <row r="2384" spans="1:24"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f>
        <v>2.5000000000000001E-2</v>
      </c>
      <c r="P2384" s="6">
        <f>E2384/L2384</f>
        <v>37.5</v>
      </c>
      <c r="Q2384" t="str">
        <f t="shared" si="223"/>
        <v>technology</v>
      </c>
      <c r="R2384" s="7" t="str">
        <f t="shared" si="224"/>
        <v>web</v>
      </c>
      <c r="S2384" s="13">
        <f>(((I2384/60)/60)/24)+DATE(1970,1,1)</f>
        <v>42220.187534722223</v>
      </c>
      <c r="T2384" s="16">
        <f>(((J2384/60)/60)/24)+DATE(1970,1,1)</f>
        <v>42195.187534722223</v>
      </c>
      <c r="U2384" t="str">
        <f t="shared" si="225"/>
        <v/>
      </c>
      <c r="V2384" t="str">
        <f t="shared" si="226"/>
        <v/>
      </c>
      <c r="W2384">
        <f t="shared" si="227"/>
        <v>2</v>
      </c>
      <c r="X2384">
        <f t="shared" si="228"/>
        <v>2</v>
      </c>
    </row>
    <row r="2385" spans="1:24"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f>
        <v>4.3499999999999997E-2</v>
      </c>
      <c r="P2385" s="6">
        <f>E2385/L2385</f>
        <v>145</v>
      </c>
      <c r="Q2385" t="str">
        <f t="shared" si="223"/>
        <v>technology</v>
      </c>
      <c r="R2385" s="7" t="str">
        <f t="shared" si="224"/>
        <v>web</v>
      </c>
      <c r="S2385" s="13">
        <f>(((I2385/60)/60)/24)+DATE(1970,1,1)</f>
        <v>42057.056793981479</v>
      </c>
      <c r="T2385" s="16">
        <f>(((J2385/60)/60)/24)+DATE(1970,1,1)</f>
        <v>42027.056793981479</v>
      </c>
      <c r="U2385" t="str">
        <f t="shared" si="225"/>
        <v/>
      </c>
      <c r="V2385" t="str">
        <f t="shared" si="226"/>
        <v/>
      </c>
      <c r="W2385">
        <f t="shared" si="227"/>
        <v>3</v>
      </c>
      <c r="X2385">
        <f t="shared" si="228"/>
        <v>3</v>
      </c>
    </row>
    <row r="2386" spans="1:24"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f>
        <v>8.0000000000000002E-3</v>
      </c>
      <c r="P2386" s="6">
        <f>E2386/L2386</f>
        <v>1</v>
      </c>
      <c r="Q2386" t="str">
        <f t="shared" si="223"/>
        <v>technology</v>
      </c>
      <c r="R2386" s="7" t="str">
        <f t="shared" si="224"/>
        <v>web</v>
      </c>
      <c r="S2386" s="13">
        <f>(((I2386/60)/60)/24)+DATE(1970,1,1)</f>
        <v>41957.109293981484</v>
      </c>
      <c r="T2386" s="16">
        <f>(((J2386/60)/60)/24)+DATE(1970,1,1)</f>
        <v>41927.067627314813</v>
      </c>
      <c r="U2386" t="str">
        <f t="shared" si="225"/>
        <v/>
      </c>
      <c r="V2386" t="str">
        <f t="shared" si="226"/>
        <v/>
      </c>
      <c r="W2386">
        <f t="shared" si="227"/>
        <v>8</v>
      </c>
      <c r="X2386">
        <f t="shared" si="228"/>
        <v>8</v>
      </c>
    </row>
    <row r="2387" spans="1:24"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f>
        <v>1.2123076923076924E-2</v>
      </c>
      <c r="P2387" s="6">
        <f>E2387/L2387</f>
        <v>112.57142857142857</v>
      </c>
      <c r="Q2387" t="str">
        <f t="shared" si="223"/>
        <v>technology</v>
      </c>
      <c r="R2387" s="7" t="str">
        <f t="shared" si="224"/>
        <v>web</v>
      </c>
      <c r="S2387" s="13">
        <f>(((I2387/60)/60)/24)+DATE(1970,1,1)</f>
        <v>42221.70175925926</v>
      </c>
      <c r="T2387" s="16">
        <f>(((J2387/60)/60)/24)+DATE(1970,1,1)</f>
        <v>42191.70175925926</v>
      </c>
      <c r="U2387" t="str">
        <f t="shared" si="225"/>
        <v/>
      </c>
      <c r="V2387" t="str">
        <f t="shared" si="226"/>
        <v/>
      </c>
      <c r="W2387">
        <f t="shared" si="227"/>
        <v>7</v>
      </c>
      <c r="X2387">
        <f t="shared" si="228"/>
        <v>7</v>
      </c>
    </row>
    <row r="2388" spans="1:24"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f>
        <v>0</v>
      </c>
      <c r="P2388" s="6" t="e">
        <f>E2388/L2388</f>
        <v>#DIV/0!</v>
      </c>
      <c r="Q2388" t="str">
        <f t="shared" si="223"/>
        <v>technology</v>
      </c>
      <c r="R2388" s="7" t="str">
        <f t="shared" si="224"/>
        <v>web</v>
      </c>
      <c r="S2388" s="13">
        <f>(((I2388/60)/60)/24)+DATE(1970,1,1)</f>
        <v>42014.838240740741</v>
      </c>
      <c r="T2388" s="16">
        <f>(((J2388/60)/60)/24)+DATE(1970,1,1)</f>
        <v>41954.838240740741</v>
      </c>
      <c r="U2388" t="str">
        <f t="shared" si="225"/>
        <v/>
      </c>
      <c r="V2388" t="str">
        <f t="shared" si="226"/>
        <v/>
      </c>
      <c r="W2388">
        <f t="shared" si="227"/>
        <v>0</v>
      </c>
      <c r="X2388">
        <f t="shared" si="228"/>
        <v>0</v>
      </c>
    </row>
    <row r="2389" spans="1:24"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f>
        <v>6.8399999999999997E-3</v>
      </c>
      <c r="P2389" s="6">
        <f>E2389/L2389</f>
        <v>342</v>
      </c>
      <c r="Q2389" t="str">
        <f t="shared" si="223"/>
        <v>technology</v>
      </c>
      <c r="R2389" s="7" t="str">
        <f t="shared" si="224"/>
        <v>web</v>
      </c>
      <c r="S2389" s="13">
        <f>(((I2389/60)/60)/24)+DATE(1970,1,1)</f>
        <v>42573.626620370371</v>
      </c>
      <c r="T2389" s="16">
        <f>(((J2389/60)/60)/24)+DATE(1970,1,1)</f>
        <v>42528.626620370371</v>
      </c>
      <c r="U2389" t="str">
        <f t="shared" si="225"/>
        <v/>
      </c>
      <c r="V2389" t="str">
        <f t="shared" si="226"/>
        <v/>
      </c>
      <c r="W2389">
        <f t="shared" si="227"/>
        <v>3</v>
      </c>
      <c r="X2389">
        <f t="shared" si="228"/>
        <v>3</v>
      </c>
    </row>
    <row r="2390" spans="1:24"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f>
        <v>1.2513513513513513E-2</v>
      </c>
      <c r="P2390" s="6">
        <f>E2390/L2390</f>
        <v>57.875</v>
      </c>
      <c r="Q2390" t="str">
        <f t="shared" si="223"/>
        <v>technology</v>
      </c>
      <c r="R2390" s="7" t="str">
        <f t="shared" si="224"/>
        <v>web</v>
      </c>
      <c r="S2390" s="13">
        <f>(((I2390/60)/60)/24)+DATE(1970,1,1)</f>
        <v>42019.811805555553</v>
      </c>
      <c r="T2390" s="16">
        <f>(((J2390/60)/60)/24)+DATE(1970,1,1)</f>
        <v>41989.853692129633</v>
      </c>
      <c r="U2390" t="str">
        <f t="shared" si="225"/>
        <v/>
      </c>
      <c r="V2390" t="str">
        <f t="shared" si="226"/>
        <v/>
      </c>
      <c r="W2390">
        <f t="shared" si="227"/>
        <v>8</v>
      </c>
      <c r="X2390">
        <f t="shared" si="228"/>
        <v>8</v>
      </c>
    </row>
    <row r="2391" spans="1:24"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f>
        <v>1.8749999999999999E-3</v>
      </c>
      <c r="P2391" s="6">
        <f>E2391/L2391</f>
        <v>30</v>
      </c>
      <c r="Q2391" t="str">
        <f t="shared" si="223"/>
        <v>technology</v>
      </c>
      <c r="R2391" s="7" t="str">
        <f t="shared" si="224"/>
        <v>web</v>
      </c>
      <c r="S2391" s="13">
        <f>(((I2391/60)/60)/24)+DATE(1970,1,1)</f>
        <v>42210.915972222225</v>
      </c>
      <c r="T2391" s="16">
        <f>(((J2391/60)/60)/24)+DATE(1970,1,1)</f>
        <v>42179.653379629628</v>
      </c>
      <c r="U2391" t="str">
        <f t="shared" si="225"/>
        <v/>
      </c>
      <c r="V2391" t="str">
        <f t="shared" si="226"/>
        <v/>
      </c>
      <c r="W2391">
        <f t="shared" si="227"/>
        <v>1</v>
      </c>
      <c r="X2391">
        <f t="shared" si="228"/>
        <v>1</v>
      </c>
    </row>
    <row r="2392" spans="1:24"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f>
        <v>0</v>
      </c>
      <c r="P2392" s="6" t="e">
        <f>E2392/L2392</f>
        <v>#DIV/0!</v>
      </c>
      <c r="Q2392" t="str">
        <f t="shared" si="223"/>
        <v>technology</v>
      </c>
      <c r="R2392" s="7" t="str">
        <f t="shared" si="224"/>
        <v>web</v>
      </c>
      <c r="S2392" s="13">
        <f>(((I2392/60)/60)/24)+DATE(1970,1,1)</f>
        <v>42008.262314814812</v>
      </c>
      <c r="T2392" s="16">
        <f>(((J2392/60)/60)/24)+DATE(1970,1,1)</f>
        <v>41968.262314814812</v>
      </c>
      <c r="U2392" t="str">
        <f t="shared" si="225"/>
        <v/>
      </c>
      <c r="V2392" t="str">
        <f t="shared" si="226"/>
        <v/>
      </c>
      <c r="W2392">
        <f t="shared" si="227"/>
        <v>0</v>
      </c>
      <c r="X2392">
        <f t="shared" si="228"/>
        <v>0</v>
      </c>
    </row>
    <row r="2393" spans="1:24"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f>
        <v>1.25E-3</v>
      </c>
      <c r="P2393" s="6">
        <f>E2393/L2393</f>
        <v>25</v>
      </c>
      <c r="Q2393" t="str">
        <f t="shared" si="223"/>
        <v>technology</v>
      </c>
      <c r="R2393" s="7" t="str">
        <f t="shared" si="224"/>
        <v>web</v>
      </c>
      <c r="S2393" s="13">
        <f>(((I2393/60)/60)/24)+DATE(1970,1,1)</f>
        <v>42094.752824074079</v>
      </c>
      <c r="T2393" s="16">
        <f>(((J2393/60)/60)/24)+DATE(1970,1,1)</f>
        <v>42064.794490740736</v>
      </c>
      <c r="U2393" t="str">
        <f t="shared" si="225"/>
        <v/>
      </c>
      <c r="V2393" t="str">
        <f t="shared" si="226"/>
        <v/>
      </c>
      <c r="W2393">
        <f t="shared" si="227"/>
        <v>1</v>
      </c>
      <c r="X2393">
        <f t="shared" si="228"/>
        <v>1</v>
      </c>
    </row>
    <row r="2394" spans="1:24"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f>
        <v>0</v>
      </c>
      <c r="P2394" s="6" t="e">
        <f>E2394/L2394</f>
        <v>#DIV/0!</v>
      </c>
      <c r="Q2394" t="str">
        <f t="shared" si="223"/>
        <v>technology</v>
      </c>
      <c r="R2394" s="7" t="str">
        <f t="shared" si="224"/>
        <v>web</v>
      </c>
      <c r="S2394" s="13">
        <f>(((I2394/60)/60)/24)+DATE(1970,1,1)</f>
        <v>42306.120636574073</v>
      </c>
      <c r="T2394" s="16">
        <f>(((J2394/60)/60)/24)+DATE(1970,1,1)</f>
        <v>42276.120636574073</v>
      </c>
      <c r="U2394" t="str">
        <f t="shared" si="225"/>
        <v/>
      </c>
      <c r="V2394" t="str">
        <f t="shared" si="226"/>
        <v/>
      </c>
      <c r="W2394">
        <f t="shared" si="227"/>
        <v>0</v>
      </c>
      <c r="X2394">
        <f t="shared" si="228"/>
        <v>0</v>
      </c>
    </row>
    <row r="2395" spans="1:24"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f>
        <v>5.0000000000000001E-4</v>
      </c>
      <c r="P2395" s="6">
        <f>E2395/L2395</f>
        <v>50</v>
      </c>
      <c r="Q2395" t="str">
        <f t="shared" si="223"/>
        <v>technology</v>
      </c>
      <c r="R2395" s="7" t="str">
        <f t="shared" si="224"/>
        <v>web</v>
      </c>
      <c r="S2395" s="13">
        <f>(((I2395/60)/60)/24)+DATE(1970,1,1)</f>
        <v>42224.648344907408</v>
      </c>
      <c r="T2395" s="16">
        <f>(((J2395/60)/60)/24)+DATE(1970,1,1)</f>
        <v>42194.648344907408</v>
      </c>
      <c r="U2395" t="str">
        <f t="shared" si="225"/>
        <v/>
      </c>
      <c r="V2395" t="str">
        <f t="shared" si="226"/>
        <v/>
      </c>
      <c r="W2395">
        <f t="shared" si="227"/>
        <v>1</v>
      </c>
      <c r="X2395">
        <f t="shared" si="228"/>
        <v>1</v>
      </c>
    </row>
    <row r="2396" spans="1:24"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f>
        <v>5.9999999999999995E-4</v>
      </c>
      <c r="P2396" s="6">
        <f>E2396/L2396</f>
        <v>1.5</v>
      </c>
      <c r="Q2396" t="str">
        <f t="shared" si="223"/>
        <v>technology</v>
      </c>
      <c r="R2396" s="7" t="str">
        <f t="shared" si="224"/>
        <v>web</v>
      </c>
      <c r="S2396" s="13">
        <f>(((I2396/60)/60)/24)+DATE(1970,1,1)</f>
        <v>42061.362187499995</v>
      </c>
      <c r="T2396" s="16">
        <f>(((J2396/60)/60)/24)+DATE(1970,1,1)</f>
        <v>42031.362187499995</v>
      </c>
      <c r="U2396" t="str">
        <f t="shared" si="225"/>
        <v/>
      </c>
      <c r="V2396" t="str">
        <f t="shared" si="226"/>
        <v/>
      </c>
      <c r="W2396">
        <f t="shared" si="227"/>
        <v>2</v>
      </c>
      <c r="X2396">
        <f t="shared" si="228"/>
        <v>2</v>
      </c>
    </row>
    <row r="2397" spans="1:24"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f>
        <v>0</v>
      </c>
      <c r="P2397" s="6" t="e">
        <f>E2397/L2397</f>
        <v>#DIV/0!</v>
      </c>
      <c r="Q2397" t="str">
        <f t="shared" si="223"/>
        <v>technology</v>
      </c>
      <c r="R2397" s="7" t="str">
        <f t="shared" si="224"/>
        <v>web</v>
      </c>
      <c r="S2397" s="13">
        <f>(((I2397/60)/60)/24)+DATE(1970,1,1)</f>
        <v>42745.372916666667</v>
      </c>
      <c r="T2397" s="16">
        <f>(((J2397/60)/60)/24)+DATE(1970,1,1)</f>
        <v>42717.121377314819</v>
      </c>
      <c r="U2397" t="str">
        <f t="shared" si="225"/>
        <v/>
      </c>
      <c r="V2397" t="str">
        <f t="shared" si="226"/>
        <v/>
      </c>
      <c r="W2397">
        <f t="shared" si="227"/>
        <v>0</v>
      </c>
      <c r="X2397">
        <f t="shared" si="228"/>
        <v>0</v>
      </c>
    </row>
    <row r="2398" spans="1:24"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f>
        <v>2E-3</v>
      </c>
      <c r="P2398" s="6">
        <f>E2398/L2398</f>
        <v>10</v>
      </c>
      <c r="Q2398" t="str">
        <f t="shared" si="223"/>
        <v>technology</v>
      </c>
      <c r="R2398" s="7" t="str">
        <f t="shared" si="224"/>
        <v>web</v>
      </c>
      <c r="S2398" s="13">
        <f>(((I2398/60)/60)/24)+DATE(1970,1,1)</f>
        <v>42292.849050925928</v>
      </c>
      <c r="T2398" s="16">
        <f>(((J2398/60)/60)/24)+DATE(1970,1,1)</f>
        <v>42262.849050925928</v>
      </c>
      <c r="U2398" t="str">
        <f t="shared" si="225"/>
        <v/>
      </c>
      <c r="V2398" t="str">
        <f t="shared" si="226"/>
        <v/>
      </c>
      <c r="W2398">
        <f t="shared" si="227"/>
        <v>1</v>
      </c>
      <c r="X2398">
        <f t="shared" si="228"/>
        <v>1</v>
      </c>
    </row>
    <row r="2399" spans="1:24"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f>
        <v>0</v>
      </c>
      <c r="P2399" s="6" t="e">
        <f>E2399/L2399</f>
        <v>#DIV/0!</v>
      </c>
      <c r="Q2399" t="str">
        <f t="shared" si="223"/>
        <v>technology</v>
      </c>
      <c r="R2399" s="7" t="str">
        <f t="shared" si="224"/>
        <v>web</v>
      </c>
      <c r="S2399" s="13">
        <f>(((I2399/60)/60)/24)+DATE(1970,1,1)</f>
        <v>42006.88490740741</v>
      </c>
      <c r="T2399" s="16">
        <f>(((J2399/60)/60)/24)+DATE(1970,1,1)</f>
        <v>41976.88490740741</v>
      </c>
      <c r="U2399" t="str">
        <f t="shared" si="225"/>
        <v/>
      </c>
      <c r="V2399" t="str">
        <f t="shared" si="226"/>
        <v/>
      </c>
      <c r="W2399">
        <f t="shared" si="227"/>
        <v>0</v>
      </c>
      <c r="X2399">
        <f t="shared" si="228"/>
        <v>0</v>
      </c>
    </row>
    <row r="2400" spans="1:24"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f>
        <v>0</v>
      </c>
      <c r="P2400" s="6" t="e">
        <f>E2400/L2400</f>
        <v>#DIV/0!</v>
      </c>
      <c r="Q2400" t="str">
        <f t="shared" si="223"/>
        <v>technology</v>
      </c>
      <c r="R2400" s="7" t="str">
        <f t="shared" si="224"/>
        <v>web</v>
      </c>
      <c r="S2400" s="13">
        <f>(((I2400/60)/60)/24)+DATE(1970,1,1)</f>
        <v>42187.916481481487</v>
      </c>
      <c r="T2400" s="16">
        <f>(((J2400/60)/60)/24)+DATE(1970,1,1)</f>
        <v>42157.916481481487</v>
      </c>
      <c r="U2400" t="str">
        <f t="shared" si="225"/>
        <v/>
      </c>
      <c r="V2400" t="str">
        <f t="shared" si="226"/>
        <v/>
      </c>
      <c r="W2400">
        <f t="shared" si="227"/>
        <v>0</v>
      </c>
      <c r="X2400">
        <f t="shared" si="228"/>
        <v>0</v>
      </c>
    </row>
    <row r="2401" spans="1:24"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f>
        <v>0</v>
      </c>
      <c r="P2401" s="6" t="e">
        <f>E2401/L2401</f>
        <v>#DIV/0!</v>
      </c>
      <c r="Q2401" t="str">
        <f t="shared" si="223"/>
        <v>technology</v>
      </c>
      <c r="R2401" s="7" t="str">
        <f t="shared" si="224"/>
        <v>web</v>
      </c>
      <c r="S2401" s="13">
        <f>(((I2401/60)/60)/24)+DATE(1970,1,1)</f>
        <v>41991.853078703702</v>
      </c>
      <c r="T2401" s="16">
        <f>(((J2401/60)/60)/24)+DATE(1970,1,1)</f>
        <v>41956.853078703702</v>
      </c>
      <c r="U2401" t="str">
        <f t="shared" si="225"/>
        <v/>
      </c>
      <c r="V2401" t="str">
        <f t="shared" si="226"/>
        <v/>
      </c>
      <c r="W2401">
        <f t="shared" si="227"/>
        <v>0</v>
      </c>
      <c r="X2401">
        <f t="shared" si="228"/>
        <v>0</v>
      </c>
    </row>
    <row r="2402" spans="1:24"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f>
        <v>0</v>
      </c>
      <c r="P2402" s="6" t="e">
        <f>E2402/L2402</f>
        <v>#DIV/0!</v>
      </c>
      <c r="Q2402" t="str">
        <f t="shared" si="223"/>
        <v>technology</v>
      </c>
      <c r="R2402" s="7" t="str">
        <f t="shared" si="224"/>
        <v>web</v>
      </c>
      <c r="S2402" s="13">
        <f>(((I2402/60)/60)/24)+DATE(1970,1,1)</f>
        <v>42474.268101851849</v>
      </c>
      <c r="T2402" s="16">
        <f>(((J2402/60)/60)/24)+DATE(1970,1,1)</f>
        <v>42444.268101851849</v>
      </c>
      <c r="U2402" t="str">
        <f t="shared" si="225"/>
        <v/>
      </c>
      <c r="V2402" t="str">
        <f t="shared" si="226"/>
        <v/>
      </c>
      <c r="W2402">
        <f t="shared" si="227"/>
        <v>0</v>
      </c>
      <c r="X2402">
        <f t="shared" si="228"/>
        <v>0</v>
      </c>
    </row>
    <row r="2403" spans="1:24"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f>
        <v>7.1785714285714283E-3</v>
      </c>
      <c r="P2403" s="6">
        <f>E2403/L2403</f>
        <v>22.333333333333332</v>
      </c>
      <c r="Q2403" t="str">
        <f t="shared" si="223"/>
        <v>food</v>
      </c>
      <c r="R2403" s="7" t="str">
        <f t="shared" si="224"/>
        <v>food trucks</v>
      </c>
      <c r="S2403" s="13">
        <f>(((I2403/60)/60)/24)+DATE(1970,1,1)</f>
        <v>42434.822870370372</v>
      </c>
      <c r="T2403" s="16">
        <f>(((J2403/60)/60)/24)+DATE(1970,1,1)</f>
        <v>42374.822870370372</v>
      </c>
      <c r="U2403" t="str">
        <f t="shared" si="225"/>
        <v/>
      </c>
      <c r="V2403">
        <f t="shared" si="226"/>
        <v>9</v>
      </c>
      <c r="W2403" t="str">
        <f t="shared" si="227"/>
        <v/>
      </c>
      <c r="X2403">
        <f t="shared" si="228"/>
        <v>9</v>
      </c>
    </row>
    <row r="2404" spans="1:24"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f>
        <v>4.3333333333333331E-3</v>
      </c>
      <c r="P2404" s="6">
        <f>E2404/L2404</f>
        <v>52</v>
      </c>
      <c r="Q2404" t="str">
        <f t="shared" si="223"/>
        <v>food</v>
      </c>
      <c r="R2404" s="7" t="str">
        <f t="shared" si="224"/>
        <v>food trucks</v>
      </c>
      <c r="S2404" s="13">
        <f>(((I2404/60)/60)/24)+DATE(1970,1,1)</f>
        <v>42137.679756944446</v>
      </c>
      <c r="T2404" s="16">
        <f>(((J2404/60)/60)/24)+DATE(1970,1,1)</f>
        <v>42107.679756944446</v>
      </c>
      <c r="U2404" t="str">
        <f t="shared" si="225"/>
        <v/>
      </c>
      <c r="V2404">
        <f t="shared" si="226"/>
        <v>1</v>
      </c>
      <c r="W2404" t="str">
        <f t="shared" si="227"/>
        <v/>
      </c>
      <c r="X2404">
        <f t="shared" si="228"/>
        <v>1</v>
      </c>
    </row>
    <row r="2405" spans="1:24"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f>
        <v>0.16833333333333333</v>
      </c>
      <c r="P2405" s="6">
        <f>E2405/L2405</f>
        <v>16.833333333333332</v>
      </c>
      <c r="Q2405" t="str">
        <f t="shared" si="223"/>
        <v>food</v>
      </c>
      <c r="R2405" s="7" t="str">
        <f t="shared" si="224"/>
        <v>food trucks</v>
      </c>
      <c r="S2405" s="13">
        <f>(((I2405/60)/60)/24)+DATE(1970,1,1)</f>
        <v>42459.840949074074</v>
      </c>
      <c r="T2405" s="16">
        <f>(((J2405/60)/60)/24)+DATE(1970,1,1)</f>
        <v>42399.882615740738</v>
      </c>
      <c r="U2405" t="str">
        <f t="shared" si="225"/>
        <v/>
      </c>
      <c r="V2405">
        <f t="shared" si="226"/>
        <v>12</v>
      </c>
      <c r="W2405" t="str">
        <f t="shared" si="227"/>
        <v/>
      </c>
      <c r="X2405">
        <f t="shared" si="228"/>
        <v>12</v>
      </c>
    </row>
    <row r="2406" spans="1:24"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f>
        <v>0</v>
      </c>
      <c r="P2406" s="6" t="e">
        <f>E2406/L2406</f>
        <v>#DIV/0!</v>
      </c>
      <c r="Q2406" t="str">
        <f t="shared" si="223"/>
        <v>food</v>
      </c>
      <c r="R2406" s="7" t="str">
        <f t="shared" si="224"/>
        <v>food trucks</v>
      </c>
      <c r="S2406" s="13">
        <f>(((I2406/60)/60)/24)+DATE(1970,1,1)</f>
        <v>42372.03943287037</v>
      </c>
      <c r="T2406" s="16">
        <f>(((J2406/60)/60)/24)+DATE(1970,1,1)</f>
        <v>42342.03943287037</v>
      </c>
      <c r="U2406" t="str">
        <f t="shared" si="225"/>
        <v/>
      </c>
      <c r="V2406">
        <f t="shared" si="226"/>
        <v>0</v>
      </c>
      <c r="W2406" t="str">
        <f t="shared" si="227"/>
        <v/>
      </c>
      <c r="X2406">
        <f t="shared" si="228"/>
        <v>0</v>
      </c>
    </row>
    <row r="2407" spans="1:24"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f>
        <v>0.22520000000000001</v>
      </c>
      <c r="P2407" s="6">
        <f>E2407/L2407</f>
        <v>56.3</v>
      </c>
      <c r="Q2407" t="str">
        <f t="shared" si="223"/>
        <v>food</v>
      </c>
      <c r="R2407" s="7" t="str">
        <f t="shared" si="224"/>
        <v>food trucks</v>
      </c>
      <c r="S2407" s="13">
        <f>(((I2407/60)/60)/24)+DATE(1970,1,1)</f>
        <v>42616.585358796292</v>
      </c>
      <c r="T2407" s="16">
        <f>(((J2407/60)/60)/24)+DATE(1970,1,1)</f>
        <v>42595.585358796292</v>
      </c>
      <c r="U2407" t="str">
        <f t="shared" si="225"/>
        <v/>
      </c>
      <c r="V2407">
        <f t="shared" si="226"/>
        <v>20</v>
      </c>
      <c r="W2407" t="str">
        <f t="shared" si="227"/>
        <v/>
      </c>
      <c r="X2407">
        <f t="shared" si="228"/>
        <v>20</v>
      </c>
    </row>
    <row r="2408" spans="1:24"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f>
        <v>0.41384615384615386</v>
      </c>
      <c r="P2408" s="6">
        <f>E2408/L2408</f>
        <v>84.0625</v>
      </c>
      <c r="Q2408" t="str">
        <f t="shared" si="223"/>
        <v>food</v>
      </c>
      <c r="R2408" s="7" t="str">
        <f t="shared" si="224"/>
        <v>food trucks</v>
      </c>
      <c r="S2408" s="13">
        <f>(((I2408/60)/60)/24)+DATE(1970,1,1)</f>
        <v>42023.110995370371</v>
      </c>
      <c r="T2408" s="16">
        <f>(((J2408/60)/60)/24)+DATE(1970,1,1)</f>
        <v>41983.110995370371</v>
      </c>
      <c r="U2408" t="str">
        <f t="shared" si="225"/>
        <v/>
      </c>
      <c r="V2408">
        <f t="shared" si="226"/>
        <v>16</v>
      </c>
      <c r="W2408" t="str">
        <f t="shared" si="227"/>
        <v/>
      </c>
      <c r="X2408">
        <f t="shared" si="228"/>
        <v>16</v>
      </c>
    </row>
    <row r="2409" spans="1:24"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f>
        <v>0.25259090909090909</v>
      </c>
      <c r="P2409" s="6">
        <f>E2409/L2409</f>
        <v>168.39393939393941</v>
      </c>
      <c r="Q2409" t="str">
        <f t="shared" si="223"/>
        <v>food</v>
      </c>
      <c r="R2409" s="7" t="str">
        <f t="shared" si="224"/>
        <v>food trucks</v>
      </c>
      <c r="S2409" s="13">
        <f>(((I2409/60)/60)/24)+DATE(1970,1,1)</f>
        <v>42105.25</v>
      </c>
      <c r="T2409" s="16">
        <f>(((J2409/60)/60)/24)+DATE(1970,1,1)</f>
        <v>42082.575555555552</v>
      </c>
      <c r="U2409" t="str">
        <f t="shared" si="225"/>
        <v/>
      </c>
      <c r="V2409">
        <f t="shared" si="226"/>
        <v>33</v>
      </c>
      <c r="W2409" t="str">
        <f t="shared" si="227"/>
        <v/>
      </c>
      <c r="X2409">
        <f t="shared" si="228"/>
        <v>33</v>
      </c>
    </row>
    <row r="2410" spans="1:24"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f>
        <v>2E-3</v>
      </c>
      <c r="P2410" s="6">
        <f>E2410/L2410</f>
        <v>15</v>
      </c>
      <c r="Q2410" t="str">
        <f t="shared" si="223"/>
        <v>food</v>
      </c>
      <c r="R2410" s="7" t="str">
        <f t="shared" si="224"/>
        <v>food trucks</v>
      </c>
      <c r="S2410" s="13">
        <f>(((I2410/60)/60)/24)+DATE(1970,1,1)</f>
        <v>41949.182372685187</v>
      </c>
      <c r="T2410" s="16">
        <f>(((J2410/60)/60)/24)+DATE(1970,1,1)</f>
        <v>41919.140706018516</v>
      </c>
      <c r="U2410" t="str">
        <f t="shared" si="225"/>
        <v/>
      </c>
      <c r="V2410">
        <f t="shared" si="226"/>
        <v>2</v>
      </c>
      <c r="W2410" t="str">
        <f t="shared" si="227"/>
        <v/>
      </c>
      <c r="X2410">
        <f t="shared" si="228"/>
        <v>2</v>
      </c>
    </row>
    <row r="2411" spans="1:24"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f>
        <v>1.84E-2</v>
      </c>
      <c r="P2411" s="6">
        <f>E2411/L2411</f>
        <v>76.666666666666671</v>
      </c>
      <c r="Q2411" t="str">
        <f t="shared" si="223"/>
        <v>food</v>
      </c>
      <c r="R2411" s="7" t="str">
        <f t="shared" si="224"/>
        <v>food trucks</v>
      </c>
      <c r="S2411" s="13">
        <f>(((I2411/60)/60)/24)+DATE(1970,1,1)</f>
        <v>42234.875868055555</v>
      </c>
      <c r="T2411" s="16">
        <f>(((J2411/60)/60)/24)+DATE(1970,1,1)</f>
        <v>42204.875868055555</v>
      </c>
      <c r="U2411" t="str">
        <f t="shared" si="225"/>
        <v/>
      </c>
      <c r="V2411">
        <f t="shared" si="226"/>
        <v>6</v>
      </c>
      <c r="W2411" t="str">
        <f t="shared" si="227"/>
        <v/>
      </c>
      <c r="X2411">
        <f t="shared" si="228"/>
        <v>6</v>
      </c>
    </row>
    <row r="2412" spans="1:24"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f>
        <v>0</v>
      </c>
      <c r="P2412" s="6" t="e">
        <f>E2412/L2412</f>
        <v>#DIV/0!</v>
      </c>
      <c r="Q2412" t="str">
        <f t="shared" si="223"/>
        <v>food</v>
      </c>
      <c r="R2412" s="7" t="str">
        <f t="shared" si="224"/>
        <v>food trucks</v>
      </c>
      <c r="S2412" s="13">
        <f>(((I2412/60)/60)/24)+DATE(1970,1,1)</f>
        <v>42254.408275462964</v>
      </c>
      <c r="T2412" s="16">
        <f>(((J2412/60)/60)/24)+DATE(1970,1,1)</f>
        <v>42224.408275462964</v>
      </c>
      <c r="U2412" t="str">
        <f t="shared" si="225"/>
        <v/>
      </c>
      <c r="V2412">
        <f t="shared" si="226"/>
        <v>0</v>
      </c>
      <c r="W2412" t="str">
        <f t="shared" si="227"/>
        <v/>
      </c>
      <c r="X2412">
        <f t="shared" si="228"/>
        <v>0</v>
      </c>
    </row>
    <row r="2413" spans="1:24"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f>
        <v>6.0400000000000002E-3</v>
      </c>
      <c r="P2413" s="6">
        <f>E2413/L2413</f>
        <v>50.333333333333336</v>
      </c>
      <c r="Q2413" t="str">
        <f t="shared" si="223"/>
        <v>food</v>
      </c>
      <c r="R2413" s="7" t="str">
        <f t="shared" si="224"/>
        <v>food trucks</v>
      </c>
      <c r="S2413" s="13">
        <f>(((I2413/60)/60)/24)+DATE(1970,1,1)</f>
        <v>42241.732430555552</v>
      </c>
      <c r="T2413" s="16">
        <f>(((J2413/60)/60)/24)+DATE(1970,1,1)</f>
        <v>42211.732430555552</v>
      </c>
      <c r="U2413" t="str">
        <f t="shared" si="225"/>
        <v/>
      </c>
      <c r="V2413">
        <f t="shared" si="226"/>
        <v>3</v>
      </c>
      <c r="W2413" t="str">
        <f t="shared" si="227"/>
        <v/>
      </c>
      <c r="X2413">
        <f t="shared" si="228"/>
        <v>3</v>
      </c>
    </row>
    <row r="2414" spans="1:24"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f>
        <v>0</v>
      </c>
      <c r="P2414" s="6" t="e">
        <f>E2414/L2414</f>
        <v>#DIV/0!</v>
      </c>
      <c r="Q2414" t="str">
        <f t="shared" si="223"/>
        <v>food</v>
      </c>
      <c r="R2414" s="7" t="str">
        <f t="shared" si="224"/>
        <v>food trucks</v>
      </c>
      <c r="S2414" s="13">
        <f>(((I2414/60)/60)/24)+DATE(1970,1,1)</f>
        <v>42700.778622685189</v>
      </c>
      <c r="T2414" s="16">
        <f>(((J2414/60)/60)/24)+DATE(1970,1,1)</f>
        <v>42655.736956018518</v>
      </c>
      <c r="U2414" t="str">
        <f t="shared" si="225"/>
        <v/>
      </c>
      <c r="V2414">
        <f t="shared" si="226"/>
        <v>0</v>
      </c>
      <c r="W2414" t="str">
        <f t="shared" si="227"/>
        <v/>
      </c>
      <c r="X2414">
        <f t="shared" si="228"/>
        <v>0</v>
      </c>
    </row>
    <row r="2415" spans="1:24"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f>
        <v>8.3333333333333332E-3</v>
      </c>
      <c r="P2415" s="6">
        <f>E2415/L2415</f>
        <v>8.3333333333333339</v>
      </c>
      <c r="Q2415" t="str">
        <f t="shared" si="223"/>
        <v>food</v>
      </c>
      <c r="R2415" s="7" t="str">
        <f t="shared" si="224"/>
        <v>food trucks</v>
      </c>
      <c r="S2415" s="13">
        <f>(((I2415/60)/60)/24)+DATE(1970,1,1)</f>
        <v>41790.979166666664</v>
      </c>
      <c r="T2415" s="16">
        <f>(((J2415/60)/60)/24)+DATE(1970,1,1)</f>
        <v>41760.10974537037</v>
      </c>
      <c r="U2415" t="str">
        <f t="shared" si="225"/>
        <v/>
      </c>
      <c r="V2415">
        <f t="shared" si="226"/>
        <v>3</v>
      </c>
      <c r="W2415" t="str">
        <f t="shared" si="227"/>
        <v/>
      </c>
      <c r="X2415">
        <f t="shared" si="228"/>
        <v>3</v>
      </c>
    </row>
    <row r="2416" spans="1:24"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f>
        <v>3.0666666666666665E-2</v>
      </c>
      <c r="P2416" s="6">
        <f>E2416/L2416</f>
        <v>35.384615384615387</v>
      </c>
      <c r="Q2416" t="str">
        <f t="shared" si="223"/>
        <v>food</v>
      </c>
      <c r="R2416" s="7" t="str">
        <f t="shared" si="224"/>
        <v>food trucks</v>
      </c>
      <c r="S2416" s="13">
        <f>(((I2416/60)/60)/24)+DATE(1970,1,1)</f>
        <v>42238.165972222225</v>
      </c>
      <c r="T2416" s="16">
        <f>(((J2416/60)/60)/24)+DATE(1970,1,1)</f>
        <v>42198.695138888885</v>
      </c>
      <c r="U2416" t="str">
        <f t="shared" si="225"/>
        <v/>
      </c>
      <c r="V2416">
        <f t="shared" si="226"/>
        <v>13</v>
      </c>
      <c r="W2416" t="str">
        <f t="shared" si="227"/>
        <v/>
      </c>
      <c r="X2416">
        <f t="shared" si="228"/>
        <v>13</v>
      </c>
    </row>
    <row r="2417" spans="1:24"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f>
        <v>5.5833333333333334E-3</v>
      </c>
      <c r="P2417" s="6">
        <f>E2417/L2417</f>
        <v>55.833333333333336</v>
      </c>
      <c r="Q2417" t="str">
        <f t="shared" si="223"/>
        <v>food</v>
      </c>
      <c r="R2417" s="7" t="str">
        <f t="shared" si="224"/>
        <v>food trucks</v>
      </c>
      <c r="S2417" s="13">
        <f>(((I2417/60)/60)/24)+DATE(1970,1,1)</f>
        <v>42566.862800925926</v>
      </c>
      <c r="T2417" s="16">
        <f>(((J2417/60)/60)/24)+DATE(1970,1,1)</f>
        <v>42536.862800925926</v>
      </c>
      <c r="U2417" t="str">
        <f t="shared" si="225"/>
        <v/>
      </c>
      <c r="V2417">
        <f t="shared" si="226"/>
        <v>6</v>
      </c>
      <c r="W2417" t="str">
        <f t="shared" si="227"/>
        <v/>
      </c>
      <c r="X2417">
        <f t="shared" si="228"/>
        <v>6</v>
      </c>
    </row>
    <row r="2418" spans="1:24"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f>
        <v>2.5000000000000001E-4</v>
      </c>
      <c r="P2418" s="6">
        <f>E2418/L2418</f>
        <v>5</v>
      </c>
      <c r="Q2418" t="str">
        <f t="shared" si="223"/>
        <v>food</v>
      </c>
      <c r="R2418" s="7" t="str">
        <f t="shared" si="224"/>
        <v>food trucks</v>
      </c>
      <c r="S2418" s="13">
        <f>(((I2418/60)/60)/24)+DATE(1970,1,1)</f>
        <v>42077.625</v>
      </c>
      <c r="T2418" s="16">
        <f>(((J2418/60)/60)/24)+DATE(1970,1,1)</f>
        <v>42019.737766203703</v>
      </c>
      <c r="U2418" t="str">
        <f t="shared" si="225"/>
        <v/>
      </c>
      <c r="V2418">
        <f t="shared" si="226"/>
        <v>1</v>
      </c>
      <c r="W2418" t="str">
        <f t="shared" si="227"/>
        <v/>
      </c>
      <c r="X2418">
        <f t="shared" si="228"/>
        <v>1</v>
      </c>
    </row>
    <row r="2419" spans="1:24"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f>
        <v>0</v>
      </c>
      <c r="P2419" s="6" t="e">
        <f>E2419/L2419</f>
        <v>#DIV/0!</v>
      </c>
      <c r="Q2419" t="str">
        <f t="shared" si="223"/>
        <v>food</v>
      </c>
      <c r="R2419" s="7" t="str">
        <f t="shared" si="224"/>
        <v>food trucks</v>
      </c>
      <c r="S2419" s="13">
        <f>(((I2419/60)/60)/24)+DATE(1970,1,1)</f>
        <v>41861.884108796294</v>
      </c>
      <c r="T2419" s="16">
        <f>(((J2419/60)/60)/24)+DATE(1970,1,1)</f>
        <v>41831.884108796294</v>
      </c>
      <c r="U2419" t="str">
        <f t="shared" si="225"/>
        <v/>
      </c>
      <c r="V2419">
        <f t="shared" si="226"/>
        <v>0</v>
      </c>
      <c r="W2419" t="str">
        <f t="shared" si="227"/>
        <v/>
      </c>
      <c r="X2419">
        <f t="shared" si="228"/>
        <v>0</v>
      </c>
    </row>
    <row r="2420" spans="1:24"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f>
        <v>2.0000000000000001E-4</v>
      </c>
      <c r="P2420" s="6">
        <f>E2420/L2420</f>
        <v>1</v>
      </c>
      <c r="Q2420" t="str">
        <f t="shared" si="223"/>
        <v>food</v>
      </c>
      <c r="R2420" s="7" t="str">
        <f t="shared" si="224"/>
        <v>food trucks</v>
      </c>
      <c r="S2420" s="13">
        <f>(((I2420/60)/60)/24)+DATE(1970,1,1)</f>
        <v>42087.815324074079</v>
      </c>
      <c r="T2420" s="16">
        <f>(((J2420/60)/60)/24)+DATE(1970,1,1)</f>
        <v>42027.856990740736</v>
      </c>
      <c r="U2420" t="str">
        <f t="shared" si="225"/>
        <v/>
      </c>
      <c r="V2420">
        <f t="shared" si="226"/>
        <v>5</v>
      </c>
      <c r="W2420" t="str">
        <f t="shared" si="227"/>
        <v/>
      </c>
      <c r="X2420">
        <f t="shared" si="228"/>
        <v>5</v>
      </c>
    </row>
    <row r="2421" spans="1:24"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f>
        <v>0</v>
      </c>
      <c r="P2421" s="6" t="e">
        <f>E2421/L2421</f>
        <v>#DIV/0!</v>
      </c>
      <c r="Q2421" t="str">
        <f t="shared" si="223"/>
        <v>food</v>
      </c>
      <c r="R2421" s="7" t="str">
        <f t="shared" si="224"/>
        <v>food trucks</v>
      </c>
      <c r="S2421" s="13">
        <f>(((I2421/60)/60)/24)+DATE(1970,1,1)</f>
        <v>42053.738298611104</v>
      </c>
      <c r="T2421" s="16">
        <f>(((J2421/60)/60)/24)+DATE(1970,1,1)</f>
        <v>41993.738298611104</v>
      </c>
      <c r="U2421" t="str">
        <f t="shared" si="225"/>
        <v/>
      </c>
      <c r="V2421">
        <f t="shared" si="226"/>
        <v>0</v>
      </c>
      <c r="W2421" t="str">
        <f t="shared" si="227"/>
        <v/>
      </c>
      <c r="X2421">
        <f t="shared" si="228"/>
        <v>0</v>
      </c>
    </row>
    <row r="2422" spans="1:24"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f>
        <v>0.14825133372851215</v>
      </c>
      <c r="P2422" s="6">
        <f>E2422/L2422</f>
        <v>69.472222222222229</v>
      </c>
      <c r="Q2422" t="str">
        <f t="shared" si="223"/>
        <v>food</v>
      </c>
      <c r="R2422" s="7" t="str">
        <f t="shared" si="224"/>
        <v>food trucks</v>
      </c>
      <c r="S2422" s="13">
        <f>(((I2422/60)/60)/24)+DATE(1970,1,1)</f>
        <v>41953.070543981477</v>
      </c>
      <c r="T2422" s="16">
        <f>(((J2422/60)/60)/24)+DATE(1970,1,1)</f>
        <v>41893.028877314813</v>
      </c>
      <c r="U2422" t="str">
        <f t="shared" si="225"/>
        <v/>
      </c>
      <c r="V2422">
        <f t="shared" si="226"/>
        <v>36</v>
      </c>
      <c r="W2422" t="str">
        <f t="shared" si="227"/>
        <v/>
      </c>
      <c r="X2422">
        <f t="shared" si="228"/>
        <v>36</v>
      </c>
    </row>
    <row r="2423" spans="1:24"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f>
        <v>1.6666666666666666E-4</v>
      </c>
      <c r="P2423" s="6">
        <f>E2423/L2423</f>
        <v>1</v>
      </c>
      <c r="Q2423" t="str">
        <f t="shared" si="223"/>
        <v>food</v>
      </c>
      <c r="R2423" s="7" t="str">
        <f t="shared" si="224"/>
        <v>food trucks</v>
      </c>
      <c r="S2423" s="13">
        <f>(((I2423/60)/60)/24)+DATE(1970,1,1)</f>
        <v>42056.687453703707</v>
      </c>
      <c r="T2423" s="16">
        <f>(((J2423/60)/60)/24)+DATE(1970,1,1)</f>
        <v>42026.687453703707</v>
      </c>
      <c r="U2423" t="str">
        <f t="shared" si="225"/>
        <v/>
      </c>
      <c r="V2423">
        <f t="shared" si="226"/>
        <v>1</v>
      </c>
      <c r="W2423" t="str">
        <f t="shared" si="227"/>
        <v/>
      </c>
      <c r="X2423">
        <f t="shared" si="228"/>
        <v>1</v>
      </c>
    </row>
    <row r="2424" spans="1:24"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f>
        <v>2E-3</v>
      </c>
      <c r="P2424" s="6">
        <f>E2424/L2424</f>
        <v>1</v>
      </c>
      <c r="Q2424" t="str">
        <f t="shared" si="223"/>
        <v>food</v>
      </c>
      <c r="R2424" s="7" t="str">
        <f t="shared" si="224"/>
        <v>food trucks</v>
      </c>
      <c r="S2424" s="13">
        <f>(((I2424/60)/60)/24)+DATE(1970,1,1)</f>
        <v>42074.683287037042</v>
      </c>
      <c r="T2424" s="16">
        <f>(((J2424/60)/60)/24)+DATE(1970,1,1)</f>
        <v>42044.724953703699</v>
      </c>
      <c r="U2424" t="str">
        <f t="shared" si="225"/>
        <v/>
      </c>
      <c r="V2424">
        <f t="shared" si="226"/>
        <v>1</v>
      </c>
      <c r="W2424" t="str">
        <f t="shared" si="227"/>
        <v/>
      </c>
      <c r="X2424">
        <f t="shared" si="228"/>
        <v>1</v>
      </c>
    </row>
    <row r="2425" spans="1:24"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f>
        <v>1.3333333333333334E-4</v>
      </c>
      <c r="P2425" s="6">
        <f>E2425/L2425</f>
        <v>8</v>
      </c>
      <c r="Q2425" t="str">
        <f t="shared" si="223"/>
        <v>food</v>
      </c>
      <c r="R2425" s="7" t="str">
        <f t="shared" si="224"/>
        <v>food trucks</v>
      </c>
      <c r="S2425" s="13">
        <f>(((I2425/60)/60)/24)+DATE(1970,1,1)</f>
        <v>42004.704745370371</v>
      </c>
      <c r="T2425" s="16">
        <f>(((J2425/60)/60)/24)+DATE(1970,1,1)</f>
        <v>41974.704745370371</v>
      </c>
      <c r="U2425" t="str">
        <f t="shared" si="225"/>
        <v/>
      </c>
      <c r="V2425">
        <f t="shared" si="226"/>
        <v>1</v>
      </c>
      <c r="W2425" t="str">
        <f t="shared" si="227"/>
        <v/>
      </c>
      <c r="X2425">
        <f t="shared" si="228"/>
        <v>1</v>
      </c>
    </row>
    <row r="2426" spans="1:24"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f>
        <v>1.24E-2</v>
      </c>
      <c r="P2426" s="6">
        <f>E2426/L2426</f>
        <v>34.444444444444443</v>
      </c>
      <c r="Q2426" t="str">
        <f t="shared" si="223"/>
        <v>food</v>
      </c>
      <c r="R2426" s="7" t="str">
        <f t="shared" si="224"/>
        <v>food trucks</v>
      </c>
      <c r="S2426" s="13">
        <f>(((I2426/60)/60)/24)+DATE(1970,1,1)</f>
        <v>41939.892453703702</v>
      </c>
      <c r="T2426" s="16">
        <f>(((J2426/60)/60)/24)+DATE(1970,1,1)</f>
        <v>41909.892453703702</v>
      </c>
      <c r="U2426" t="str">
        <f t="shared" si="225"/>
        <v/>
      </c>
      <c r="V2426">
        <f t="shared" si="226"/>
        <v>9</v>
      </c>
      <c r="W2426" t="str">
        <f t="shared" si="227"/>
        <v/>
      </c>
      <c r="X2426">
        <f t="shared" si="228"/>
        <v>9</v>
      </c>
    </row>
    <row r="2427" spans="1:24"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f>
        <v>2.8571428571428574E-4</v>
      </c>
      <c r="P2427" s="6">
        <f>E2427/L2427</f>
        <v>1</v>
      </c>
      <c r="Q2427" t="str">
        <f t="shared" si="223"/>
        <v>food</v>
      </c>
      <c r="R2427" s="7" t="str">
        <f t="shared" si="224"/>
        <v>food trucks</v>
      </c>
      <c r="S2427" s="13">
        <f>(((I2427/60)/60)/24)+DATE(1970,1,1)</f>
        <v>42517.919444444444</v>
      </c>
      <c r="T2427" s="16">
        <f>(((J2427/60)/60)/24)+DATE(1970,1,1)</f>
        <v>42502.913761574076</v>
      </c>
      <c r="U2427" t="str">
        <f t="shared" si="225"/>
        <v/>
      </c>
      <c r="V2427">
        <f t="shared" si="226"/>
        <v>1</v>
      </c>
      <c r="W2427" t="str">
        <f t="shared" si="227"/>
        <v/>
      </c>
      <c r="X2427">
        <f t="shared" si="228"/>
        <v>1</v>
      </c>
    </row>
    <row r="2428" spans="1:24"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f>
        <v>0</v>
      </c>
      <c r="P2428" s="6" t="e">
        <f>E2428/L2428</f>
        <v>#DIV/0!</v>
      </c>
      <c r="Q2428" t="str">
        <f t="shared" si="223"/>
        <v>food</v>
      </c>
      <c r="R2428" s="7" t="str">
        <f t="shared" si="224"/>
        <v>food trucks</v>
      </c>
      <c r="S2428" s="13">
        <f>(((I2428/60)/60)/24)+DATE(1970,1,1)</f>
        <v>42224.170046296291</v>
      </c>
      <c r="T2428" s="16">
        <f>(((J2428/60)/60)/24)+DATE(1970,1,1)</f>
        <v>42164.170046296291</v>
      </c>
      <c r="U2428" t="str">
        <f t="shared" si="225"/>
        <v/>
      </c>
      <c r="V2428">
        <f t="shared" si="226"/>
        <v>0</v>
      </c>
      <c r="W2428" t="str">
        <f t="shared" si="227"/>
        <v/>
      </c>
      <c r="X2428">
        <f t="shared" si="228"/>
        <v>0</v>
      </c>
    </row>
    <row r="2429" spans="1:24"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f>
        <v>2.0000000000000002E-5</v>
      </c>
      <c r="P2429" s="6">
        <f>E2429/L2429</f>
        <v>1</v>
      </c>
      <c r="Q2429" t="str">
        <f t="shared" si="223"/>
        <v>food</v>
      </c>
      <c r="R2429" s="7" t="str">
        <f t="shared" si="224"/>
        <v>food trucks</v>
      </c>
      <c r="S2429" s="13">
        <f>(((I2429/60)/60)/24)+DATE(1970,1,1)</f>
        <v>42452.277002314819</v>
      </c>
      <c r="T2429" s="16">
        <f>(((J2429/60)/60)/24)+DATE(1970,1,1)</f>
        <v>42412.318668981476</v>
      </c>
      <c r="U2429" t="str">
        <f t="shared" si="225"/>
        <v/>
      </c>
      <c r="V2429">
        <f t="shared" si="226"/>
        <v>1</v>
      </c>
      <c r="W2429" t="str">
        <f t="shared" si="227"/>
        <v/>
      </c>
      <c r="X2429">
        <f t="shared" si="228"/>
        <v>1</v>
      </c>
    </row>
    <row r="2430" spans="1:24"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f>
        <v>2.8571428571428571E-5</v>
      </c>
      <c r="P2430" s="6">
        <f>E2430/L2430</f>
        <v>1</v>
      </c>
      <c r="Q2430" t="str">
        <f t="shared" si="223"/>
        <v>food</v>
      </c>
      <c r="R2430" s="7" t="str">
        <f t="shared" si="224"/>
        <v>food trucks</v>
      </c>
      <c r="S2430" s="13">
        <f>(((I2430/60)/60)/24)+DATE(1970,1,1)</f>
        <v>42075.742488425924</v>
      </c>
      <c r="T2430" s="16">
        <f>(((J2430/60)/60)/24)+DATE(1970,1,1)</f>
        <v>42045.784155092595</v>
      </c>
      <c r="U2430" t="str">
        <f t="shared" si="225"/>
        <v/>
      </c>
      <c r="V2430">
        <f t="shared" si="226"/>
        <v>1</v>
      </c>
      <c r="W2430" t="str">
        <f t="shared" si="227"/>
        <v/>
      </c>
      <c r="X2430">
        <f t="shared" si="228"/>
        <v>1</v>
      </c>
    </row>
    <row r="2431" spans="1:24"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f>
        <v>1.4321428571428572E-2</v>
      </c>
      <c r="P2431" s="6">
        <f>E2431/L2431</f>
        <v>501.25</v>
      </c>
      <c r="Q2431" t="str">
        <f t="shared" si="223"/>
        <v>food</v>
      </c>
      <c r="R2431" s="7" t="str">
        <f t="shared" si="224"/>
        <v>food trucks</v>
      </c>
      <c r="S2431" s="13">
        <f>(((I2431/60)/60)/24)+DATE(1970,1,1)</f>
        <v>42771.697222222225</v>
      </c>
      <c r="T2431" s="16">
        <f>(((J2431/60)/60)/24)+DATE(1970,1,1)</f>
        <v>42734.879236111112</v>
      </c>
      <c r="U2431" t="str">
        <f t="shared" si="225"/>
        <v/>
      </c>
      <c r="V2431">
        <f t="shared" si="226"/>
        <v>4</v>
      </c>
      <c r="W2431" t="str">
        <f t="shared" si="227"/>
        <v/>
      </c>
      <c r="X2431">
        <f t="shared" si="228"/>
        <v>4</v>
      </c>
    </row>
    <row r="2432" spans="1:24"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f>
        <v>7.0000000000000001E-3</v>
      </c>
      <c r="P2432" s="6">
        <f>E2432/L2432</f>
        <v>10.5</v>
      </c>
      <c r="Q2432" t="str">
        <f t="shared" si="223"/>
        <v>food</v>
      </c>
      <c r="R2432" s="7" t="str">
        <f t="shared" si="224"/>
        <v>food trucks</v>
      </c>
      <c r="S2432" s="13">
        <f>(((I2432/60)/60)/24)+DATE(1970,1,1)</f>
        <v>42412.130833333329</v>
      </c>
      <c r="T2432" s="16">
        <f>(((J2432/60)/60)/24)+DATE(1970,1,1)</f>
        <v>42382.130833333329</v>
      </c>
      <c r="U2432" t="str">
        <f t="shared" si="225"/>
        <v/>
      </c>
      <c r="V2432">
        <f t="shared" si="226"/>
        <v>2</v>
      </c>
      <c r="W2432" t="str">
        <f t="shared" si="227"/>
        <v/>
      </c>
      <c r="X2432">
        <f t="shared" si="228"/>
        <v>2</v>
      </c>
    </row>
    <row r="2433" spans="1:24"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f>
        <v>2.0000000000000002E-5</v>
      </c>
      <c r="P2433" s="6">
        <f>E2433/L2433</f>
        <v>1</v>
      </c>
      <c r="Q2433" t="str">
        <f t="shared" si="223"/>
        <v>food</v>
      </c>
      <c r="R2433" s="7" t="str">
        <f t="shared" si="224"/>
        <v>food trucks</v>
      </c>
      <c r="S2433" s="13">
        <f>(((I2433/60)/60)/24)+DATE(1970,1,1)</f>
        <v>42549.099687499998</v>
      </c>
      <c r="T2433" s="16">
        <f>(((J2433/60)/60)/24)+DATE(1970,1,1)</f>
        <v>42489.099687499998</v>
      </c>
      <c r="U2433" t="str">
        <f t="shared" si="225"/>
        <v/>
      </c>
      <c r="V2433">
        <f t="shared" si="226"/>
        <v>2</v>
      </c>
      <c r="W2433" t="str">
        <f t="shared" si="227"/>
        <v/>
      </c>
      <c r="X2433">
        <f t="shared" si="228"/>
        <v>2</v>
      </c>
    </row>
    <row r="2434" spans="1:24"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f>
        <v>1.4285714285714287E-4</v>
      </c>
      <c r="P2434" s="6">
        <f>E2434/L2434</f>
        <v>1</v>
      </c>
      <c r="Q2434" t="str">
        <f t="shared" si="223"/>
        <v>food</v>
      </c>
      <c r="R2434" s="7" t="str">
        <f t="shared" si="224"/>
        <v>food trucks</v>
      </c>
      <c r="S2434" s="13">
        <f>(((I2434/60)/60)/24)+DATE(1970,1,1)</f>
        <v>42071.218715277777</v>
      </c>
      <c r="T2434" s="16">
        <f>(((J2434/60)/60)/24)+DATE(1970,1,1)</f>
        <v>42041.218715277777</v>
      </c>
      <c r="U2434" t="str">
        <f t="shared" si="225"/>
        <v/>
      </c>
      <c r="V2434">
        <f t="shared" si="226"/>
        <v>2</v>
      </c>
      <c r="W2434" t="str">
        <f t="shared" si="227"/>
        <v/>
      </c>
      <c r="X2434">
        <f t="shared" si="228"/>
        <v>2</v>
      </c>
    </row>
    <row r="2435" spans="1:24"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f>
        <v>0</v>
      </c>
      <c r="P2435" s="6" t="e">
        <f>E2435/L2435</f>
        <v>#DIV/0!</v>
      </c>
      <c r="Q2435" t="str">
        <f t="shared" ref="Q2435:Q2498" si="229">LEFT(N2435,SEARCH("/",N2435)-1)</f>
        <v>food</v>
      </c>
      <c r="R2435" s="7" t="str">
        <f t="shared" ref="R2435:R2498" si="230">RIGHT(N2435,LEN(N2435)-SEARCH("/",N2435))</f>
        <v>food trucks</v>
      </c>
      <c r="S2435" s="13">
        <f>(((I2435/60)/60)/24)+DATE(1970,1,1)</f>
        <v>42427.89980324074</v>
      </c>
      <c r="T2435" s="16">
        <f>(((J2435/60)/60)/24)+DATE(1970,1,1)</f>
        <v>42397.89980324074</v>
      </c>
      <c r="U2435" t="str">
        <f t="shared" ref="U2435:U2498" si="231">IF(F2435="Successful",L2435,"")</f>
        <v/>
      </c>
      <c r="V2435">
        <f t="shared" ref="V2435:V2498" si="232">IF($F2435="Failed",$L2435,"")</f>
        <v>0</v>
      </c>
      <c r="W2435" t="str">
        <f t="shared" ref="W2435:W2498" si="233">IF($F2435="Canceled",$L2435,"")</f>
        <v/>
      </c>
      <c r="X2435">
        <f t="shared" ref="X2435:X2498" si="234">IF(V2435="",W2435,V2435)</f>
        <v>0</v>
      </c>
    </row>
    <row r="2436" spans="1:24"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f>
        <v>1.2999999999999999E-3</v>
      </c>
      <c r="P2436" s="6">
        <f>E2436/L2436</f>
        <v>13</v>
      </c>
      <c r="Q2436" t="str">
        <f t="shared" si="229"/>
        <v>food</v>
      </c>
      <c r="R2436" s="7" t="str">
        <f t="shared" si="230"/>
        <v>food trucks</v>
      </c>
      <c r="S2436" s="13">
        <f>(((I2436/60)/60)/24)+DATE(1970,1,1)</f>
        <v>42220.18604166666</v>
      </c>
      <c r="T2436" s="16">
        <f>(((J2436/60)/60)/24)+DATE(1970,1,1)</f>
        <v>42180.18604166666</v>
      </c>
      <c r="U2436" t="str">
        <f t="shared" si="231"/>
        <v/>
      </c>
      <c r="V2436">
        <f t="shared" si="232"/>
        <v>2</v>
      </c>
      <c r="W2436" t="str">
        <f t="shared" si="233"/>
        <v/>
      </c>
      <c r="X2436">
        <f t="shared" si="234"/>
        <v>2</v>
      </c>
    </row>
    <row r="2437" spans="1:24"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f>
        <v>4.8960000000000002E-3</v>
      </c>
      <c r="P2437" s="6">
        <f>E2437/L2437</f>
        <v>306</v>
      </c>
      <c r="Q2437" t="str">
        <f t="shared" si="229"/>
        <v>food</v>
      </c>
      <c r="R2437" s="7" t="str">
        <f t="shared" si="230"/>
        <v>food trucks</v>
      </c>
      <c r="S2437" s="13">
        <f>(((I2437/60)/60)/24)+DATE(1970,1,1)</f>
        <v>42282.277615740735</v>
      </c>
      <c r="T2437" s="16">
        <f>(((J2437/60)/60)/24)+DATE(1970,1,1)</f>
        <v>42252.277615740735</v>
      </c>
      <c r="U2437" t="str">
        <f t="shared" si="231"/>
        <v/>
      </c>
      <c r="V2437">
        <f t="shared" si="232"/>
        <v>4</v>
      </c>
      <c r="W2437" t="str">
        <f t="shared" si="233"/>
        <v/>
      </c>
      <c r="X2437">
        <f t="shared" si="234"/>
        <v>4</v>
      </c>
    </row>
    <row r="2438" spans="1:24"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f>
        <v>3.8461538461538462E-4</v>
      </c>
      <c r="P2438" s="6">
        <f>E2438/L2438</f>
        <v>22.5</v>
      </c>
      <c r="Q2438" t="str">
        <f t="shared" si="229"/>
        <v>food</v>
      </c>
      <c r="R2438" s="7" t="str">
        <f t="shared" si="230"/>
        <v>food trucks</v>
      </c>
      <c r="S2438" s="13">
        <f>(((I2438/60)/60)/24)+DATE(1970,1,1)</f>
        <v>42398.615393518514</v>
      </c>
      <c r="T2438" s="16">
        <f>(((J2438/60)/60)/24)+DATE(1970,1,1)</f>
        <v>42338.615393518514</v>
      </c>
      <c r="U2438" t="str">
        <f t="shared" si="231"/>
        <v/>
      </c>
      <c r="V2438">
        <f t="shared" si="232"/>
        <v>2</v>
      </c>
      <c r="W2438" t="str">
        <f t="shared" si="233"/>
        <v/>
      </c>
      <c r="X2438">
        <f t="shared" si="234"/>
        <v>2</v>
      </c>
    </row>
    <row r="2439" spans="1:24"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f>
        <v>0</v>
      </c>
      <c r="P2439" s="6" t="e">
        <f>E2439/L2439</f>
        <v>#DIV/0!</v>
      </c>
      <c r="Q2439" t="str">
        <f t="shared" si="229"/>
        <v>food</v>
      </c>
      <c r="R2439" s="7" t="str">
        <f t="shared" si="230"/>
        <v>food trucks</v>
      </c>
      <c r="S2439" s="13">
        <f>(((I2439/60)/60)/24)+DATE(1970,1,1)</f>
        <v>42080.75</v>
      </c>
      <c r="T2439" s="16">
        <f>(((J2439/60)/60)/24)+DATE(1970,1,1)</f>
        <v>42031.965138888889</v>
      </c>
      <c r="U2439" t="str">
        <f t="shared" si="231"/>
        <v/>
      </c>
      <c r="V2439">
        <f t="shared" si="232"/>
        <v>0</v>
      </c>
      <c r="W2439" t="str">
        <f t="shared" si="233"/>
        <v/>
      </c>
      <c r="X2439">
        <f t="shared" si="234"/>
        <v>0</v>
      </c>
    </row>
    <row r="2440" spans="1:24"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f>
        <v>3.3333333333333335E-3</v>
      </c>
      <c r="P2440" s="6">
        <f>E2440/L2440</f>
        <v>50</v>
      </c>
      <c r="Q2440" t="str">
        <f t="shared" si="229"/>
        <v>food</v>
      </c>
      <c r="R2440" s="7" t="str">
        <f t="shared" si="230"/>
        <v>food trucks</v>
      </c>
      <c r="S2440" s="13">
        <f>(((I2440/60)/60)/24)+DATE(1970,1,1)</f>
        <v>42345.956736111111</v>
      </c>
      <c r="T2440" s="16">
        <f>(((J2440/60)/60)/24)+DATE(1970,1,1)</f>
        <v>42285.91506944444</v>
      </c>
      <c r="U2440" t="str">
        <f t="shared" si="231"/>
        <v/>
      </c>
      <c r="V2440">
        <f t="shared" si="232"/>
        <v>1</v>
      </c>
      <c r="W2440" t="str">
        <f t="shared" si="233"/>
        <v/>
      </c>
      <c r="X2440">
        <f t="shared" si="234"/>
        <v>1</v>
      </c>
    </row>
    <row r="2441" spans="1:24"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f>
        <v>0</v>
      </c>
      <c r="P2441" s="6" t="e">
        <f>E2441/L2441</f>
        <v>#DIV/0!</v>
      </c>
      <c r="Q2441" t="str">
        <f t="shared" si="229"/>
        <v>food</v>
      </c>
      <c r="R2441" s="7" t="str">
        <f t="shared" si="230"/>
        <v>food trucks</v>
      </c>
      <c r="S2441" s="13">
        <f>(((I2441/60)/60)/24)+DATE(1970,1,1)</f>
        <v>42295.818622685183</v>
      </c>
      <c r="T2441" s="16">
        <f>(((J2441/60)/60)/24)+DATE(1970,1,1)</f>
        <v>42265.818622685183</v>
      </c>
      <c r="U2441" t="str">
        <f t="shared" si="231"/>
        <v/>
      </c>
      <c r="V2441">
        <f t="shared" si="232"/>
        <v>0</v>
      </c>
      <c r="W2441" t="str">
        <f t="shared" si="233"/>
        <v/>
      </c>
      <c r="X2441">
        <f t="shared" si="234"/>
        <v>0</v>
      </c>
    </row>
    <row r="2442" spans="1:24"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f>
        <v>2E-3</v>
      </c>
      <c r="P2442" s="6">
        <f>E2442/L2442</f>
        <v>5</v>
      </c>
      <c r="Q2442" t="str">
        <f t="shared" si="229"/>
        <v>food</v>
      </c>
      <c r="R2442" s="7" t="str">
        <f t="shared" si="230"/>
        <v>food trucks</v>
      </c>
      <c r="S2442" s="13">
        <f>(((I2442/60)/60)/24)+DATE(1970,1,1)</f>
        <v>42413.899456018517</v>
      </c>
      <c r="T2442" s="16">
        <f>(((J2442/60)/60)/24)+DATE(1970,1,1)</f>
        <v>42383.899456018517</v>
      </c>
      <c r="U2442" t="str">
        <f t="shared" si="231"/>
        <v/>
      </c>
      <c r="V2442">
        <f t="shared" si="232"/>
        <v>2</v>
      </c>
      <c r="W2442" t="str">
        <f t="shared" si="233"/>
        <v/>
      </c>
      <c r="X2442">
        <f t="shared" si="234"/>
        <v>2</v>
      </c>
    </row>
    <row r="2443" spans="1:24"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f>
        <v>1.0788</v>
      </c>
      <c r="P2443" s="6">
        <f>E2443/L2443</f>
        <v>74.22935779816514</v>
      </c>
      <c r="Q2443" t="str">
        <f t="shared" si="229"/>
        <v>food</v>
      </c>
      <c r="R2443" s="7" t="str">
        <f t="shared" si="230"/>
        <v>small batch</v>
      </c>
      <c r="S2443" s="13">
        <f>(((I2443/60)/60)/24)+DATE(1970,1,1)</f>
        <v>42208.207638888889</v>
      </c>
      <c r="T2443" s="16">
        <f>(((J2443/60)/60)/24)+DATE(1970,1,1)</f>
        <v>42187.125625000001</v>
      </c>
      <c r="U2443">
        <f t="shared" si="231"/>
        <v>109</v>
      </c>
      <c r="V2443" t="str">
        <f t="shared" si="232"/>
        <v/>
      </c>
      <c r="W2443" t="str">
        <f t="shared" si="233"/>
        <v/>
      </c>
      <c r="X2443" t="str">
        <f t="shared" si="234"/>
        <v/>
      </c>
    </row>
    <row r="2444" spans="1:24"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f>
        <v>1.2594166666666666</v>
      </c>
      <c r="P2444" s="6">
        <f>E2444/L2444</f>
        <v>81.252688172043008</v>
      </c>
      <c r="Q2444" t="str">
        <f t="shared" si="229"/>
        <v>food</v>
      </c>
      <c r="R2444" s="7" t="str">
        <f t="shared" si="230"/>
        <v>small batch</v>
      </c>
      <c r="S2444" s="13">
        <f>(((I2444/60)/60)/24)+DATE(1970,1,1)</f>
        <v>42082.625324074077</v>
      </c>
      <c r="T2444" s="16">
        <f>(((J2444/60)/60)/24)+DATE(1970,1,1)</f>
        <v>42052.666990740734</v>
      </c>
      <c r="U2444">
        <f t="shared" si="231"/>
        <v>372</v>
      </c>
      <c r="V2444" t="str">
        <f t="shared" si="232"/>
        <v/>
      </c>
      <c r="W2444" t="str">
        <f t="shared" si="233"/>
        <v/>
      </c>
      <c r="X2444" t="str">
        <f t="shared" si="234"/>
        <v/>
      </c>
    </row>
    <row r="2445" spans="1:24"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f>
        <v>2.0251494999999999</v>
      </c>
      <c r="P2445" s="6">
        <f>E2445/L2445</f>
        <v>130.23469453376205</v>
      </c>
      <c r="Q2445" t="str">
        <f t="shared" si="229"/>
        <v>food</v>
      </c>
      <c r="R2445" s="7" t="str">
        <f t="shared" si="230"/>
        <v>small batch</v>
      </c>
      <c r="S2445" s="13">
        <f>(((I2445/60)/60)/24)+DATE(1970,1,1)</f>
        <v>41866.625254629631</v>
      </c>
      <c r="T2445" s="16">
        <f>(((J2445/60)/60)/24)+DATE(1970,1,1)</f>
        <v>41836.625254629631</v>
      </c>
      <c r="U2445">
        <f t="shared" si="231"/>
        <v>311</v>
      </c>
      <c r="V2445" t="str">
        <f t="shared" si="232"/>
        <v/>
      </c>
      <c r="W2445" t="str">
        <f t="shared" si="233"/>
        <v/>
      </c>
      <c r="X2445" t="str">
        <f t="shared" si="234"/>
        <v/>
      </c>
    </row>
    <row r="2446" spans="1:24"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f>
        <v>1.0860000000000001</v>
      </c>
      <c r="P2446" s="6">
        <f>E2446/L2446</f>
        <v>53.409836065573771</v>
      </c>
      <c r="Q2446" t="str">
        <f t="shared" si="229"/>
        <v>food</v>
      </c>
      <c r="R2446" s="7" t="str">
        <f t="shared" si="230"/>
        <v>small batch</v>
      </c>
      <c r="S2446" s="13">
        <f>(((I2446/60)/60)/24)+DATE(1970,1,1)</f>
        <v>42515.754525462966</v>
      </c>
      <c r="T2446" s="16">
        <f>(((J2446/60)/60)/24)+DATE(1970,1,1)</f>
        <v>42485.754525462966</v>
      </c>
      <c r="U2446">
        <f t="shared" si="231"/>
        <v>61</v>
      </c>
      <c r="V2446" t="str">
        <f t="shared" si="232"/>
        <v/>
      </c>
      <c r="W2446" t="str">
        <f t="shared" si="233"/>
        <v/>
      </c>
      <c r="X2446" t="str">
        <f t="shared" si="234"/>
        <v/>
      </c>
    </row>
    <row r="2447" spans="1:24"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f>
        <v>1.728</v>
      </c>
      <c r="P2447" s="6">
        <f>E2447/L2447</f>
        <v>75.130434782608702</v>
      </c>
      <c r="Q2447" t="str">
        <f t="shared" si="229"/>
        <v>food</v>
      </c>
      <c r="R2447" s="7" t="str">
        <f t="shared" si="230"/>
        <v>small batch</v>
      </c>
      <c r="S2447" s="13">
        <f>(((I2447/60)/60)/24)+DATE(1970,1,1)</f>
        <v>42273.190057870372</v>
      </c>
      <c r="T2447" s="16">
        <f>(((J2447/60)/60)/24)+DATE(1970,1,1)</f>
        <v>42243.190057870372</v>
      </c>
      <c r="U2447">
        <f t="shared" si="231"/>
        <v>115</v>
      </c>
      <c r="V2447" t="str">
        <f t="shared" si="232"/>
        <v/>
      </c>
      <c r="W2447" t="str">
        <f t="shared" si="233"/>
        <v/>
      </c>
      <c r="X2447" t="str">
        <f t="shared" si="234"/>
        <v/>
      </c>
    </row>
    <row r="2448" spans="1:24"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f>
        <v>1.6798</v>
      </c>
      <c r="P2448" s="6">
        <f>E2448/L2448</f>
        <v>75.666666666666671</v>
      </c>
      <c r="Q2448" t="str">
        <f t="shared" si="229"/>
        <v>food</v>
      </c>
      <c r="R2448" s="7" t="str">
        <f t="shared" si="230"/>
        <v>small batch</v>
      </c>
      <c r="S2448" s="13">
        <f>(((I2448/60)/60)/24)+DATE(1970,1,1)</f>
        <v>42700.64434027778</v>
      </c>
      <c r="T2448" s="16">
        <f>(((J2448/60)/60)/24)+DATE(1970,1,1)</f>
        <v>42670.602673611109</v>
      </c>
      <c r="U2448">
        <f t="shared" si="231"/>
        <v>111</v>
      </c>
      <c r="V2448" t="str">
        <f t="shared" si="232"/>
        <v/>
      </c>
      <c r="W2448" t="str">
        <f t="shared" si="233"/>
        <v/>
      </c>
      <c r="X2448" t="str">
        <f t="shared" si="234"/>
        <v/>
      </c>
    </row>
    <row r="2449" spans="1:24"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f>
        <v>4.2720000000000002</v>
      </c>
      <c r="P2449" s="6">
        <f>E2449/L2449</f>
        <v>31.691394658753708</v>
      </c>
      <c r="Q2449" t="str">
        <f t="shared" si="229"/>
        <v>food</v>
      </c>
      <c r="R2449" s="7" t="str">
        <f t="shared" si="230"/>
        <v>small batch</v>
      </c>
      <c r="S2449" s="13">
        <f>(((I2449/60)/60)/24)+DATE(1970,1,1)</f>
        <v>42686.166666666672</v>
      </c>
      <c r="T2449" s="16">
        <f>(((J2449/60)/60)/24)+DATE(1970,1,1)</f>
        <v>42654.469826388886</v>
      </c>
      <c r="U2449">
        <f t="shared" si="231"/>
        <v>337</v>
      </c>
      <c r="V2449" t="str">
        <f t="shared" si="232"/>
        <v/>
      </c>
      <c r="W2449" t="str">
        <f t="shared" si="233"/>
        <v/>
      </c>
      <c r="X2449" t="str">
        <f t="shared" si="234"/>
        <v/>
      </c>
    </row>
    <row r="2450" spans="1:24"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f>
        <v>1.075</v>
      </c>
      <c r="P2450" s="6">
        <f>E2450/L2450</f>
        <v>47.777777777777779</v>
      </c>
      <c r="Q2450" t="str">
        <f t="shared" si="229"/>
        <v>food</v>
      </c>
      <c r="R2450" s="7" t="str">
        <f t="shared" si="230"/>
        <v>small batch</v>
      </c>
      <c r="S2450" s="13">
        <f>(((I2450/60)/60)/24)+DATE(1970,1,1)</f>
        <v>42613.233333333337</v>
      </c>
      <c r="T2450" s="16">
        <f>(((J2450/60)/60)/24)+DATE(1970,1,1)</f>
        <v>42607.316122685181</v>
      </c>
      <c r="U2450">
        <f t="shared" si="231"/>
        <v>9</v>
      </c>
      <c r="V2450" t="str">
        <f t="shared" si="232"/>
        <v/>
      </c>
      <c r="W2450" t="str">
        <f t="shared" si="233"/>
        <v/>
      </c>
      <c r="X2450" t="str">
        <f t="shared" si="234"/>
        <v/>
      </c>
    </row>
    <row r="2451" spans="1:24"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f>
        <v>1.08</v>
      </c>
      <c r="P2451" s="6">
        <f>E2451/L2451</f>
        <v>90</v>
      </c>
      <c r="Q2451" t="str">
        <f t="shared" si="229"/>
        <v>food</v>
      </c>
      <c r="R2451" s="7" t="str">
        <f t="shared" si="230"/>
        <v>small batch</v>
      </c>
      <c r="S2451" s="13">
        <f>(((I2451/60)/60)/24)+DATE(1970,1,1)</f>
        <v>41973.184201388889</v>
      </c>
      <c r="T2451" s="16">
        <f>(((J2451/60)/60)/24)+DATE(1970,1,1)</f>
        <v>41943.142534722225</v>
      </c>
      <c r="U2451">
        <f t="shared" si="231"/>
        <v>120</v>
      </c>
      <c r="V2451" t="str">
        <f t="shared" si="232"/>
        <v/>
      </c>
      <c r="W2451" t="str">
        <f t="shared" si="233"/>
        <v/>
      </c>
      <c r="X2451" t="str">
        <f t="shared" si="234"/>
        <v/>
      </c>
    </row>
    <row r="2452" spans="1:24"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f>
        <v>1.0153353333333335</v>
      </c>
      <c r="P2452" s="6">
        <f>E2452/L2452</f>
        <v>149.31401960784314</v>
      </c>
      <c r="Q2452" t="str">
        <f t="shared" si="229"/>
        <v>food</v>
      </c>
      <c r="R2452" s="7" t="str">
        <f t="shared" si="230"/>
        <v>small batch</v>
      </c>
      <c r="S2452" s="13">
        <f>(((I2452/60)/60)/24)+DATE(1970,1,1)</f>
        <v>41940.132638888892</v>
      </c>
      <c r="T2452" s="16">
        <f>(((J2452/60)/60)/24)+DATE(1970,1,1)</f>
        <v>41902.07240740741</v>
      </c>
      <c r="U2452">
        <f t="shared" si="231"/>
        <v>102</v>
      </c>
      <c r="V2452" t="str">
        <f t="shared" si="232"/>
        <v/>
      </c>
      <c r="W2452" t="str">
        <f t="shared" si="233"/>
        <v/>
      </c>
      <c r="X2452" t="str">
        <f t="shared" si="234"/>
        <v/>
      </c>
    </row>
    <row r="2453" spans="1:24"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f>
        <v>1.1545000000000001</v>
      </c>
      <c r="P2453" s="6">
        <f>E2453/L2453</f>
        <v>62.06989247311828</v>
      </c>
      <c r="Q2453" t="str">
        <f t="shared" si="229"/>
        <v>food</v>
      </c>
      <c r="R2453" s="7" t="str">
        <f t="shared" si="230"/>
        <v>small batch</v>
      </c>
      <c r="S2453" s="13">
        <f>(((I2453/60)/60)/24)+DATE(1970,1,1)</f>
        <v>42799.908449074079</v>
      </c>
      <c r="T2453" s="16">
        <f>(((J2453/60)/60)/24)+DATE(1970,1,1)</f>
        <v>42779.908449074079</v>
      </c>
      <c r="U2453">
        <f t="shared" si="231"/>
        <v>186</v>
      </c>
      <c r="V2453" t="str">
        <f t="shared" si="232"/>
        <v/>
      </c>
      <c r="W2453" t="str">
        <f t="shared" si="233"/>
        <v/>
      </c>
      <c r="X2453" t="str">
        <f t="shared" si="234"/>
        <v/>
      </c>
    </row>
    <row r="2454" spans="1:24"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f>
        <v>1.335</v>
      </c>
      <c r="P2454" s="6">
        <f>E2454/L2454</f>
        <v>53.4</v>
      </c>
      <c r="Q2454" t="str">
        <f t="shared" si="229"/>
        <v>food</v>
      </c>
      <c r="R2454" s="7" t="str">
        <f t="shared" si="230"/>
        <v>small batch</v>
      </c>
      <c r="S2454" s="13">
        <f>(((I2454/60)/60)/24)+DATE(1970,1,1)</f>
        <v>42367.958333333328</v>
      </c>
      <c r="T2454" s="16">
        <f>(((J2454/60)/60)/24)+DATE(1970,1,1)</f>
        <v>42338.84375</v>
      </c>
      <c r="U2454">
        <f t="shared" si="231"/>
        <v>15</v>
      </c>
      <c r="V2454" t="str">
        <f t="shared" si="232"/>
        <v/>
      </c>
      <c r="W2454" t="str">
        <f t="shared" si="233"/>
        <v/>
      </c>
      <c r="X2454" t="str">
        <f t="shared" si="234"/>
        <v/>
      </c>
    </row>
    <row r="2455" spans="1:24"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f>
        <v>1.5469999999999999</v>
      </c>
      <c r="P2455" s="6">
        <f>E2455/L2455</f>
        <v>69.268656716417908</v>
      </c>
      <c r="Q2455" t="str">
        <f t="shared" si="229"/>
        <v>food</v>
      </c>
      <c r="R2455" s="7" t="str">
        <f t="shared" si="230"/>
        <v>small batch</v>
      </c>
      <c r="S2455" s="13">
        <f>(((I2455/60)/60)/24)+DATE(1970,1,1)</f>
        <v>42768.692233796297</v>
      </c>
      <c r="T2455" s="16">
        <f>(((J2455/60)/60)/24)+DATE(1970,1,1)</f>
        <v>42738.692233796297</v>
      </c>
      <c r="U2455">
        <f t="shared" si="231"/>
        <v>67</v>
      </c>
      <c r="V2455" t="str">
        <f t="shared" si="232"/>
        <v/>
      </c>
      <c r="W2455" t="str">
        <f t="shared" si="233"/>
        <v/>
      </c>
      <c r="X2455" t="str">
        <f t="shared" si="234"/>
        <v/>
      </c>
    </row>
    <row r="2456" spans="1:24"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f>
        <v>1.0084571428571429</v>
      </c>
      <c r="P2456" s="6">
        <f>E2456/L2456</f>
        <v>271.50769230769231</v>
      </c>
      <c r="Q2456" t="str">
        <f t="shared" si="229"/>
        <v>food</v>
      </c>
      <c r="R2456" s="7" t="str">
        <f t="shared" si="230"/>
        <v>small batch</v>
      </c>
      <c r="S2456" s="13">
        <f>(((I2456/60)/60)/24)+DATE(1970,1,1)</f>
        <v>42805.201481481476</v>
      </c>
      <c r="T2456" s="16">
        <f>(((J2456/60)/60)/24)+DATE(1970,1,1)</f>
        <v>42770.201481481476</v>
      </c>
      <c r="U2456">
        <f t="shared" si="231"/>
        <v>130</v>
      </c>
      <c r="V2456" t="str">
        <f t="shared" si="232"/>
        <v/>
      </c>
      <c r="W2456" t="str">
        <f t="shared" si="233"/>
        <v/>
      </c>
      <c r="X2456" t="str">
        <f t="shared" si="234"/>
        <v/>
      </c>
    </row>
    <row r="2457" spans="1:24"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f>
        <v>1.82</v>
      </c>
      <c r="P2457" s="6">
        <f>E2457/L2457</f>
        <v>34.125</v>
      </c>
      <c r="Q2457" t="str">
        <f t="shared" si="229"/>
        <v>food</v>
      </c>
      <c r="R2457" s="7" t="str">
        <f t="shared" si="230"/>
        <v>small batch</v>
      </c>
      <c r="S2457" s="13">
        <f>(((I2457/60)/60)/24)+DATE(1970,1,1)</f>
        <v>42480.781828703708</v>
      </c>
      <c r="T2457" s="16">
        <f>(((J2457/60)/60)/24)+DATE(1970,1,1)</f>
        <v>42452.781828703708</v>
      </c>
      <c r="U2457">
        <f t="shared" si="231"/>
        <v>16</v>
      </c>
      <c r="V2457" t="str">
        <f t="shared" si="232"/>
        <v/>
      </c>
      <c r="W2457" t="str">
        <f t="shared" si="233"/>
        <v/>
      </c>
      <c r="X2457" t="str">
        <f t="shared" si="234"/>
        <v/>
      </c>
    </row>
    <row r="2458" spans="1:24"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f>
        <v>1.8086666666666666</v>
      </c>
      <c r="P2458" s="6">
        <f>E2458/L2458</f>
        <v>40.492537313432834</v>
      </c>
      <c r="Q2458" t="str">
        <f t="shared" si="229"/>
        <v>food</v>
      </c>
      <c r="R2458" s="7" t="str">
        <f t="shared" si="230"/>
        <v>small batch</v>
      </c>
      <c r="S2458" s="13">
        <f>(((I2458/60)/60)/24)+DATE(1970,1,1)</f>
        <v>42791.961099537039</v>
      </c>
      <c r="T2458" s="16">
        <f>(((J2458/60)/60)/24)+DATE(1970,1,1)</f>
        <v>42761.961099537039</v>
      </c>
      <c r="U2458">
        <f t="shared" si="231"/>
        <v>67</v>
      </c>
      <c r="V2458" t="str">
        <f t="shared" si="232"/>
        <v/>
      </c>
      <c r="W2458" t="str">
        <f t="shared" si="233"/>
        <v/>
      </c>
      <c r="X2458" t="str">
        <f t="shared" si="234"/>
        <v/>
      </c>
    </row>
    <row r="2459" spans="1:24"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f>
        <v>1.0230434782608695</v>
      </c>
      <c r="P2459" s="6">
        <f>E2459/L2459</f>
        <v>189.75806451612902</v>
      </c>
      <c r="Q2459" t="str">
        <f t="shared" si="229"/>
        <v>food</v>
      </c>
      <c r="R2459" s="7" t="str">
        <f t="shared" si="230"/>
        <v>small batch</v>
      </c>
      <c r="S2459" s="13">
        <f>(((I2459/60)/60)/24)+DATE(1970,1,1)</f>
        <v>42453.560833333337</v>
      </c>
      <c r="T2459" s="16">
        <f>(((J2459/60)/60)/24)+DATE(1970,1,1)</f>
        <v>42423.602500000001</v>
      </c>
      <c r="U2459">
        <f t="shared" si="231"/>
        <v>124</v>
      </c>
      <c r="V2459" t="str">
        <f t="shared" si="232"/>
        <v/>
      </c>
      <c r="W2459" t="str">
        <f t="shared" si="233"/>
        <v/>
      </c>
      <c r="X2459" t="str">
        <f t="shared" si="234"/>
        <v/>
      </c>
    </row>
    <row r="2460" spans="1:24"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f>
        <v>1.1017999999999999</v>
      </c>
      <c r="P2460" s="6">
        <f>E2460/L2460</f>
        <v>68.862499999999997</v>
      </c>
      <c r="Q2460" t="str">
        <f t="shared" si="229"/>
        <v>food</v>
      </c>
      <c r="R2460" s="7" t="str">
        <f t="shared" si="230"/>
        <v>small batch</v>
      </c>
      <c r="S2460" s="13">
        <f>(((I2460/60)/60)/24)+DATE(1970,1,1)</f>
        <v>42530.791666666672</v>
      </c>
      <c r="T2460" s="16">
        <f>(((J2460/60)/60)/24)+DATE(1970,1,1)</f>
        <v>42495.871736111112</v>
      </c>
      <c r="U2460">
        <f t="shared" si="231"/>
        <v>80</v>
      </c>
      <c r="V2460" t="str">
        <f t="shared" si="232"/>
        <v/>
      </c>
      <c r="W2460" t="str">
        <f t="shared" si="233"/>
        <v/>
      </c>
      <c r="X2460" t="str">
        <f t="shared" si="234"/>
        <v/>
      </c>
    </row>
    <row r="2461" spans="1:24"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f>
        <v>1.0225</v>
      </c>
      <c r="P2461" s="6">
        <f>E2461/L2461</f>
        <v>108.77659574468085</v>
      </c>
      <c r="Q2461" t="str">
        <f t="shared" si="229"/>
        <v>food</v>
      </c>
      <c r="R2461" s="7" t="str">
        <f t="shared" si="230"/>
        <v>small batch</v>
      </c>
      <c r="S2461" s="13">
        <f>(((I2461/60)/60)/24)+DATE(1970,1,1)</f>
        <v>42452.595891203702</v>
      </c>
      <c r="T2461" s="16">
        <f>(((J2461/60)/60)/24)+DATE(1970,1,1)</f>
        <v>42407.637557870374</v>
      </c>
      <c r="U2461">
        <f t="shared" si="231"/>
        <v>282</v>
      </c>
      <c r="V2461" t="str">
        <f t="shared" si="232"/>
        <v/>
      </c>
      <c r="W2461" t="str">
        <f t="shared" si="233"/>
        <v/>
      </c>
      <c r="X2461" t="str">
        <f t="shared" si="234"/>
        <v/>
      </c>
    </row>
    <row r="2462" spans="1:24"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f>
        <v>1.0078823529411765</v>
      </c>
      <c r="P2462" s="6">
        <f>E2462/L2462</f>
        <v>125.98529411764706</v>
      </c>
      <c r="Q2462" t="str">
        <f t="shared" si="229"/>
        <v>food</v>
      </c>
      <c r="R2462" s="7" t="str">
        <f t="shared" si="230"/>
        <v>small batch</v>
      </c>
      <c r="S2462" s="13">
        <f>(((I2462/60)/60)/24)+DATE(1970,1,1)</f>
        <v>42738.178472222222</v>
      </c>
      <c r="T2462" s="16">
        <f>(((J2462/60)/60)/24)+DATE(1970,1,1)</f>
        <v>42704.187118055561</v>
      </c>
      <c r="U2462">
        <f t="shared" si="231"/>
        <v>68</v>
      </c>
      <c r="V2462" t="str">
        <f t="shared" si="232"/>
        <v/>
      </c>
      <c r="W2462" t="str">
        <f t="shared" si="233"/>
        <v/>
      </c>
      <c r="X2462" t="str">
        <f t="shared" si="234"/>
        <v/>
      </c>
    </row>
    <row r="2463" spans="1:24"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f>
        <v>1.038</v>
      </c>
      <c r="P2463" s="6">
        <f>E2463/L2463</f>
        <v>90.523255813953483</v>
      </c>
      <c r="Q2463" t="str">
        <f t="shared" si="229"/>
        <v>music</v>
      </c>
      <c r="R2463" s="7" t="str">
        <f t="shared" si="230"/>
        <v>indie rock</v>
      </c>
      <c r="S2463" s="13">
        <f>(((I2463/60)/60)/24)+DATE(1970,1,1)</f>
        <v>40817.125</v>
      </c>
      <c r="T2463" s="16">
        <f>(((J2463/60)/60)/24)+DATE(1970,1,1)</f>
        <v>40784.012696759259</v>
      </c>
      <c r="U2463">
        <f t="shared" si="231"/>
        <v>86</v>
      </c>
      <c r="V2463" t="str">
        <f t="shared" si="232"/>
        <v/>
      </c>
      <c r="W2463" t="str">
        <f t="shared" si="233"/>
        <v/>
      </c>
      <c r="X2463" t="str">
        <f t="shared" si="234"/>
        <v/>
      </c>
    </row>
    <row r="2464" spans="1:24"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f>
        <v>1.1070833333333334</v>
      </c>
      <c r="P2464" s="6">
        <f>E2464/L2464</f>
        <v>28.880434782608695</v>
      </c>
      <c r="Q2464" t="str">
        <f t="shared" si="229"/>
        <v>music</v>
      </c>
      <c r="R2464" s="7" t="str">
        <f t="shared" si="230"/>
        <v>indie rock</v>
      </c>
      <c r="S2464" s="13">
        <f>(((I2464/60)/60)/24)+DATE(1970,1,1)</f>
        <v>41109.186296296299</v>
      </c>
      <c r="T2464" s="16">
        <f>(((J2464/60)/60)/24)+DATE(1970,1,1)</f>
        <v>41089.186296296299</v>
      </c>
      <c r="U2464">
        <f t="shared" si="231"/>
        <v>115</v>
      </c>
      <c r="V2464" t="str">
        <f t="shared" si="232"/>
        <v/>
      </c>
      <c r="W2464" t="str">
        <f t="shared" si="233"/>
        <v/>
      </c>
      <c r="X2464" t="str">
        <f t="shared" si="234"/>
        <v/>
      </c>
    </row>
    <row r="2465" spans="1:24"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f>
        <v>1.1625000000000001</v>
      </c>
      <c r="P2465" s="6">
        <f>E2465/L2465</f>
        <v>31</v>
      </c>
      <c r="Q2465" t="str">
        <f t="shared" si="229"/>
        <v>music</v>
      </c>
      <c r="R2465" s="7" t="str">
        <f t="shared" si="230"/>
        <v>indie rock</v>
      </c>
      <c r="S2465" s="13">
        <f>(((I2465/60)/60)/24)+DATE(1970,1,1)</f>
        <v>41380.791666666664</v>
      </c>
      <c r="T2465" s="16">
        <f>(((J2465/60)/60)/24)+DATE(1970,1,1)</f>
        <v>41341.111400462964</v>
      </c>
      <c r="U2465">
        <f t="shared" si="231"/>
        <v>75</v>
      </c>
      <c r="V2465" t="str">
        <f t="shared" si="232"/>
        <v/>
      </c>
      <c r="W2465" t="str">
        <f t="shared" si="233"/>
        <v/>
      </c>
      <c r="X2465" t="str">
        <f t="shared" si="234"/>
        <v/>
      </c>
    </row>
    <row r="2466" spans="1:24"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f>
        <v>1.111</v>
      </c>
      <c r="P2466" s="6">
        <f>E2466/L2466</f>
        <v>51.674418604651166</v>
      </c>
      <c r="Q2466" t="str">
        <f t="shared" si="229"/>
        <v>music</v>
      </c>
      <c r="R2466" s="7" t="str">
        <f t="shared" si="230"/>
        <v>indie rock</v>
      </c>
      <c r="S2466" s="13">
        <f>(((I2466/60)/60)/24)+DATE(1970,1,1)</f>
        <v>42277.811805555553</v>
      </c>
      <c r="T2466" s="16">
        <f>(((J2466/60)/60)/24)+DATE(1970,1,1)</f>
        <v>42248.90042824074</v>
      </c>
      <c r="U2466">
        <f t="shared" si="231"/>
        <v>43</v>
      </c>
      <c r="V2466" t="str">
        <f t="shared" si="232"/>
        <v/>
      </c>
      <c r="W2466" t="str">
        <f t="shared" si="233"/>
        <v/>
      </c>
      <c r="X2466" t="str">
        <f t="shared" si="234"/>
        <v/>
      </c>
    </row>
    <row r="2467" spans="1:24"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f>
        <v>1.8014285714285714</v>
      </c>
      <c r="P2467" s="6">
        <f>E2467/L2467</f>
        <v>26.270833333333332</v>
      </c>
      <c r="Q2467" t="str">
        <f t="shared" si="229"/>
        <v>music</v>
      </c>
      <c r="R2467" s="7" t="str">
        <f t="shared" si="230"/>
        <v>indie rock</v>
      </c>
      <c r="S2467" s="13">
        <f>(((I2467/60)/60)/24)+DATE(1970,1,1)</f>
        <v>41175.719305555554</v>
      </c>
      <c r="T2467" s="16">
        <f>(((J2467/60)/60)/24)+DATE(1970,1,1)</f>
        <v>41145.719305555554</v>
      </c>
      <c r="U2467">
        <f t="shared" si="231"/>
        <v>48</v>
      </c>
      <c r="V2467" t="str">
        <f t="shared" si="232"/>
        <v/>
      </c>
      <c r="W2467" t="str">
        <f t="shared" si="233"/>
        <v/>
      </c>
      <c r="X2467" t="str">
        <f t="shared" si="234"/>
        <v/>
      </c>
    </row>
    <row r="2468" spans="1:24"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f>
        <v>1</v>
      </c>
      <c r="P2468" s="6">
        <f>E2468/L2468</f>
        <v>48.07692307692308</v>
      </c>
      <c r="Q2468" t="str">
        <f t="shared" si="229"/>
        <v>music</v>
      </c>
      <c r="R2468" s="7" t="str">
        <f t="shared" si="230"/>
        <v>indie rock</v>
      </c>
      <c r="S2468" s="13">
        <f>(((I2468/60)/60)/24)+DATE(1970,1,1)</f>
        <v>41403.102465277778</v>
      </c>
      <c r="T2468" s="16">
        <f>(((J2468/60)/60)/24)+DATE(1970,1,1)</f>
        <v>41373.102465277778</v>
      </c>
      <c r="U2468">
        <f t="shared" si="231"/>
        <v>52</v>
      </c>
      <c r="V2468" t="str">
        <f t="shared" si="232"/>
        <v/>
      </c>
      <c r="W2468" t="str">
        <f t="shared" si="233"/>
        <v/>
      </c>
      <c r="X2468" t="str">
        <f t="shared" si="234"/>
        <v/>
      </c>
    </row>
    <row r="2469" spans="1:24"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f>
        <v>1.1850000000000001</v>
      </c>
      <c r="P2469" s="6">
        <f>E2469/L2469</f>
        <v>27.558139534883722</v>
      </c>
      <c r="Q2469" t="str">
        <f t="shared" si="229"/>
        <v>music</v>
      </c>
      <c r="R2469" s="7" t="str">
        <f t="shared" si="230"/>
        <v>indie rock</v>
      </c>
      <c r="S2469" s="13">
        <f>(((I2469/60)/60)/24)+DATE(1970,1,1)</f>
        <v>41039.708333333336</v>
      </c>
      <c r="T2469" s="16">
        <f>(((J2469/60)/60)/24)+DATE(1970,1,1)</f>
        <v>41025.874201388891</v>
      </c>
      <c r="U2469">
        <f t="shared" si="231"/>
        <v>43</v>
      </c>
      <c r="V2469" t="str">
        <f t="shared" si="232"/>
        <v/>
      </c>
      <c r="W2469" t="str">
        <f t="shared" si="233"/>
        <v/>
      </c>
      <c r="X2469" t="str">
        <f t="shared" si="234"/>
        <v/>
      </c>
    </row>
    <row r="2470" spans="1:24"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f>
        <v>1.0721700000000001</v>
      </c>
      <c r="P2470" s="6">
        <f>E2470/L2470</f>
        <v>36.97137931034483</v>
      </c>
      <c r="Q2470" t="str">
        <f t="shared" si="229"/>
        <v>music</v>
      </c>
      <c r="R2470" s="7" t="str">
        <f t="shared" si="230"/>
        <v>indie rock</v>
      </c>
      <c r="S2470" s="13">
        <f>(((I2470/60)/60)/24)+DATE(1970,1,1)</f>
        <v>41210.208333333336</v>
      </c>
      <c r="T2470" s="16">
        <f>(((J2470/60)/60)/24)+DATE(1970,1,1)</f>
        <v>41174.154178240737</v>
      </c>
      <c r="U2470">
        <f t="shared" si="231"/>
        <v>58</v>
      </c>
      <c r="V2470" t="str">
        <f t="shared" si="232"/>
        <v/>
      </c>
      <c r="W2470" t="str">
        <f t="shared" si="233"/>
        <v/>
      </c>
      <c r="X2470" t="str">
        <f t="shared" si="234"/>
        <v/>
      </c>
    </row>
    <row r="2471" spans="1:24"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f>
        <v>1.1366666666666667</v>
      </c>
      <c r="P2471" s="6">
        <f>E2471/L2471</f>
        <v>29.021276595744681</v>
      </c>
      <c r="Q2471" t="str">
        <f t="shared" si="229"/>
        <v>music</v>
      </c>
      <c r="R2471" s="7" t="str">
        <f t="shared" si="230"/>
        <v>indie rock</v>
      </c>
      <c r="S2471" s="13">
        <f>(((I2471/60)/60)/24)+DATE(1970,1,1)</f>
        <v>40582.429733796293</v>
      </c>
      <c r="T2471" s="16">
        <f>(((J2471/60)/60)/24)+DATE(1970,1,1)</f>
        <v>40557.429733796293</v>
      </c>
      <c r="U2471">
        <f t="shared" si="231"/>
        <v>47</v>
      </c>
      <c r="V2471" t="str">
        <f t="shared" si="232"/>
        <v/>
      </c>
      <c r="W2471" t="str">
        <f t="shared" si="233"/>
        <v/>
      </c>
      <c r="X2471" t="str">
        <f t="shared" si="234"/>
        <v/>
      </c>
    </row>
    <row r="2472" spans="1:24"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f>
        <v>1.0316400000000001</v>
      </c>
      <c r="P2472" s="6">
        <f>E2472/L2472</f>
        <v>28.65666666666667</v>
      </c>
      <c r="Q2472" t="str">
        <f t="shared" si="229"/>
        <v>music</v>
      </c>
      <c r="R2472" s="7" t="str">
        <f t="shared" si="230"/>
        <v>indie rock</v>
      </c>
      <c r="S2472" s="13">
        <f>(((I2472/60)/60)/24)+DATE(1970,1,1)</f>
        <v>41053.07471064815</v>
      </c>
      <c r="T2472" s="16">
        <f>(((J2472/60)/60)/24)+DATE(1970,1,1)</f>
        <v>41023.07471064815</v>
      </c>
      <c r="U2472">
        <f t="shared" si="231"/>
        <v>36</v>
      </c>
      <c r="V2472" t="str">
        <f t="shared" si="232"/>
        <v/>
      </c>
      <c r="W2472" t="str">
        <f t="shared" si="233"/>
        <v/>
      </c>
      <c r="X2472" t="str">
        <f t="shared" si="234"/>
        <v/>
      </c>
    </row>
    <row r="2473" spans="1:24"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f>
        <v>1.28</v>
      </c>
      <c r="P2473" s="6">
        <f>E2473/L2473</f>
        <v>37.647058823529413</v>
      </c>
      <c r="Q2473" t="str">
        <f t="shared" si="229"/>
        <v>music</v>
      </c>
      <c r="R2473" s="7" t="str">
        <f t="shared" si="230"/>
        <v>indie rock</v>
      </c>
      <c r="S2473" s="13">
        <f>(((I2473/60)/60)/24)+DATE(1970,1,1)</f>
        <v>40933.992962962962</v>
      </c>
      <c r="T2473" s="16">
        <f>(((J2473/60)/60)/24)+DATE(1970,1,1)</f>
        <v>40893.992962962962</v>
      </c>
      <c r="U2473">
        <f t="shared" si="231"/>
        <v>17</v>
      </c>
      <c r="V2473" t="str">
        <f t="shared" si="232"/>
        <v/>
      </c>
      <c r="W2473" t="str">
        <f t="shared" si="233"/>
        <v/>
      </c>
      <c r="X2473" t="str">
        <f t="shared" si="234"/>
        <v/>
      </c>
    </row>
    <row r="2474" spans="1:24"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f>
        <v>1.3576026666666667</v>
      </c>
      <c r="P2474" s="6">
        <f>E2474/L2474</f>
        <v>97.904038461538462</v>
      </c>
      <c r="Q2474" t="str">
        <f t="shared" si="229"/>
        <v>music</v>
      </c>
      <c r="R2474" s="7" t="str">
        <f t="shared" si="230"/>
        <v>indie rock</v>
      </c>
      <c r="S2474" s="13">
        <f>(((I2474/60)/60)/24)+DATE(1970,1,1)</f>
        <v>40425.043749999997</v>
      </c>
      <c r="T2474" s="16">
        <f>(((J2474/60)/60)/24)+DATE(1970,1,1)</f>
        <v>40354.11550925926</v>
      </c>
      <c r="U2474">
        <f t="shared" si="231"/>
        <v>104</v>
      </c>
      <c r="V2474" t="str">
        <f t="shared" si="232"/>
        <v/>
      </c>
      <c r="W2474" t="str">
        <f t="shared" si="233"/>
        <v/>
      </c>
      <c r="X2474" t="str">
        <f t="shared" si="234"/>
        <v/>
      </c>
    </row>
    <row r="2475" spans="1:24"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f>
        <v>1</v>
      </c>
      <c r="P2475" s="6">
        <f>E2475/L2475</f>
        <v>42.553191489361701</v>
      </c>
      <c r="Q2475" t="str">
        <f t="shared" si="229"/>
        <v>music</v>
      </c>
      <c r="R2475" s="7" t="str">
        <f t="shared" si="230"/>
        <v>indie rock</v>
      </c>
      <c r="S2475" s="13">
        <f>(((I2475/60)/60)/24)+DATE(1970,1,1)</f>
        <v>41223.790150462963</v>
      </c>
      <c r="T2475" s="16">
        <f>(((J2475/60)/60)/24)+DATE(1970,1,1)</f>
        <v>41193.748483796298</v>
      </c>
      <c r="U2475">
        <f t="shared" si="231"/>
        <v>47</v>
      </c>
      <c r="V2475" t="str">
        <f t="shared" si="232"/>
        <v/>
      </c>
      <c r="W2475" t="str">
        <f t="shared" si="233"/>
        <v/>
      </c>
      <c r="X2475" t="str">
        <f t="shared" si="234"/>
        <v/>
      </c>
    </row>
    <row r="2476" spans="1:24"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f>
        <v>1.0000360000000001</v>
      </c>
      <c r="P2476" s="6">
        <f>E2476/L2476</f>
        <v>131.58368421052631</v>
      </c>
      <c r="Q2476" t="str">
        <f t="shared" si="229"/>
        <v>music</v>
      </c>
      <c r="R2476" s="7" t="str">
        <f t="shared" si="230"/>
        <v>indie rock</v>
      </c>
      <c r="S2476" s="13">
        <f>(((I2476/60)/60)/24)+DATE(1970,1,1)</f>
        <v>40462.011296296296</v>
      </c>
      <c r="T2476" s="16">
        <f>(((J2476/60)/60)/24)+DATE(1970,1,1)</f>
        <v>40417.011296296296</v>
      </c>
      <c r="U2476">
        <f t="shared" si="231"/>
        <v>38</v>
      </c>
      <c r="V2476" t="str">
        <f t="shared" si="232"/>
        <v/>
      </c>
      <c r="W2476" t="str">
        <f t="shared" si="233"/>
        <v/>
      </c>
      <c r="X2476" t="str">
        <f t="shared" si="234"/>
        <v/>
      </c>
    </row>
    <row r="2477" spans="1:24"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f>
        <v>1.0471999999999999</v>
      </c>
      <c r="P2477" s="6">
        <f>E2477/L2477</f>
        <v>32.320987654320987</v>
      </c>
      <c r="Q2477" t="str">
        <f t="shared" si="229"/>
        <v>music</v>
      </c>
      <c r="R2477" s="7" t="str">
        <f t="shared" si="230"/>
        <v>indie rock</v>
      </c>
      <c r="S2477" s="13">
        <f>(((I2477/60)/60)/24)+DATE(1970,1,1)</f>
        <v>40369.916666666664</v>
      </c>
      <c r="T2477" s="16">
        <f>(((J2477/60)/60)/24)+DATE(1970,1,1)</f>
        <v>40310.287673611114</v>
      </c>
      <c r="U2477">
        <f t="shared" si="231"/>
        <v>81</v>
      </c>
      <c r="V2477" t="str">
        <f t="shared" si="232"/>
        <v/>
      </c>
      <c r="W2477" t="str">
        <f t="shared" si="233"/>
        <v/>
      </c>
      <c r="X2477" t="str">
        <f t="shared" si="234"/>
        <v/>
      </c>
    </row>
    <row r="2478" spans="1:24"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f>
        <v>1.050225</v>
      </c>
      <c r="P2478" s="6">
        <f>E2478/L2478</f>
        <v>61.103999999999999</v>
      </c>
      <c r="Q2478" t="str">
        <f t="shared" si="229"/>
        <v>music</v>
      </c>
      <c r="R2478" s="7" t="str">
        <f t="shared" si="230"/>
        <v>indie rock</v>
      </c>
      <c r="S2478" s="13">
        <f>(((I2478/60)/60)/24)+DATE(1970,1,1)</f>
        <v>41946.370023148149</v>
      </c>
      <c r="T2478" s="16">
        <f>(((J2478/60)/60)/24)+DATE(1970,1,1)</f>
        <v>41913.328356481477</v>
      </c>
      <c r="U2478">
        <f t="shared" si="231"/>
        <v>55</v>
      </c>
      <c r="V2478" t="str">
        <f t="shared" si="232"/>
        <v/>
      </c>
      <c r="W2478" t="str">
        <f t="shared" si="233"/>
        <v/>
      </c>
      <c r="X2478" t="str">
        <f t="shared" si="234"/>
        <v/>
      </c>
    </row>
    <row r="2479" spans="1:24"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f>
        <v>1.7133333333333334</v>
      </c>
      <c r="P2479" s="6">
        <f>E2479/L2479</f>
        <v>31.341463414634145</v>
      </c>
      <c r="Q2479" t="str">
        <f t="shared" si="229"/>
        <v>music</v>
      </c>
      <c r="R2479" s="7" t="str">
        <f t="shared" si="230"/>
        <v>indie rock</v>
      </c>
      <c r="S2479" s="13">
        <f>(((I2479/60)/60)/24)+DATE(1970,1,1)</f>
        <v>41133.691493055558</v>
      </c>
      <c r="T2479" s="16">
        <f>(((J2479/60)/60)/24)+DATE(1970,1,1)</f>
        <v>41088.691493055558</v>
      </c>
      <c r="U2479">
        <f t="shared" si="231"/>
        <v>41</v>
      </c>
      <c r="V2479" t="str">
        <f t="shared" si="232"/>
        <v/>
      </c>
      <c r="W2479" t="str">
        <f t="shared" si="233"/>
        <v/>
      </c>
      <c r="X2479" t="str">
        <f t="shared" si="234"/>
        <v/>
      </c>
    </row>
    <row r="2480" spans="1:24"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f>
        <v>1.2749999999999999</v>
      </c>
      <c r="P2480" s="6">
        <f>E2480/L2480</f>
        <v>129.1139240506329</v>
      </c>
      <c r="Q2480" t="str">
        <f t="shared" si="229"/>
        <v>music</v>
      </c>
      <c r="R2480" s="7" t="str">
        <f t="shared" si="230"/>
        <v>indie rock</v>
      </c>
      <c r="S2480" s="13">
        <f>(((I2480/60)/60)/24)+DATE(1970,1,1)</f>
        <v>41287.950381944444</v>
      </c>
      <c r="T2480" s="16">
        <f>(((J2480/60)/60)/24)+DATE(1970,1,1)</f>
        <v>41257.950381944444</v>
      </c>
      <c r="U2480">
        <f t="shared" si="231"/>
        <v>79</v>
      </c>
      <c r="V2480" t="str">
        <f t="shared" si="232"/>
        <v/>
      </c>
      <c r="W2480" t="str">
        <f t="shared" si="233"/>
        <v/>
      </c>
      <c r="X2480" t="str">
        <f t="shared" si="234"/>
        <v/>
      </c>
    </row>
    <row r="2481" spans="1:24"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f>
        <v>1.3344333333333334</v>
      </c>
      <c r="P2481" s="6">
        <f>E2481/L2481</f>
        <v>25.020624999999999</v>
      </c>
      <c r="Q2481" t="str">
        <f t="shared" si="229"/>
        <v>music</v>
      </c>
      <c r="R2481" s="7" t="str">
        <f t="shared" si="230"/>
        <v>indie rock</v>
      </c>
      <c r="S2481" s="13">
        <f>(((I2481/60)/60)/24)+DATE(1970,1,1)</f>
        <v>41118.083333333336</v>
      </c>
      <c r="T2481" s="16">
        <f>(((J2481/60)/60)/24)+DATE(1970,1,1)</f>
        <v>41107.726782407408</v>
      </c>
      <c r="U2481">
        <f t="shared" si="231"/>
        <v>16</v>
      </c>
      <c r="V2481" t="str">
        <f t="shared" si="232"/>
        <v/>
      </c>
      <c r="W2481" t="str">
        <f t="shared" si="233"/>
        <v/>
      </c>
      <c r="X2481" t="str">
        <f t="shared" si="234"/>
        <v/>
      </c>
    </row>
    <row r="2482" spans="1:24"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f>
        <v>1</v>
      </c>
      <c r="P2482" s="6">
        <f>E2482/L2482</f>
        <v>250</v>
      </c>
      <c r="Q2482" t="str">
        <f t="shared" si="229"/>
        <v>music</v>
      </c>
      <c r="R2482" s="7" t="str">
        <f t="shared" si="230"/>
        <v>indie rock</v>
      </c>
      <c r="S2482" s="13">
        <f>(((I2482/60)/60)/24)+DATE(1970,1,1)</f>
        <v>42287.936157407406</v>
      </c>
      <c r="T2482" s="16">
        <f>(((J2482/60)/60)/24)+DATE(1970,1,1)</f>
        <v>42227.936157407406</v>
      </c>
      <c r="U2482">
        <f t="shared" si="231"/>
        <v>8</v>
      </c>
      <c r="V2482" t="str">
        <f t="shared" si="232"/>
        <v/>
      </c>
      <c r="W2482" t="str">
        <f t="shared" si="233"/>
        <v/>
      </c>
      <c r="X2482" t="str">
        <f t="shared" si="234"/>
        <v/>
      </c>
    </row>
    <row r="2483" spans="1:24"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f>
        <v>1.1291099999999998</v>
      </c>
      <c r="P2483" s="6">
        <f>E2483/L2483</f>
        <v>47.541473684210523</v>
      </c>
      <c r="Q2483" t="str">
        <f t="shared" si="229"/>
        <v>music</v>
      </c>
      <c r="R2483" s="7" t="str">
        <f t="shared" si="230"/>
        <v>indie rock</v>
      </c>
      <c r="S2483" s="13">
        <f>(((I2483/60)/60)/24)+DATE(1970,1,1)</f>
        <v>41029.645925925928</v>
      </c>
      <c r="T2483" s="16">
        <f>(((J2483/60)/60)/24)+DATE(1970,1,1)</f>
        <v>40999.645925925928</v>
      </c>
      <c r="U2483">
        <f t="shared" si="231"/>
        <v>95</v>
      </c>
      <c r="V2483" t="str">
        <f t="shared" si="232"/>
        <v/>
      </c>
      <c r="W2483" t="str">
        <f t="shared" si="233"/>
        <v/>
      </c>
      <c r="X2483" t="str">
        <f t="shared" si="234"/>
        <v/>
      </c>
    </row>
    <row r="2484" spans="1:24"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f>
        <v>1.0009999999999999</v>
      </c>
      <c r="P2484" s="6">
        <f>E2484/L2484</f>
        <v>40.04</v>
      </c>
      <c r="Q2484" t="str">
        <f t="shared" si="229"/>
        <v>music</v>
      </c>
      <c r="R2484" s="7" t="str">
        <f t="shared" si="230"/>
        <v>indie rock</v>
      </c>
      <c r="S2484" s="13">
        <f>(((I2484/60)/60)/24)+DATE(1970,1,1)</f>
        <v>40756.782210648147</v>
      </c>
      <c r="T2484" s="16">
        <f>(((J2484/60)/60)/24)+DATE(1970,1,1)</f>
        <v>40711.782210648147</v>
      </c>
      <c r="U2484">
        <f t="shared" si="231"/>
        <v>25</v>
      </c>
      <c r="V2484" t="str">
        <f t="shared" si="232"/>
        <v/>
      </c>
      <c r="W2484" t="str">
        <f t="shared" si="233"/>
        <v/>
      </c>
      <c r="X2484" t="str">
        <f t="shared" si="234"/>
        <v/>
      </c>
    </row>
    <row r="2485" spans="1:24"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f>
        <v>1.1372727272727272</v>
      </c>
      <c r="P2485" s="6">
        <f>E2485/L2485</f>
        <v>65.84210526315789</v>
      </c>
      <c r="Q2485" t="str">
        <f t="shared" si="229"/>
        <v>music</v>
      </c>
      <c r="R2485" s="7" t="str">
        <f t="shared" si="230"/>
        <v>indie rock</v>
      </c>
      <c r="S2485" s="13">
        <f>(((I2485/60)/60)/24)+DATE(1970,1,1)</f>
        <v>41030.708368055559</v>
      </c>
      <c r="T2485" s="16">
        <f>(((J2485/60)/60)/24)+DATE(1970,1,1)</f>
        <v>40970.750034722223</v>
      </c>
      <c r="U2485">
        <f t="shared" si="231"/>
        <v>19</v>
      </c>
      <c r="V2485" t="str">
        <f t="shared" si="232"/>
        <v/>
      </c>
      <c r="W2485" t="str">
        <f t="shared" si="233"/>
        <v/>
      </c>
      <c r="X2485" t="str">
        <f t="shared" si="234"/>
        <v/>
      </c>
    </row>
    <row r="2486" spans="1:24"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f>
        <v>1.1931742857142855</v>
      </c>
      <c r="P2486" s="6">
        <f>E2486/L2486</f>
        <v>46.401222222222216</v>
      </c>
      <c r="Q2486" t="str">
        <f t="shared" si="229"/>
        <v>music</v>
      </c>
      <c r="R2486" s="7" t="str">
        <f t="shared" si="230"/>
        <v>indie rock</v>
      </c>
      <c r="S2486" s="13">
        <f>(((I2486/60)/60)/24)+DATE(1970,1,1)</f>
        <v>40801.916701388887</v>
      </c>
      <c r="T2486" s="16">
        <f>(((J2486/60)/60)/24)+DATE(1970,1,1)</f>
        <v>40771.916701388887</v>
      </c>
      <c r="U2486">
        <f t="shared" si="231"/>
        <v>90</v>
      </c>
      <c r="V2486" t="str">
        <f t="shared" si="232"/>
        <v/>
      </c>
      <c r="W2486" t="str">
        <f t="shared" si="233"/>
        <v/>
      </c>
      <c r="X2486" t="str">
        <f t="shared" si="234"/>
        <v/>
      </c>
    </row>
    <row r="2487" spans="1:24"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f>
        <v>1.0325</v>
      </c>
      <c r="P2487" s="6">
        <f>E2487/L2487</f>
        <v>50.365853658536587</v>
      </c>
      <c r="Q2487" t="str">
        <f t="shared" si="229"/>
        <v>music</v>
      </c>
      <c r="R2487" s="7" t="str">
        <f t="shared" si="230"/>
        <v>indie rock</v>
      </c>
      <c r="S2487" s="13">
        <f>(((I2487/60)/60)/24)+DATE(1970,1,1)</f>
        <v>40828.998599537037</v>
      </c>
      <c r="T2487" s="16">
        <f>(((J2487/60)/60)/24)+DATE(1970,1,1)</f>
        <v>40793.998599537037</v>
      </c>
      <c r="U2487">
        <f t="shared" si="231"/>
        <v>41</v>
      </c>
      <c r="V2487" t="str">
        <f t="shared" si="232"/>
        <v/>
      </c>
      <c r="W2487" t="str">
        <f t="shared" si="233"/>
        <v/>
      </c>
      <c r="X2487" t="str">
        <f t="shared" si="234"/>
        <v/>
      </c>
    </row>
    <row r="2488" spans="1:24"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f>
        <v>2.6566666666666667</v>
      </c>
      <c r="P2488" s="6">
        <f>E2488/L2488</f>
        <v>26.566666666666666</v>
      </c>
      <c r="Q2488" t="str">
        <f t="shared" si="229"/>
        <v>music</v>
      </c>
      <c r="R2488" s="7" t="str">
        <f t="shared" si="230"/>
        <v>indie rock</v>
      </c>
      <c r="S2488" s="13">
        <f>(((I2488/60)/60)/24)+DATE(1970,1,1)</f>
        <v>41021.708055555559</v>
      </c>
      <c r="T2488" s="16">
        <f>(((J2488/60)/60)/24)+DATE(1970,1,1)</f>
        <v>40991.708055555559</v>
      </c>
      <c r="U2488">
        <f t="shared" si="231"/>
        <v>30</v>
      </c>
      <c r="V2488" t="str">
        <f t="shared" si="232"/>
        <v/>
      </c>
      <c r="W2488" t="str">
        <f t="shared" si="233"/>
        <v/>
      </c>
      <c r="X2488" t="str">
        <f t="shared" si="234"/>
        <v/>
      </c>
    </row>
    <row r="2489" spans="1:24"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f>
        <v>1.0005066666666667</v>
      </c>
      <c r="P2489" s="6">
        <f>E2489/L2489</f>
        <v>39.493684210526318</v>
      </c>
      <c r="Q2489" t="str">
        <f t="shared" si="229"/>
        <v>music</v>
      </c>
      <c r="R2489" s="7" t="str">
        <f t="shared" si="230"/>
        <v>indie rock</v>
      </c>
      <c r="S2489" s="13">
        <f>(((I2489/60)/60)/24)+DATE(1970,1,1)</f>
        <v>41056.083298611113</v>
      </c>
      <c r="T2489" s="16">
        <f>(((J2489/60)/60)/24)+DATE(1970,1,1)</f>
        <v>41026.083298611113</v>
      </c>
      <c r="U2489">
        <f t="shared" si="231"/>
        <v>38</v>
      </c>
      <c r="V2489" t="str">
        <f t="shared" si="232"/>
        <v/>
      </c>
      <c r="W2489" t="str">
        <f t="shared" si="233"/>
        <v/>
      </c>
      <c r="X2489" t="str">
        <f t="shared" si="234"/>
        <v/>
      </c>
    </row>
    <row r="2490" spans="1:24"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f>
        <v>1.0669999999999999</v>
      </c>
      <c r="P2490" s="6">
        <f>E2490/L2490</f>
        <v>49.246153846153845</v>
      </c>
      <c r="Q2490" t="str">
        <f t="shared" si="229"/>
        <v>music</v>
      </c>
      <c r="R2490" s="7" t="str">
        <f t="shared" si="230"/>
        <v>indie rock</v>
      </c>
      <c r="S2490" s="13">
        <f>(((I2490/60)/60)/24)+DATE(1970,1,1)</f>
        <v>40863.674861111111</v>
      </c>
      <c r="T2490" s="16">
        <f>(((J2490/60)/60)/24)+DATE(1970,1,1)</f>
        <v>40833.633194444446</v>
      </c>
      <c r="U2490">
        <f t="shared" si="231"/>
        <v>65</v>
      </c>
      <c r="V2490" t="str">
        <f t="shared" si="232"/>
        <v/>
      </c>
      <c r="W2490" t="str">
        <f t="shared" si="233"/>
        <v/>
      </c>
      <c r="X2490" t="str">
        <f t="shared" si="234"/>
        <v/>
      </c>
    </row>
    <row r="2491" spans="1:24"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f>
        <v>1.3367142857142857</v>
      </c>
      <c r="P2491" s="6">
        <f>E2491/L2491</f>
        <v>62.38</v>
      </c>
      <c r="Q2491" t="str">
        <f t="shared" si="229"/>
        <v>music</v>
      </c>
      <c r="R2491" s="7" t="str">
        <f t="shared" si="230"/>
        <v>indie rock</v>
      </c>
      <c r="S2491" s="13">
        <f>(((I2491/60)/60)/24)+DATE(1970,1,1)</f>
        <v>41403.690266203703</v>
      </c>
      <c r="T2491" s="16">
        <f>(((J2491/60)/60)/24)+DATE(1970,1,1)</f>
        <v>41373.690266203703</v>
      </c>
      <c r="U2491">
        <f t="shared" si="231"/>
        <v>75</v>
      </c>
      <c r="V2491" t="str">
        <f t="shared" si="232"/>
        <v/>
      </c>
      <c r="W2491" t="str">
        <f t="shared" si="233"/>
        <v/>
      </c>
      <c r="X2491" t="str">
        <f t="shared" si="234"/>
        <v/>
      </c>
    </row>
    <row r="2492" spans="1:24"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f>
        <v>1.214</v>
      </c>
      <c r="P2492" s="6">
        <f>E2492/L2492</f>
        <v>37.9375</v>
      </c>
      <c r="Q2492" t="str">
        <f t="shared" si="229"/>
        <v>music</v>
      </c>
      <c r="R2492" s="7" t="str">
        <f t="shared" si="230"/>
        <v>indie rock</v>
      </c>
      <c r="S2492" s="13">
        <f>(((I2492/60)/60)/24)+DATE(1970,1,1)</f>
        <v>41083.227731481478</v>
      </c>
      <c r="T2492" s="16">
        <f>(((J2492/60)/60)/24)+DATE(1970,1,1)</f>
        <v>41023.227731481478</v>
      </c>
      <c r="U2492">
        <f t="shared" si="231"/>
        <v>16</v>
      </c>
      <c r="V2492" t="str">
        <f t="shared" si="232"/>
        <v/>
      </c>
      <c r="W2492" t="str">
        <f t="shared" si="233"/>
        <v/>
      </c>
      <c r="X2492" t="str">
        <f t="shared" si="234"/>
        <v/>
      </c>
    </row>
    <row r="2493" spans="1:24"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f>
        <v>1.032</v>
      </c>
      <c r="P2493" s="6">
        <f>E2493/L2493</f>
        <v>51.6</v>
      </c>
      <c r="Q2493" t="str">
        <f t="shared" si="229"/>
        <v>music</v>
      </c>
      <c r="R2493" s="7" t="str">
        <f t="shared" si="230"/>
        <v>indie rock</v>
      </c>
      <c r="S2493" s="13">
        <f>(((I2493/60)/60)/24)+DATE(1970,1,1)</f>
        <v>40559.07708333333</v>
      </c>
      <c r="T2493" s="16">
        <f>(((J2493/60)/60)/24)+DATE(1970,1,1)</f>
        <v>40542.839282407411</v>
      </c>
      <c r="U2493">
        <f t="shared" si="231"/>
        <v>10</v>
      </c>
      <c r="V2493" t="str">
        <f t="shared" si="232"/>
        <v/>
      </c>
      <c r="W2493" t="str">
        <f t="shared" si="233"/>
        <v/>
      </c>
      <c r="X2493" t="str">
        <f t="shared" si="234"/>
        <v/>
      </c>
    </row>
    <row r="2494" spans="1:24"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f>
        <v>1.25</v>
      </c>
      <c r="P2494" s="6">
        <f>E2494/L2494</f>
        <v>27.777777777777779</v>
      </c>
      <c r="Q2494" t="str">
        <f t="shared" si="229"/>
        <v>music</v>
      </c>
      <c r="R2494" s="7" t="str">
        <f t="shared" si="230"/>
        <v>indie rock</v>
      </c>
      <c r="S2494" s="13">
        <f>(((I2494/60)/60)/24)+DATE(1970,1,1)</f>
        <v>41076.415972222225</v>
      </c>
      <c r="T2494" s="16">
        <f>(((J2494/60)/60)/24)+DATE(1970,1,1)</f>
        <v>41024.985972222225</v>
      </c>
      <c r="U2494">
        <f t="shared" si="231"/>
        <v>27</v>
      </c>
      <c r="V2494" t="str">
        <f t="shared" si="232"/>
        <v/>
      </c>
      <c r="W2494" t="str">
        <f t="shared" si="233"/>
        <v/>
      </c>
      <c r="X2494" t="str">
        <f t="shared" si="234"/>
        <v/>
      </c>
    </row>
    <row r="2495" spans="1:24"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f>
        <v>1.2869999999999999</v>
      </c>
      <c r="P2495" s="6">
        <f>E2495/L2495</f>
        <v>99.382239382239376</v>
      </c>
      <c r="Q2495" t="str">
        <f t="shared" si="229"/>
        <v>music</v>
      </c>
      <c r="R2495" s="7" t="str">
        <f t="shared" si="230"/>
        <v>indie rock</v>
      </c>
      <c r="S2495" s="13">
        <f>(((I2495/60)/60)/24)+DATE(1970,1,1)</f>
        <v>41393.168287037035</v>
      </c>
      <c r="T2495" s="16">
        <f>(((J2495/60)/60)/24)+DATE(1970,1,1)</f>
        <v>41348.168287037035</v>
      </c>
      <c r="U2495">
        <f t="shared" si="231"/>
        <v>259</v>
      </c>
      <c r="V2495" t="str">
        <f t="shared" si="232"/>
        <v/>
      </c>
      <c r="W2495" t="str">
        <f t="shared" si="233"/>
        <v/>
      </c>
      <c r="X2495" t="str">
        <f t="shared" si="234"/>
        <v/>
      </c>
    </row>
    <row r="2496" spans="1:24"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f>
        <v>1.0100533333333332</v>
      </c>
      <c r="P2496" s="6">
        <f>E2496/L2496</f>
        <v>38.848205128205123</v>
      </c>
      <c r="Q2496" t="str">
        <f t="shared" si="229"/>
        <v>music</v>
      </c>
      <c r="R2496" s="7" t="str">
        <f t="shared" si="230"/>
        <v>indie rock</v>
      </c>
      <c r="S2496" s="13">
        <f>(((I2496/60)/60)/24)+DATE(1970,1,1)</f>
        <v>41052.645185185182</v>
      </c>
      <c r="T2496" s="16">
        <f>(((J2496/60)/60)/24)+DATE(1970,1,1)</f>
        <v>41022.645185185182</v>
      </c>
      <c r="U2496">
        <f t="shared" si="231"/>
        <v>39</v>
      </c>
      <c r="V2496" t="str">
        <f t="shared" si="232"/>
        <v/>
      </c>
      <c r="W2496" t="str">
        <f t="shared" si="233"/>
        <v/>
      </c>
      <c r="X2496" t="str">
        <f t="shared" si="234"/>
        <v/>
      </c>
    </row>
    <row r="2497" spans="1:24"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f>
        <v>1.2753666666666665</v>
      </c>
      <c r="P2497" s="6">
        <f>E2497/L2497</f>
        <v>45.548809523809524</v>
      </c>
      <c r="Q2497" t="str">
        <f t="shared" si="229"/>
        <v>music</v>
      </c>
      <c r="R2497" s="7" t="str">
        <f t="shared" si="230"/>
        <v>indie rock</v>
      </c>
      <c r="S2497" s="13">
        <f>(((I2497/60)/60)/24)+DATE(1970,1,1)</f>
        <v>41066.946469907409</v>
      </c>
      <c r="T2497" s="16">
        <f>(((J2497/60)/60)/24)+DATE(1970,1,1)</f>
        <v>41036.946469907409</v>
      </c>
      <c r="U2497">
        <f t="shared" si="231"/>
        <v>42</v>
      </c>
      <c r="V2497" t="str">
        <f t="shared" si="232"/>
        <v/>
      </c>
      <c r="W2497" t="str">
        <f t="shared" si="233"/>
        <v/>
      </c>
      <c r="X2497" t="str">
        <f t="shared" si="234"/>
        <v/>
      </c>
    </row>
    <row r="2498" spans="1:24"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f>
        <v>1</v>
      </c>
      <c r="P2498" s="6">
        <f>E2498/L2498</f>
        <v>600</v>
      </c>
      <c r="Q2498" t="str">
        <f t="shared" si="229"/>
        <v>music</v>
      </c>
      <c r="R2498" s="7" t="str">
        <f t="shared" si="230"/>
        <v>indie rock</v>
      </c>
      <c r="S2498" s="13">
        <f>(((I2498/60)/60)/24)+DATE(1970,1,1)</f>
        <v>41362.954768518517</v>
      </c>
      <c r="T2498" s="16">
        <f>(((J2498/60)/60)/24)+DATE(1970,1,1)</f>
        <v>41327.996435185189</v>
      </c>
      <c r="U2498">
        <f t="shared" si="231"/>
        <v>10</v>
      </c>
      <c r="V2498" t="str">
        <f t="shared" si="232"/>
        <v/>
      </c>
      <c r="W2498" t="str">
        <f t="shared" si="233"/>
        <v/>
      </c>
      <c r="X2498" t="str">
        <f t="shared" si="234"/>
        <v/>
      </c>
    </row>
    <row r="2499" spans="1:24"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f>
        <v>1.127715</v>
      </c>
      <c r="P2499" s="6">
        <f>E2499/L2499</f>
        <v>80.551071428571419</v>
      </c>
      <c r="Q2499" t="str">
        <f t="shared" ref="Q2499:Q2562" si="235">LEFT(N2499,SEARCH("/",N2499)-1)</f>
        <v>music</v>
      </c>
      <c r="R2499" s="7" t="str">
        <f t="shared" ref="R2499:R2562" si="236">RIGHT(N2499,LEN(N2499)-SEARCH("/",N2499))</f>
        <v>indie rock</v>
      </c>
      <c r="S2499" s="13">
        <f>(((I2499/60)/60)/24)+DATE(1970,1,1)</f>
        <v>40760.878912037035</v>
      </c>
      <c r="T2499" s="16">
        <f>(((J2499/60)/60)/24)+DATE(1970,1,1)</f>
        <v>40730.878912037035</v>
      </c>
      <c r="U2499">
        <f t="shared" ref="U2499:U2562" si="237">IF(F2499="Successful",L2499,"")</f>
        <v>56</v>
      </c>
      <c r="V2499" t="str">
        <f t="shared" ref="V2499:V2562" si="238">IF($F2499="Failed",$L2499,"")</f>
        <v/>
      </c>
      <c r="W2499" t="str">
        <f t="shared" ref="W2499:W2562" si="239">IF($F2499="Canceled",$L2499,"")</f>
        <v/>
      </c>
      <c r="X2499" t="str">
        <f t="shared" ref="X2499:X2562" si="240">IF(V2499="",W2499,V2499)</f>
        <v/>
      </c>
    </row>
    <row r="2500" spans="1:24"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f>
        <v>1.056</v>
      </c>
      <c r="P2500" s="6">
        <f>E2500/L2500</f>
        <v>52.8</v>
      </c>
      <c r="Q2500" t="str">
        <f t="shared" si="235"/>
        <v>music</v>
      </c>
      <c r="R2500" s="7" t="str">
        <f t="shared" si="236"/>
        <v>indie rock</v>
      </c>
      <c r="S2500" s="13">
        <f>(((I2500/60)/60)/24)+DATE(1970,1,1)</f>
        <v>42031.967442129629</v>
      </c>
      <c r="T2500" s="16">
        <f>(((J2500/60)/60)/24)+DATE(1970,1,1)</f>
        <v>42017.967442129629</v>
      </c>
      <c r="U2500">
        <f t="shared" si="237"/>
        <v>20</v>
      </c>
      <c r="V2500" t="str">
        <f t="shared" si="238"/>
        <v/>
      </c>
      <c r="W2500" t="str">
        <f t="shared" si="239"/>
        <v/>
      </c>
      <c r="X2500" t="str">
        <f t="shared" si="240"/>
        <v/>
      </c>
    </row>
    <row r="2501" spans="1:24"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f>
        <v>2.0262500000000001</v>
      </c>
      <c r="P2501" s="6">
        <f>E2501/L2501</f>
        <v>47.676470588235297</v>
      </c>
      <c r="Q2501" t="str">
        <f t="shared" si="235"/>
        <v>music</v>
      </c>
      <c r="R2501" s="7" t="str">
        <f t="shared" si="236"/>
        <v>indie rock</v>
      </c>
      <c r="S2501" s="13">
        <f>(((I2501/60)/60)/24)+DATE(1970,1,1)</f>
        <v>41274.75</v>
      </c>
      <c r="T2501" s="16">
        <f>(((J2501/60)/60)/24)+DATE(1970,1,1)</f>
        <v>41226.648576388885</v>
      </c>
      <c r="U2501">
        <f t="shared" si="237"/>
        <v>170</v>
      </c>
      <c r="V2501" t="str">
        <f t="shared" si="238"/>
        <v/>
      </c>
      <c r="W2501" t="str">
        <f t="shared" si="239"/>
        <v/>
      </c>
      <c r="X2501" t="str">
        <f t="shared" si="240"/>
        <v/>
      </c>
    </row>
    <row r="2502" spans="1:24"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f>
        <v>1.1333333333333333</v>
      </c>
      <c r="P2502" s="6">
        <f>E2502/L2502</f>
        <v>23.448275862068964</v>
      </c>
      <c r="Q2502" t="str">
        <f t="shared" si="235"/>
        <v>music</v>
      </c>
      <c r="R2502" s="7" t="str">
        <f t="shared" si="236"/>
        <v>indie rock</v>
      </c>
      <c r="S2502" s="13">
        <f>(((I2502/60)/60)/24)+DATE(1970,1,1)</f>
        <v>41083.772858796299</v>
      </c>
      <c r="T2502" s="16">
        <f>(((J2502/60)/60)/24)+DATE(1970,1,1)</f>
        <v>41053.772858796299</v>
      </c>
      <c r="U2502">
        <f t="shared" si="237"/>
        <v>29</v>
      </c>
      <c r="V2502" t="str">
        <f t="shared" si="238"/>
        <v/>
      </c>
      <c r="W2502" t="str">
        <f t="shared" si="239"/>
        <v/>
      </c>
      <c r="X2502" t="str">
        <f t="shared" si="240"/>
        <v/>
      </c>
    </row>
    <row r="2503" spans="1:24"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f>
        <v>2.5545454545454545E-2</v>
      </c>
      <c r="P2503" s="6">
        <f>E2503/L2503</f>
        <v>40.142857142857146</v>
      </c>
      <c r="Q2503" t="str">
        <f t="shared" si="235"/>
        <v>food</v>
      </c>
      <c r="R2503" s="7" t="str">
        <f t="shared" si="236"/>
        <v>restaurants</v>
      </c>
      <c r="S2503" s="13">
        <f>(((I2503/60)/60)/24)+DATE(1970,1,1)</f>
        <v>42274.776666666665</v>
      </c>
      <c r="T2503" s="16">
        <f>(((J2503/60)/60)/24)+DATE(1970,1,1)</f>
        <v>42244.776666666665</v>
      </c>
      <c r="U2503" t="str">
        <f t="shared" si="237"/>
        <v/>
      </c>
      <c r="V2503">
        <f t="shared" si="238"/>
        <v>7</v>
      </c>
      <c r="W2503" t="str">
        <f t="shared" si="239"/>
        <v/>
      </c>
      <c r="X2503">
        <f t="shared" si="240"/>
        <v>7</v>
      </c>
    </row>
    <row r="2504" spans="1:24"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f>
        <v>7.8181818181818181E-4</v>
      </c>
      <c r="P2504" s="6">
        <f>E2504/L2504</f>
        <v>17.2</v>
      </c>
      <c r="Q2504" t="str">
        <f t="shared" si="235"/>
        <v>food</v>
      </c>
      <c r="R2504" s="7" t="str">
        <f t="shared" si="236"/>
        <v>restaurants</v>
      </c>
      <c r="S2504" s="13">
        <f>(((I2504/60)/60)/24)+DATE(1970,1,1)</f>
        <v>41903.825439814813</v>
      </c>
      <c r="T2504" s="16">
        <f>(((J2504/60)/60)/24)+DATE(1970,1,1)</f>
        <v>41858.825439814813</v>
      </c>
      <c r="U2504" t="str">
        <f t="shared" si="237"/>
        <v/>
      </c>
      <c r="V2504">
        <f t="shared" si="238"/>
        <v>5</v>
      </c>
      <c r="W2504" t="str">
        <f t="shared" si="239"/>
        <v/>
      </c>
      <c r="X2504">
        <f t="shared" si="240"/>
        <v>5</v>
      </c>
    </row>
    <row r="2505" spans="1:24"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f>
        <v>0</v>
      </c>
      <c r="P2505" s="6" t="e">
        <f>E2505/L2505</f>
        <v>#DIV/0!</v>
      </c>
      <c r="Q2505" t="str">
        <f t="shared" si="235"/>
        <v>food</v>
      </c>
      <c r="R2505" s="7" t="str">
        <f t="shared" si="236"/>
        <v>restaurants</v>
      </c>
      <c r="S2505" s="13">
        <f>(((I2505/60)/60)/24)+DATE(1970,1,1)</f>
        <v>42528.879166666666</v>
      </c>
      <c r="T2505" s="16">
        <f>(((J2505/60)/60)/24)+DATE(1970,1,1)</f>
        <v>42498.899398148147</v>
      </c>
      <c r="U2505" t="str">
        <f t="shared" si="237"/>
        <v/>
      </c>
      <c r="V2505">
        <f t="shared" si="238"/>
        <v>0</v>
      </c>
      <c r="W2505" t="str">
        <f t="shared" si="239"/>
        <v/>
      </c>
      <c r="X2505">
        <f t="shared" si="240"/>
        <v>0</v>
      </c>
    </row>
    <row r="2506" spans="1:24"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f>
        <v>0</v>
      </c>
      <c r="P2506" s="6" t="e">
        <f>E2506/L2506</f>
        <v>#DIV/0!</v>
      </c>
      <c r="Q2506" t="str">
        <f t="shared" si="235"/>
        <v>food</v>
      </c>
      <c r="R2506" s="7" t="str">
        <f t="shared" si="236"/>
        <v>restaurants</v>
      </c>
      <c r="S2506" s="13">
        <f>(((I2506/60)/60)/24)+DATE(1970,1,1)</f>
        <v>41958.057106481487</v>
      </c>
      <c r="T2506" s="16">
        <f>(((J2506/60)/60)/24)+DATE(1970,1,1)</f>
        <v>41928.015439814815</v>
      </c>
      <c r="U2506" t="str">
        <f t="shared" si="237"/>
        <v/>
      </c>
      <c r="V2506">
        <f t="shared" si="238"/>
        <v>0</v>
      </c>
      <c r="W2506" t="str">
        <f t="shared" si="239"/>
        <v/>
      </c>
      <c r="X2506">
        <f t="shared" si="240"/>
        <v>0</v>
      </c>
    </row>
    <row r="2507" spans="1:24"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f>
        <v>0</v>
      </c>
      <c r="P2507" s="6" t="e">
        <f>E2507/L2507</f>
        <v>#DIV/0!</v>
      </c>
      <c r="Q2507" t="str">
        <f t="shared" si="235"/>
        <v>food</v>
      </c>
      <c r="R2507" s="7" t="str">
        <f t="shared" si="236"/>
        <v>restaurants</v>
      </c>
      <c r="S2507" s="13">
        <f>(((I2507/60)/60)/24)+DATE(1970,1,1)</f>
        <v>42077.014074074075</v>
      </c>
      <c r="T2507" s="16">
        <f>(((J2507/60)/60)/24)+DATE(1970,1,1)</f>
        <v>42047.05574074074</v>
      </c>
      <c r="U2507" t="str">
        <f t="shared" si="237"/>
        <v/>
      </c>
      <c r="V2507">
        <f t="shared" si="238"/>
        <v>0</v>
      </c>
      <c r="W2507" t="str">
        <f t="shared" si="239"/>
        <v/>
      </c>
      <c r="X2507">
        <f t="shared" si="240"/>
        <v>0</v>
      </c>
    </row>
    <row r="2508" spans="1:24"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f>
        <v>6.0000000000000001E-3</v>
      </c>
      <c r="P2508" s="6">
        <f>E2508/L2508</f>
        <v>15</v>
      </c>
      <c r="Q2508" t="str">
        <f t="shared" si="235"/>
        <v>food</v>
      </c>
      <c r="R2508" s="7" t="str">
        <f t="shared" si="236"/>
        <v>restaurants</v>
      </c>
      <c r="S2508" s="13">
        <f>(((I2508/60)/60)/24)+DATE(1970,1,1)</f>
        <v>42280.875</v>
      </c>
      <c r="T2508" s="16">
        <f>(((J2508/60)/60)/24)+DATE(1970,1,1)</f>
        <v>42258.297094907408</v>
      </c>
      <c r="U2508" t="str">
        <f t="shared" si="237"/>
        <v/>
      </c>
      <c r="V2508">
        <f t="shared" si="238"/>
        <v>2</v>
      </c>
      <c r="W2508" t="str">
        <f t="shared" si="239"/>
        <v/>
      </c>
      <c r="X2508">
        <f t="shared" si="240"/>
        <v>2</v>
      </c>
    </row>
    <row r="2509" spans="1:24"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f>
        <v>0</v>
      </c>
      <c r="P2509" s="6" t="e">
        <f>E2509/L2509</f>
        <v>#DIV/0!</v>
      </c>
      <c r="Q2509" t="str">
        <f t="shared" si="235"/>
        <v>food</v>
      </c>
      <c r="R2509" s="7" t="str">
        <f t="shared" si="236"/>
        <v>restaurants</v>
      </c>
      <c r="S2509" s="13">
        <f>(((I2509/60)/60)/24)+DATE(1970,1,1)</f>
        <v>42135.072962962964</v>
      </c>
      <c r="T2509" s="16">
        <f>(((J2509/60)/60)/24)+DATE(1970,1,1)</f>
        <v>42105.072962962964</v>
      </c>
      <c r="U2509" t="str">
        <f t="shared" si="237"/>
        <v/>
      </c>
      <c r="V2509">
        <f t="shared" si="238"/>
        <v>0</v>
      </c>
      <c r="W2509" t="str">
        <f t="shared" si="239"/>
        <v/>
      </c>
      <c r="X2509">
        <f t="shared" si="240"/>
        <v>0</v>
      </c>
    </row>
    <row r="2510" spans="1:24"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f>
        <v>0</v>
      </c>
      <c r="P2510" s="6" t="e">
        <f>E2510/L2510</f>
        <v>#DIV/0!</v>
      </c>
      <c r="Q2510" t="str">
        <f t="shared" si="235"/>
        <v>food</v>
      </c>
      <c r="R2510" s="7" t="str">
        <f t="shared" si="236"/>
        <v>restaurants</v>
      </c>
      <c r="S2510" s="13">
        <f>(((I2510/60)/60)/24)+DATE(1970,1,1)</f>
        <v>41865.951782407406</v>
      </c>
      <c r="T2510" s="16">
        <f>(((J2510/60)/60)/24)+DATE(1970,1,1)</f>
        <v>41835.951782407406</v>
      </c>
      <c r="U2510" t="str">
        <f t="shared" si="237"/>
        <v/>
      </c>
      <c r="V2510">
        <f t="shared" si="238"/>
        <v>0</v>
      </c>
      <c r="W2510" t="str">
        <f t="shared" si="239"/>
        <v/>
      </c>
      <c r="X2510">
        <f t="shared" si="240"/>
        <v>0</v>
      </c>
    </row>
    <row r="2511" spans="1:24"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f>
        <v>1.0526315789473684E-2</v>
      </c>
      <c r="P2511" s="6">
        <f>E2511/L2511</f>
        <v>35.714285714285715</v>
      </c>
      <c r="Q2511" t="str">
        <f t="shared" si="235"/>
        <v>food</v>
      </c>
      <c r="R2511" s="7" t="str">
        <f t="shared" si="236"/>
        <v>restaurants</v>
      </c>
      <c r="S2511" s="13">
        <f>(((I2511/60)/60)/24)+DATE(1970,1,1)</f>
        <v>42114.767928240741</v>
      </c>
      <c r="T2511" s="16">
        <f>(((J2511/60)/60)/24)+DATE(1970,1,1)</f>
        <v>42058.809594907405</v>
      </c>
      <c r="U2511" t="str">
        <f t="shared" si="237"/>
        <v/>
      </c>
      <c r="V2511">
        <f t="shared" si="238"/>
        <v>28</v>
      </c>
      <c r="W2511" t="str">
        <f t="shared" si="239"/>
        <v/>
      </c>
      <c r="X2511">
        <f t="shared" si="240"/>
        <v>28</v>
      </c>
    </row>
    <row r="2512" spans="1:24"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f>
        <v>1.5E-3</v>
      </c>
      <c r="P2512" s="6">
        <f>E2512/L2512</f>
        <v>37.5</v>
      </c>
      <c r="Q2512" t="str">
        <f t="shared" si="235"/>
        <v>food</v>
      </c>
      <c r="R2512" s="7" t="str">
        <f t="shared" si="236"/>
        <v>restaurants</v>
      </c>
      <c r="S2512" s="13">
        <f>(((I2512/60)/60)/24)+DATE(1970,1,1)</f>
        <v>42138.997361111105</v>
      </c>
      <c r="T2512" s="16">
        <f>(((J2512/60)/60)/24)+DATE(1970,1,1)</f>
        <v>42078.997361111105</v>
      </c>
      <c r="U2512" t="str">
        <f t="shared" si="237"/>
        <v/>
      </c>
      <c r="V2512">
        <f t="shared" si="238"/>
        <v>2</v>
      </c>
      <c r="W2512" t="str">
        <f t="shared" si="239"/>
        <v/>
      </c>
      <c r="X2512">
        <f t="shared" si="240"/>
        <v>2</v>
      </c>
    </row>
    <row r="2513" spans="1:24"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f>
        <v>0</v>
      </c>
      <c r="P2513" s="6" t="e">
        <f>E2513/L2513</f>
        <v>#DIV/0!</v>
      </c>
      <c r="Q2513" t="str">
        <f t="shared" si="235"/>
        <v>food</v>
      </c>
      <c r="R2513" s="7" t="str">
        <f t="shared" si="236"/>
        <v>restaurants</v>
      </c>
      <c r="S2513" s="13">
        <f>(((I2513/60)/60)/24)+DATE(1970,1,1)</f>
        <v>42401.446909722217</v>
      </c>
      <c r="T2513" s="16">
        <f>(((J2513/60)/60)/24)+DATE(1970,1,1)</f>
        <v>42371.446909722217</v>
      </c>
      <c r="U2513" t="str">
        <f t="shared" si="237"/>
        <v/>
      </c>
      <c r="V2513">
        <f t="shared" si="238"/>
        <v>0</v>
      </c>
      <c r="W2513" t="str">
        <f t="shared" si="239"/>
        <v/>
      </c>
      <c r="X2513">
        <f t="shared" si="240"/>
        <v>0</v>
      </c>
    </row>
    <row r="2514" spans="1:24"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f>
        <v>0</v>
      </c>
      <c r="P2514" s="6" t="e">
        <f>E2514/L2514</f>
        <v>#DIV/0!</v>
      </c>
      <c r="Q2514" t="str">
        <f t="shared" si="235"/>
        <v>food</v>
      </c>
      <c r="R2514" s="7" t="str">
        <f t="shared" si="236"/>
        <v>restaurants</v>
      </c>
      <c r="S2514" s="13">
        <f>(((I2514/60)/60)/24)+DATE(1970,1,1)</f>
        <v>41986.876863425925</v>
      </c>
      <c r="T2514" s="16">
        <f>(((J2514/60)/60)/24)+DATE(1970,1,1)</f>
        <v>41971.876863425925</v>
      </c>
      <c r="U2514" t="str">
        <f t="shared" si="237"/>
        <v/>
      </c>
      <c r="V2514">
        <f t="shared" si="238"/>
        <v>0</v>
      </c>
      <c r="W2514" t="str">
        <f t="shared" si="239"/>
        <v/>
      </c>
      <c r="X2514">
        <f t="shared" si="240"/>
        <v>0</v>
      </c>
    </row>
    <row r="2515" spans="1:24"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f>
        <v>0</v>
      </c>
      <c r="P2515" s="6" t="e">
        <f>E2515/L2515</f>
        <v>#DIV/0!</v>
      </c>
      <c r="Q2515" t="str">
        <f t="shared" si="235"/>
        <v>food</v>
      </c>
      <c r="R2515" s="7" t="str">
        <f t="shared" si="236"/>
        <v>restaurants</v>
      </c>
      <c r="S2515" s="13">
        <f>(((I2515/60)/60)/24)+DATE(1970,1,1)</f>
        <v>42792.00681712963</v>
      </c>
      <c r="T2515" s="16">
        <f>(((J2515/60)/60)/24)+DATE(1970,1,1)</f>
        <v>42732.00681712963</v>
      </c>
      <c r="U2515" t="str">
        <f t="shared" si="237"/>
        <v/>
      </c>
      <c r="V2515">
        <f t="shared" si="238"/>
        <v>0</v>
      </c>
      <c r="W2515" t="str">
        <f t="shared" si="239"/>
        <v/>
      </c>
      <c r="X2515">
        <f t="shared" si="240"/>
        <v>0</v>
      </c>
    </row>
    <row r="2516" spans="1:24"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f>
        <v>1.7500000000000002E-2</v>
      </c>
      <c r="P2516" s="6">
        <f>E2516/L2516</f>
        <v>52.5</v>
      </c>
      <c r="Q2516" t="str">
        <f t="shared" si="235"/>
        <v>food</v>
      </c>
      <c r="R2516" s="7" t="str">
        <f t="shared" si="236"/>
        <v>restaurants</v>
      </c>
      <c r="S2516" s="13">
        <f>(((I2516/60)/60)/24)+DATE(1970,1,1)</f>
        <v>41871.389780092592</v>
      </c>
      <c r="T2516" s="16">
        <f>(((J2516/60)/60)/24)+DATE(1970,1,1)</f>
        <v>41854.389780092592</v>
      </c>
      <c r="U2516" t="str">
        <f t="shared" si="237"/>
        <v/>
      </c>
      <c r="V2516">
        <f t="shared" si="238"/>
        <v>4</v>
      </c>
      <c r="W2516" t="str">
        <f t="shared" si="239"/>
        <v/>
      </c>
      <c r="X2516">
        <f t="shared" si="240"/>
        <v>4</v>
      </c>
    </row>
    <row r="2517" spans="1:24"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f>
        <v>0.186</v>
      </c>
      <c r="P2517" s="6">
        <f>E2517/L2517</f>
        <v>77.5</v>
      </c>
      <c r="Q2517" t="str">
        <f t="shared" si="235"/>
        <v>food</v>
      </c>
      <c r="R2517" s="7" t="str">
        <f t="shared" si="236"/>
        <v>restaurants</v>
      </c>
      <c r="S2517" s="13">
        <f>(((I2517/60)/60)/24)+DATE(1970,1,1)</f>
        <v>42057.839733796296</v>
      </c>
      <c r="T2517" s="16">
        <f>(((J2517/60)/60)/24)+DATE(1970,1,1)</f>
        <v>42027.839733796296</v>
      </c>
      <c r="U2517" t="str">
        <f t="shared" si="237"/>
        <v/>
      </c>
      <c r="V2517">
        <f t="shared" si="238"/>
        <v>12</v>
      </c>
      <c r="W2517" t="str">
        <f t="shared" si="239"/>
        <v/>
      </c>
      <c r="X2517">
        <f t="shared" si="240"/>
        <v>12</v>
      </c>
    </row>
    <row r="2518" spans="1:24"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f>
        <v>0</v>
      </c>
      <c r="P2518" s="6" t="e">
        <f>E2518/L2518</f>
        <v>#DIV/0!</v>
      </c>
      <c r="Q2518" t="str">
        <f t="shared" si="235"/>
        <v>food</v>
      </c>
      <c r="R2518" s="7" t="str">
        <f t="shared" si="236"/>
        <v>restaurants</v>
      </c>
      <c r="S2518" s="13">
        <f>(((I2518/60)/60)/24)+DATE(1970,1,1)</f>
        <v>41972.6950462963</v>
      </c>
      <c r="T2518" s="16">
        <f>(((J2518/60)/60)/24)+DATE(1970,1,1)</f>
        <v>41942.653379629628</v>
      </c>
      <c r="U2518" t="str">
        <f t="shared" si="237"/>
        <v/>
      </c>
      <c r="V2518">
        <f t="shared" si="238"/>
        <v>0</v>
      </c>
      <c r="W2518" t="str">
        <f t="shared" si="239"/>
        <v/>
      </c>
      <c r="X2518">
        <f t="shared" si="240"/>
        <v>0</v>
      </c>
    </row>
    <row r="2519" spans="1:24"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f>
        <v>9.8166666666666666E-2</v>
      </c>
      <c r="P2519" s="6">
        <f>E2519/L2519</f>
        <v>53.545454545454547</v>
      </c>
      <c r="Q2519" t="str">
        <f t="shared" si="235"/>
        <v>food</v>
      </c>
      <c r="R2519" s="7" t="str">
        <f t="shared" si="236"/>
        <v>restaurants</v>
      </c>
      <c r="S2519" s="13">
        <f>(((I2519/60)/60)/24)+DATE(1970,1,1)</f>
        <v>42082.760763888888</v>
      </c>
      <c r="T2519" s="16">
        <f>(((J2519/60)/60)/24)+DATE(1970,1,1)</f>
        <v>42052.802430555559</v>
      </c>
      <c r="U2519" t="str">
        <f t="shared" si="237"/>
        <v/>
      </c>
      <c r="V2519">
        <f t="shared" si="238"/>
        <v>33</v>
      </c>
      <c r="W2519" t="str">
        <f t="shared" si="239"/>
        <v/>
      </c>
      <c r="X2519">
        <f t="shared" si="240"/>
        <v>33</v>
      </c>
    </row>
    <row r="2520" spans="1:24"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f>
        <v>0</v>
      </c>
      <c r="P2520" s="6" t="e">
        <f>E2520/L2520</f>
        <v>#DIV/0!</v>
      </c>
      <c r="Q2520" t="str">
        <f t="shared" si="235"/>
        <v>food</v>
      </c>
      <c r="R2520" s="7" t="str">
        <f t="shared" si="236"/>
        <v>restaurants</v>
      </c>
      <c r="S2520" s="13">
        <f>(((I2520/60)/60)/24)+DATE(1970,1,1)</f>
        <v>41956.722546296296</v>
      </c>
      <c r="T2520" s="16">
        <f>(((J2520/60)/60)/24)+DATE(1970,1,1)</f>
        <v>41926.680879629632</v>
      </c>
      <c r="U2520" t="str">
        <f t="shared" si="237"/>
        <v/>
      </c>
      <c r="V2520">
        <f t="shared" si="238"/>
        <v>0</v>
      </c>
      <c r="W2520" t="str">
        <f t="shared" si="239"/>
        <v/>
      </c>
      <c r="X2520">
        <f t="shared" si="240"/>
        <v>0</v>
      </c>
    </row>
    <row r="2521" spans="1:24"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f>
        <v>4.3333333333333331E-4</v>
      </c>
      <c r="P2521" s="6">
        <f>E2521/L2521</f>
        <v>16.25</v>
      </c>
      <c r="Q2521" t="str">
        <f t="shared" si="235"/>
        <v>food</v>
      </c>
      <c r="R2521" s="7" t="str">
        <f t="shared" si="236"/>
        <v>restaurants</v>
      </c>
      <c r="S2521" s="13">
        <f>(((I2521/60)/60)/24)+DATE(1970,1,1)</f>
        <v>41839.155138888891</v>
      </c>
      <c r="T2521" s="16">
        <f>(((J2521/60)/60)/24)+DATE(1970,1,1)</f>
        <v>41809.155138888891</v>
      </c>
      <c r="U2521" t="str">
        <f t="shared" si="237"/>
        <v/>
      </c>
      <c r="V2521">
        <f t="shared" si="238"/>
        <v>4</v>
      </c>
      <c r="W2521" t="str">
        <f t="shared" si="239"/>
        <v/>
      </c>
      <c r="X2521">
        <f t="shared" si="240"/>
        <v>4</v>
      </c>
    </row>
    <row r="2522" spans="1:24"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f>
        <v>0</v>
      </c>
      <c r="P2522" s="6" t="e">
        <f>E2522/L2522</f>
        <v>#DIV/0!</v>
      </c>
      <c r="Q2522" t="str">
        <f t="shared" si="235"/>
        <v>food</v>
      </c>
      <c r="R2522" s="7" t="str">
        <f t="shared" si="236"/>
        <v>restaurants</v>
      </c>
      <c r="S2522" s="13">
        <f>(((I2522/60)/60)/24)+DATE(1970,1,1)</f>
        <v>42658.806249999994</v>
      </c>
      <c r="T2522" s="16">
        <f>(((J2522/60)/60)/24)+DATE(1970,1,1)</f>
        <v>42612.600520833337</v>
      </c>
      <c r="U2522" t="str">
        <f t="shared" si="237"/>
        <v/>
      </c>
      <c r="V2522">
        <f t="shared" si="238"/>
        <v>0</v>
      </c>
      <c r="W2522" t="str">
        <f t="shared" si="239"/>
        <v/>
      </c>
      <c r="X2522">
        <f t="shared" si="240"/>
        <v>0</v>
      </c>
    </row>
    <row r="2523" spans="1:24"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f>
        <v>1.0948792000000001</v>
      </c>
      <c r="P2523" s="6">
        <f>E2523/L2523</f>
        <v>103.68174242424243</v>
      </c>
      <c r="Q2523" t="str">
        <f t="shared" si="235"/>
        <v>music</v>
      </c>
      <c r="R2523" s="7" t="str">
        <f t="shared" si="236"/>
        <v>classical music</v>
      </c>
      <c r="S2523" s="13">
        <f>(((I2523/60)/60)/24)+DATE(1970,1,1)</f>
        <v>42290.967835648145</v>
      </c>
      <c r="T2523" s="16">
        <f>(((J2523/60)/60)/24)+DATE(1970,1,1)</f>
        <v>42269.967835648145</v>
      </c>
      <c r="U2523">
        <f t="shared" si="237"/>
        <v>132</v>
      </c>
      <c r="V2523" t="str">
        <f t="shared" si="238"/>
        <v/>
      </c>
      <c r="W2523" t="str">
        <f t="shared" si="239"/>
        <v/>
      </c>
      <c r="X2523" t="str">
        <f t="shared" si="240"/>
        <v/>
      </c>
    </row>
    <row r="2524" spans="1:24"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f>
        <v>1</v>
      </c>
      <c r="P2524" s="6">
        <f>E2524/L2524</f>
        <v>185.18518518518519</v>
      </c>
      <c r="Q2524" t="str">
        <f t="shared" si="235"/>
        <v>music</v>
      </c>
      <c r="R2524" s="7" t="str">
        <f t="shared" si="236"/>
        <v>classical music</v>
      </c>
      <c r="S2524" s="13">
        <f>(((I2524/60)/60)/24)+DATE(1970,1,1)</f>
        <v>42482.619444444441</v>
      </c>
      <c r="T2524" s="16">
        <f>(((J2524/60)/60)/24)+DATE(1970,1,1)</f>
        <v>42460.573611111111</v>
      </c>
      <c r="U2524">
        <f t="shared" si="237"/>
        <v>27</v>
      </c>
      <c r="V2524" t="str">
        <f t="shared" si="238"/>
        <v/>
      </c>
      <c r="W2524" t="str">
        <f t="shared" si="239"/>
        <v/>
      </c>
      <c r="X2524" t="str">
        <f t="shared" si="240"/>
        <v/>
      </c>
    </row>
    <row r="2525" spans="1:24"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f>
        <v>1.5644444444444445</v>
      </c>
      <c r="P2525" s="6">
        <f>E2525/L2525</f>
        <v>54.153846153846153</v>
      </c>
      <c r="Q2525" t="str">
        <f t="shared" si="235"/>
        <v>music</v>
      </c>
      <c r="R2525" s="7" t="str">
        <f t="shared" si="236"/>
        <v>classical music</v>
      </c>
      <c r="S2525" s="13">
        <f>(((I2525/60)/60)/24)+DATE(1970,1,1)</f>
        <v>41961.017268518524</v>
      </c>
      <c r="T2525" s="16">
        <f>(((J2525/60)/60)/24)+DATE(1970,1,1)</f>
        <v>41930.975601851853</v>
      </c>
      <c r="U2525">
        <f t="shared" si="237"/>
        <v>26</v>
      </c>
      <c r="V2525" t="str">
        <f t="shared" si="238"/>
        <v/>
      </c>
      <c r="W2525" t="str">
        <f t="shared" si="239"/>
        <v/>
      </c>
      <c r="X2525" t="str">
        <f t="shared" si="240"/>
        <v/>
      </c>
    </row>
    <row r="2526" spans="1:24"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f>
        <v>1.016</v>
      </c>
      <c r="P2526" s="6">
        <f>E2526/L2526</f>
        <v>177.2093023255814</v>
      </c>
      <c r="Q2526" t="str">
        <f t="shared" si="235"/>
        <v>music</v>
      </c>
      <c r="R2526" s="7" t="str">
        <f t="shared" si="236"/>
        <v>classical music</v>
      </c>
      <c r="S2526" s="13">
        <f>(((I2526/60)/60)/24)+DATE(1970,1,1)</f>
        <v>41994.1875</v>
      </c>
      <c r="T2526" s="16">
        <f>(((J2526/60)/60)/24)+DATE(1970,1,1)</f>
        <v>41961.807372685187</v>
      </c>
      <c r="U2526">
        <f t="shared" si="237"/>
        <v>43</v>
      </c>
      <c r="V2526" t="str">
        <f t="shared" si="238"/>
        <v/>
      </c>
      <c r="W2526" t="str">
        <f t="shared" si="239"/>
        <v/>
      </c>
      <c r="X2526" t="str">
        <f t="shared" si="240"/>
        <v/>
      </c>
    </row>
    <row r="2527" spans="1:24"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f>
        <v>1.00325</v>
      </c>
      <c r="P2527" s="6">
        <f>E2527/L2527</f>
        <v>100.325</v>
      </c>
      <c r="Q2527" t="str">
        <f t="shared" si="235"/>
        <v>music</v>
      </c>
      <c r="R2527" s="7" t="str">
        <f t="shared" si="236"/>
        <v>classical music</v>
      </c>
      <c r="S2527" s="13">
        <f>(((I2527/60)/60)/24)+DATE(1970,1,1)</f>
        <v>41088.844571759262</v>
      </c>
      <c r="T2527" s="16">
        <f>(((J2527/60)/60)/24)+DATE(1970,1,1)</f>
        <v>41058.844571759262</v>
      </c>
      <c r="U2527">
        <f t="shared" si="237"/>
        <v>80</v>
      </c>
      <c r="V2527" t="str">
        <f t="shared" si="238"/>
        <v/>
      </c>
      <c r="W2527" t="str">
        <f t="shared" si="239"/>
        <v/>
      </c>
      <c r="X2527" t="str">
        <f t="shared" si="240"/>
        <v/>
      </c>
    </row>
    <row r="2528" spans="1:24"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f>
        <v>1.1294999999999999</v>
      </c>
      <c r="P2528" s="6">
        <f>E2528/L2528</f>
        <v>136.90909090909091</v>
      </c>
      <c r="Q2528" t="str">
        <f t="shared" si="235"/>
        <v>music</v>
      </c>
      <c r="R2528" s="7" t="str">
        <f t="shared" si="236"/>
        <v>classical music</v>
      </c>
      <c r="S2528" s="13">
        <f>(((I2528/60)/60)/24)+DATE(1970,1,1)</f>
        <v>41981.207638888889</v>
      </c>
      <c r="T2528" s="16">
        <f>(((J2528/60)/60)/24)+DATE(1970,1,1)</f>
        <v>41953.091134259259</v>
      </c>
      <c r="U2528">
        <f t="shared" si="237"/>
        <v>33</v>
      </c>
      <c r="V2528" t="str">
        <f t="shared" si="238"/>
        <v/>
      </c>
      <c r="W2528" t="str">
        <f t="shared" si="239"/>
        <v/>
      </c>
      <c r="X2528" t="str">
        <f t="shared" si="240"/>
        <v/>
      </c>
    </row>
    <row r="2529" spans="1:24"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f>
        <v>1.02125</v>
      </c>
      <c r="P2529" s="6">
        <f>E2529/L2529</f>
        <v>57.535211267605632</v>
      </c>
      <c r="Q2529" t="str">
        <f t="shared" si="235"/>
        <v>music</v>
      </c>
      <c r="R2529" s="7" t="str">
        <f t="shared" si="236"/>
        <v>classical music</v>
      </c>
      <c r="S2529" s="13">
        <f>(((I2529/60)/60)/24)+DATE(1970,1,1)</f>
        <v>41565.165972222225</v>
      </c>
      <c r="T2529" s="16">
        <f>(((J2529/60)/60)/24)+DATE(1970,1,1)</f>
        <v>41546.75105324074</v>
      </c>
      <c r="U2529">
        <f t="shared" si="237"/>
        <v>71</v>
      </c>
      <c r="V2529" t="str">
        <f t="shared" si="238"/>
        <v/>
      </c>
      <c r="W2529" t="str">
        <f t="shared" si="239"/>
        <v/>
      </c>
      <c r="X2529" t="str">
        <f t="shared" si="240"/>
        <v/>
      </c>
    </row>
    <row r="2530" spans="1:24"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f>
        <v>1.0724974999999999</v>
      </c>
      <c r="P2530" s="6">
        <f>E2530/L2530</f>
        <v>52.962839506172834</v>
      </c>
      <c r="Q2530" t="str">
        <f t="shared" si="235"/>
        <v>music</v>
      </c>
      <c r="R2530" s="7" t="str">
        <f t="shared" si="236"/>
        <v>classical music</v>
      </c>
      <c r="S2530" s="13">
        <f>(((I2530/60)/60)/24)+DATE(1970,1,1)</f>
        <v>42236.458333333328</v>
      </c>
      <c r="T2530" s="16">
        <f>(((J2530/60)/60)/24)+DATE(1970,1,1)</f>
        <v>42217.834525462968</v>
      </c>
      <c r="U2530">
        <f t="shared" si="237"/>
        <v>81</v>
      </c>
      <c r="V2530" t="str">
        <f t="shared" si="238"/>
        <v/>
      </c>
      <c r="W2530" t="str">
        <f t="shared" si="239"/>
        <v/>
      </c>
      <c r="X2530" t="str">
        <f t="shared" si="240"/>
        <v/>
      </c>
    </row>
    <row r="2531" spans="1:24"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f>
        <v>1.0428333333333333</v>
      </c>
      <c r="P2531" s="6">
        <f>E2531/L2531</f>
        <v>82.328947368421055</v>
      </c>
      <c r="Q2531" t="str">
        <f t="shared" si="235"/>
        <v>music</v>
      </c>
      <c r="R2531" s="7" t="str">
        <f t="shared" si="236"/>
        <v>classical music</v>
      </c>
      <c r="S2531" s="13">
        <f>(((I2531/60)/60)/24)+DATE(1970,1,1)</f>
        <v>40993.0390625</v>
      </c>
      <c r="T2531" s="16">
        <f>(((J2531/60)/60)/24)+DATE(1970,1,1)</f>
        <v>40948.080729166664</v>
      </c>
      <c r="U2531">
        <f t="shared" si="237"/>
        <v>76</v>
      </c>
      <c r="V2531" t="str">
        <f t="shared" si="238"/>
        <v/>
      </c>
      <c r="W2531" t="str">
        <f t="shared" si="239"/>
        <v/>
      </c>
      <c r="X2531" t="str">
        <f t="shared" si="240"/>
        <v/>
      </c>
    </row>
    <row r="2532" spans="1:24"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f>
        <v>1</v>
      </c>
      <c r="P2532" s="6">
        <f>E2532/L2532</f>
        <v>135.41666666666666</v>
      </c>
      <c r="Q2532" t="str">
        <f t="shared" si="235"/>
        <v>music</v>
      </c>
      <c r="R2532" s="7" t="str">
        <f t="shared" si="236"/>
        <v>classical music</v>
      </c>
      <c r="S2532" s="13">
        <f>(((I2532/60)/60)/24)+DATE(1970,1,1)</f>
        <v>42114.201388888891</v>
      </c>
      <c r="T2532" s="16">
        <f>(((J2532/60)/60)/24)+DATE(1970,1,1)</f>
        <v>42081.864641203705</v>
      </c>
      <c r="U2532">
        <f t="shared" si="237"/>
        <v>48</v>
      </c>
      <c r="V2532" t="str">
        <f t="shared" si="238"/>
        <v/>
      </c>
      <c r="W2532" t="str">
        <f t="shared" si="239"/>
        <v/>
      </c>
      <c r="X2532" t="str">
        <f t="shared" si="240"/>
        <v/>
      </c>
    </row>
    <row r="2533" spans="1:24"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f>
        <v>1.004</v>
      </c>
      <c r="P2533" s="6">
        <f>E2533/L2533</f>
        <v>74.06557377049181</v>
      </c>
      <c r="Q2533" t="str">
        <f t="shared" si="235"/>
        <v>music</v>
      </c>
      <c r="R2533" s="7" t="str">
        <f t="shared" si="236"/>
        <v>classical music</v>
      </c>
      <c r="S2533" s="13">
        <f>(((I2533/60)/60)/24)+DATE(1970,1,1)</f>
        <v>42231.165972222225</v>
      </c>
      <c r="T2533" s="16">
        <f>(((J2533/60)/60)/24)+DATE(1970,1,1)</f>
        <v>42208.680023148147</v>
      </c>
      <c r="U2533">
        <f t="shared" si="237"/>
        <v>61</v>
      </c>
      <c r="V2533" t="str">
        <f t="shared" si="238"/>
        <v/>
      </c>
      <c r="W2533" t="str">
        <f t="shared" si="239"/>
        <v/>
      </c>
      <c r="X2533" t="str">
        <f t="shared" si="240"/>
        <v/>
      </c>
    </row>
    <row r="2534" spans="1:24"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f>
        <v>1.26125</v>
      </c>
      <c r="P2534" s="6">
        <f>E2534/L2534</f>
        <v>84.083333333333329</v>
      </c>
      <c r="Q2534" t="str">
        <f t="shared" si="235"/>
        <v>music</v>
      </c>
      <c r="R2534" s="7" t="str">
        <f t="shared" si="236"/>
        <v>classical music</v>
      </c>
      <c r="S2534" s="13">
        <f>(((I2534/60)/60)/24)+DATE(1970,1,1)</f>
        <v>41137.849143518521</v>
      </c>
      <c r="T2534" s="16">
        <f>(((J2534/60)/60)/24)+DATE(1970,1,1)</f>
        <v>41107.849143518521</v>
      </c>
      <c r="U2534">
        <f t="shared" si="237"/>
        <v>60</v>
      </c>
      <c r="V2534" t="str">
        <f t="shared" si="238"/>
        <v/>
      </c>
      <c r="W2534" t="str">
        <f t="shared" si="239"/>
        <v/>
      </c>
      <c r="X2534" t="str">
        <f t="shared" si="240"/>
        <v/>
      </c>
    </row>
    <row r="2535" spans="1:24"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f>
        <v>1.1066666666666667</v>
      </c>
      <c r="P2535" s="6">
        <f>E2535/L2535</f>
        <v>61.029411764705884</v>
      </c>
      <c r="Q2535" t="str">
        <f t="shared" si="235"/>
        <v>music</v>
      </c>
      <c r="R2535" s="7" t="str">
        <f t="shared" si="236"/>
        <v>classical music</v>
      </c>
      <c r="S2535" s="13">
        <f>(((I2535/60)/60)/24)+DATE(1970,1,1)</f>
        <v>41334.750787037039</v>
      </c>
      <c r="T2535" s="16">
        <f>(((J2535/60)/60)/24)+DATE(1970,1,1)</f>
        <v>41304.751284722224</v>
      </c>
      <c r="U2535">
        <f t="shared" si="237"/>
        <v>136</v>
      </c>
      <c r="V2535" t="str">
        <f t="shared" si="238"/>
        <v/>
      </c>
      <c r="W2535" t="str">
        <f t="shared" si="239"/>
        <v/>
      </c>
      <c r="X2535" t="str">
        <f t="shared" si="240"/>
        <v/>
      </c>
    </row>
    <row r="2536" spans="1:24"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f>
        <v>1.05</v>
      </c>
      <c r="P2536" s="6">
        <f>E2536/L2536</f>
        <v>150</v>
      </c>
      <c r="Q2536" t="str">
        <f t="shared" si="235"/>
        <v>music</v>
      </c>
      <c r="R2536" s="7" t="str">
        <f t="shared" si="236"/>
        <v>classical music</v>
      </c>
      <c r="S2536" s="13">
        <f>(((I2536/60)/60)/24)+DATE(1970,1,1)</f>
        <v>40179.25</v>
      </c>
      <c r="T2536" s="16">
        <f>(((J2536/60)/60)/24)+DATE(1970,1,1)</f>
        <v>40127.700370370374</v>
      </c>
      <c r="U2536">
        <f t="shared" si="237"/>
        <v>14</v>
      </c>
      <c r="V2536" t="str">
        <f t="shared" si="238"/>
        <v/>
      </c>
      <c r="W2536" t="str">
        <f t="shared" si="239"/>
        <v/>
      </c>
      <c r="X2536" t="str">
        <f t="shared" si="240"/>
        <v/>
      </c>
    </row>
    <row r="2537" spans="1:24"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f>
        <v>1.03775</v>
      </c>
      <c r="P2537" s="6">
        <f>E2537/L2537</f>
        <v>266.08974358974359</v>
      </c>
      <c r="Q2537" t="str">
        <f t="shared" si="235"/>
        <v>music</v>
      </c>
      <c r="R2537" s="7" t="str">
        <f t="shared" si="236"/>
        <v>classical music</v>
      </c>
      <c r="S2537" s="13">
        <f>(((I2537/60)/60)/24)+DATE(1970,1,1)</f>
        <v>41974.832696759258</v>
      </c>
      <c r="T2537" s="16">
        <f>(((J2537/60)/60)/24)+DATE(1970,1,1)</f>
        <v>41943.791030092594</v>
      </c>
      <c r="U2537">
        <f t="shared" si="237"/>
        <v>78</v>
      </c>
      <c r="V2537" t="str">
        <f t="shared" si="238"/>
        <v/>
      </c>
      <c r="W2537" t="str">
        <f t="shared" si="239"/>
        <v/>
      </c>
      <c r="X2537" t="str">
        <f t="shared" si="240"/>
        <v/>
      </c>
    </row>
    <row r="2538" spans="1:24"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f>
        <v>1.1599999999999999</v>
      </c>
      <c r="P2538" s="6">
        <f>E2538/L2538</f>
        <v>7.25</v>
      </c>
      <c r="Q2538" t="str">
        <f t="shared" si="235"/>
        <v>music</v>
      </c>
      <c r="R2538" s="7" t="str">
        <f t="shared" si="236"/>
        <v>classical music</v>
      </c>
      <c r="S2538" s="13">
        <f>(((I2538/60)/60)/24)+DATE(1970,1,1)</f>
        <v>41485.106087962966</v>
      </c>
      <c r="T2538" s="16">
        <f>(((J2538/60)/60)/24)+DATE(1970,1,1)</f>
        <v>41464.106087962966</v>
      </c>
      <c r="U2538">
        <f t="shared" si="237"/>
        <v>4</v>
      </c>
      <c r="V2538" t="str">
        <f t="shared" si="238"/>
        <v/>
      </c>
      <c r="W2538" t="str">
        <f t="shared" si="239"/>
        <v/>
      </c>
      <c r="X2538" t="str">
        <f t="shared" si="240"/>
        <v/>
      </c>
    </row>
    <row r="2539" spans="1:24"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f>
        <v>1.1000000000000001</v>
      </c>
      <c r="P2539" s="6">
        <f>E2539/L2539</f>
        <v>100</v>
      </c>
      <c r="Q2539" t="str">
        <f t="shared" si="235"/>
        <v>music</v>
      </c>
      <c r="R2539" s="7" t="str">
        <f t="shared" si="236"/>
        <v>classical music</v>
      </c>
      <c r="S2539" s="13">
        <f>(((I2539/60)/60)/24)+DATE(1970,1,1)</f>
        <v>40756.648784722223</v>
      </c>
      <c r="T2539" s="16">
        <f>(((J2539/60)/60)/24)+DATE(1970,1,1)</f>
        <v>40696.648784722223</v>
      </c>
      <c r="U2539">
        <f t="shared" si="237"/>
        <v>11</v>
      </c>
      <c r="V2539" t="str">
        <f t="shared" si="238"/>
        <v/>
      </c>
      <c r="W2539" t="str">
        <f t="shared" si="239"/>
        <v/>
      </c>
      <c r="X2539" t="str">
        <f t="shared" si="240"/>
        <v/>
      </c>
    </row>
    <row r="2540" spans="1:24"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f>
        <v>1.130176111111111</v>
      </c>
      <c r="P2540" s="6">
        <f>E2540/L2540</f>
        <v>109.96308108108107</v>
      </c>
      <c r="Q2540" t="str">
        <f t="shared" si="235"/>
        <v>music</v>
      </c>
      <c r="R2540" s="7" t="str">
        <f t="shared" si="236"/>
        <v>classical music</v>
      </c>
      <c r="S2540" s="13">
        <f>(((I2540/60)/60)/24)+DATE(1970,1,1)</f>
        <v>41329.207638888889</v>
      </c>
      <c r="T2540" s="16">
        <f>(((J2540/60)/60)/24)+DATE(1970,1,1)</f>
        <v>41298.509965277779</v>
      </c>
      <c r="U2540">
        <f t="shared" si="237"/>
        <v>185</v>
      </c>
      <c r="V2540" t="str">
        <f t="shared" si="238"/>
        <v/>
      </c>
      <c r="W2540" t="str">
        <f t="shared" si="239"/>
        <v/>
      </c>
      <c r="X2540" t="str">
        <f t="shared" si="240"/>
        <v/>
      </c>
    </row>
    <row r="2541" spans="1:24"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f>
        <v>1.0024999999999999</v>
      </c>
      <c r="P2541" s="6">
        <f>E2541/L2541</f>
        <v>169.91525423728814</v>
      </c>
      <c r="Q2541" t="str">
        <f t="shared" si="235"/>
        <v>music</v>
      </c>
      <c r="R2541" s="7" t="str">
        <f t="shared" si="236"/>
        <v>classical music</v>
      </c>
      <c r="S2541" s="13">
        <f>(((I2541/60)/60)/24)+DATE(1970,1,1)</f>
        <v>42037.902222222227</v>
      </c>
      <c r="T2541" s="16">
        <f>(((J2541/60)/60)/24)+DATE(1970,1,1)</f>
        <v>41977.902222222227</v>
      </c>
      <c r="U2541">
        <f t="shared" si="237"/>
        <v>59</v>
      </c>
      <c r="V2541" t="str">
        <f t="shared" si="238"/>
        <v/>
      </c>
      <c r="W2541" t="str">
        <f t="shared" si="239"/>
        <v/>
      </c>
      <c r="X2541" t="str">
        <f t="shared" si="240"/>
        <v/>
      </c>
    </row>
    <row r="2542" spans="1:24"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f>
        <v>1.034</v>
      </c>
      <c r="P2542" s="6">
        <f>E2542/L2542</f>
        <v>95.740740740740748</v>
      </c>
      <c r="Q2542" t="str">
        <f t="shared" si="235"/>
        <v>music</v>
      </c>
      <c r="R2542" s="7" t="str">
        <f t="shared" si="236"/>
        <v>classical music</v>
      </c>
      <c r="S2542" s="13">
        <f>(((I2542/60)/60)/24)+DATE(1970,1,1)</f>
        <v>40845.675011574072</v>
      </c>
      <c r="T2542" s="16">
        <f>(((J2542/60)/60)/24)+DATE(1970,1,1)</f>
        <v>40785.675011574072</v>
      </c>
      <c r="U2542">
        <f t="shared" si="237"/>
        <v>27</v>
      </c>
      <c r="V2542" t="str">
        <f t="shared" si="238"/>
        <v/>
      </c>
      <c r="W2542" t="str">
        <f t="shared" si="239"/>
        <v/>
      </c>
      <c r="X2542" t="str">
        <f t="shared" si="240"/>
        <v/>
      </c>
    </row>
    <row r="2543" spans="1:24"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f>
        <v>1.0702857142857143</v>
      </c>
      <c r="P2543" s="6">
        <f>E2543/L2543</f>
        <v>59.460317460317462</v>
      </c>
      <c r="Q2543" t="str">
        <f t="shared" si="235"/>
        <v>music</v>
      </c>
      <c r="R2543" s="7" t="str">
        <f t="shared" si="236"/>
        <v>classical music</v>
      </c>
      <c r="S2543" s="13">
        <f>(((I2543/60)/60)/24)+DATE(1970,1,1)</f>
        <v>41543.449282407404</v>
      </c>
      <c r="T2543" s="16">
        <f>(((J2543/60)/60)/24)+DATE(1970,1,1)</f>
        <v>41483.449282407404</v>
      </c>
      <c r="U2543">
        <f t="shared" si="237"/>
        <v>63</v>
      </c>
      <c r="V2543" t="str">
        <f t="shared" si="238"/>
        <v/>
      </c>
      <c r="W2543" t="str">
        <f t="shared" si="239"/>
        <v/>
      </c>
      <c r="X2543" t="str">
        <f t="shared" si="240"/>
        <v/>
      </c>
    </row>
    <row r="2544" spans="1:24"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f>
        <v>1.0357142857142858</v>
      </c>
      <c r="P2544" s="6">
        <f>E2544/L2544</f>
        <v>55.769230769230766</v>
      </c>
      <c r="Q2544" t="str">
        <f t="shared" si="235"/>
        <v>music</v>
      </c>
      <c r="R2544" s="7" t="str">
        <f t="shared" si="236"/>
        <v>classical music</v>
      </c>
      <c r="S2544" s="13">
        <f>(((I2544/60)/60)/24)+DATE(1970,1,1)</f>
        <v>41548.165972222225</v>
      </c>
      <c r="T2544" s="16">
        <f>(((J2544/60)/60)/24)+DATE(1970,1,1)</f>
        <v>41509.426585648151</v>
      </c>
      <c r="U2544">
        <f t="shared" si="237"/>
        <v>13</v>
      </c>
      <c r="V2544" t="str">
        <f t="shared" si="238"/>
        <v/>
      </c>
      <c r="W2544" t="str">
        <f t="shared" si="239"/>
        <v/>
      </c>
      <c r="X2544" t="str">
        <f t="shared" si="240"/>
        <v/>
      </c>
    </row>
    <row r="2545" spans="1:24"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f>
        <v>1.5640000000000001</v>
      </c>
      <c r="P2545" s="6">
        <f>E2545/L2545</f>
        <v>30.076923076923077</v>
      </c>
      <c r="Q2545" t="str">
        <f t="shared" si="235"/>
        <v>music</v>
      </c>
      <c r="R2545" s="7" t="str">
        <f t="shared" si="236"/>
        <v>classical music</v>
      </c>
      <c r="S2545" s="13">
        <f>(((I2545/60)/60)/24)+DATE(1970,1,1)</f>
        <v>40545.125</v>
      </c>
      <c r="T2545" s="16">
        <f>(((J2545/60)/60)/24)+DATE(1970,1,1)</f>
        <v>40514.107615740737</v>
      </c>
      <c r="U2545">
        <f t="shared" si="237"/>
        <v>13</v>
      </c>
      <c r="V2545" t="str">
        <f t="shared" si="238"/>
        <v/>
      </c>
      <c r="W2545" t="str">
        <f t="shared" si="239"/>
        <v/>
      </c>
      <c r="X2545" t="str">
        <f t="shared" si="240"/>
        <v/>
      </c>
    </row>
    <row r="2546" spans="1:24"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f>
        <v>1.0082</v>
      </c>
      <c r="P2546" s="6">
        <f>E2546/L2546</f>
        <v>88.438596491228068</v>
      </c>
      <c r="Q2546" t="str">
        <f t="shared" si="235"/>
        <v>music</v>
      </c>
      <c r="R2546" s="7" t="str">
        <f t="shared" si="236"/>
        <v>classical music</v>
      </c>
      <c r="S2546" s="13">
        <f>(((I2546/60)/60)/24)+DATE(1970,1,1)</f>
        <v>41098.520474537036</v>
      </c>
      <c r="T2546" s="16">
        <f>(((J2546/60)/60)/24)+DATE(1970,1,1)</f>
        <v>41068.520474537036</v>
      </c>
      <c r="U2546">
        <f t="shared" si="237"/>
        <v>57</v>
      </c>
      <c r="V2546" t="str">
        <f t="shared" si="238"/>
        <v/>
      </c>
      <c r="W2546" t="str">
        <f t="shared" si="239"/>
        <v/>
      </c>
      <c r="X2546" t="str">
        <f t="shared" si="240"/>
        <v/>
      </c>
    </row>
    <row r="2547" spans="1:24"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f>
        <v>1.9530000000000001</v>
      </c>
      <c r="P2547" s="6">
        <f>E2547/L2547</f>
        <v>64.032786885245898</v>
      </c>
      <c r="Q2547" t="str">
        <f t="shared" si="235"/>
        <v>music</v>
      </c>
      <c r="R2547" s="7" t="str">
        <f t="shared" si="236"/>
        <v>classical music</v>
      </c>
      <c r="S2547" s="13">
        <f>(((I2547/60)/60)/24)+DATE(1970,1,1)</f>
        <v>42062.020833333328</v>
      </c>
      <c r="T2547" s="16">
        <f>(((J2547/60)/60)/24)+DATE(1970,1,1)</f>
        <v>42027.13817129629</v>
      </c>
      <c r="U2547">
        <f t="shared" si="237"/>
        <v>61</v>
      </c>
      <c r="V2547" t="str">
        <f t="shared" si="238"/>
        <v/>
      </c>
      <c r="W2547" t="str">
        <f t="shared" si="239"/>
        <v/>
      </c>
      <c r="X2547" t="str">
        <f t="shared" si="240"/>
        <v/>
      </c>
    </row>
    <row r="2548" spans="1:24"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f>
        <v>1.1171428571428572</v>
      </c>
      <c r="P2548" s="6">
        <f>E2548/L2548</f>
        <v>60.153846153846153</v>
      </c>
      <c r="Q2548" t="str">
        <f t="shared" si="235"/>
        <v>music</v>
      </c>
      <c r="R2548" s="7" t="str">
        <f t="shared" si="236"/>
        <v>classical music</v>
      </c>
      <c r="S2548" s="13">
        <f>(((I2548/60)/60)/24)+DATE(1970,1,1)</f>
        <v>41552.208333333336</v>
      </c>
      <c r="T2548" s="16">
        <f>(((J2548/60)/60)/24)+DATE(1970,1,1)</f>
        <v>41524.858553240738</v>
      </c>
      <c r="U2548">
        <f t="shared" si="237"/>
        <v>65</v>
      </c>
      <c r="V2548" t="str">
        <f t="shared" si="238"/>
        <v/>
      </c>
      <c r="W2548" t="str">
        <f t="shared" si="239"/>
        <v/>
      </c>
      <c r="X2548" t="str">
        <f t="shared" si="240"/>
        <v/>
      </c>
    </row>
    <row r="2549" spans="1:24"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f>
        <v>1.1985454545454546</v>
      </c>
      <c r="P2549" s="6">
        <f>E2549/L2549</f>
        <v>49.194029850746269</v>
      </c>
      <c r="Q2549" t="str">
        <f t="shared" si="235"/>
        <v>music</v>
      </c>
      <c r="R2549" s="7" t="str">
        <f t="shared" si="236"/>
        <v>classical music</v>
      </c>
      <c r="S2549" s="13">
        <f>(((I2549/60)/60)/24)+DATE(1970,1,1)</f>
        <v>41003.731516203705</v>
      </c>
      <c r="T2549" s="16">
        <f>(((J2549/60)/60)/24)+DATE(1970,1,1)</f>
        <v>40973.773182870369</v>
      </c>
      <c r="U2549">
        <f t="shared" si="237"/>
        <v>134</v>
      </c>
      <c r="V2549" t="str">
        <f t="shared" si="238"/>
        <v/>
      </c>
      <c r="W2549" t="str">
        <f t="shared" si="239"/>
        <v/>
      </c>
      <c r="X2549" t="str">
        <f t="shared" si="240"/>
        <v/>
      </c>
    </row>
    <row r="2550" spans="1:24"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f>
        <v>1.0185</v>
      </c>
      <c r="P2550" s="6">
        <f>E2550/L2550</f>
        <v>165.16216216216216</v>
      </c>
      <c r="Q2550" t="str">
        <f t="shared" si="235"/>
        <v>music</v>
      </c>
      <c r="R2550" s="7" t="str">
        <f t="shared" si="236"/>
        <v>classical music</v>
      </c>
      <c r="S2550" s="13">
        <f>(((I2550/60)/60)/24)+DATE(1970,1,1)</f>
        <v>42643.185416666667</v>
      </c>
      <c r="T2550" s="16">
        <f>(((J2550/60)/60)/24)+DATE(1970,1,1)</f>
        <v>42618.625428240746</v>
      </c>
      <c r="U2550">
        <f t="shared" si="237"/>
        <v>37</v>
      </c>
      <c r="V2550" t="str">
        <f t="shared" si="238"/>
        <v/>
      </c>
      <c r="W2550" t="str">
        <f t="shared" si="239"/>
        <v/>
      </c>
      <c r="X2550" t="str">
        <f t="shared" si="240"/>
        <v/>
      </c>
    </row>
    <row r="2551" spans="1:24"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f>
        <v>1.0280254777070064</v>
      </c>
      <c r="P2551" s="6">
        <f>E2551/L2551</f>
        <v>43.621621621621621</v>
      </c>
      <c r="Q2551" t="str">
        <f t="shared" si="235"/>
        <v>music</v>
      </c>
      <c r="R2551" s="7" t="str">
        <f t="shared" si="236"/>
        <v>classical music</v>
      </c>
      <c r="S2551" s="13">
        <f>(((I2551/60)/60)/24)+DATE(1970,1,1)</f>
        <v>41425.708333333336</v>
      </c>
      <c r="T2551" s="16">
        <f>(((J2551/60)/60)/24)+DATE(1970,1,1)</f>
        <v>41390.757754629631</v>
      </c>
      <c r="U2551">
        <f t="shared" si="237"/>
        <v>37</v>
      </c>
      <c r="V2551" t="str">
        <f t="shared" si="238"/>
        <v/>
      </c>
      <c r="W2551" t="str">
        <f t="shared" si="239"/>
        <v/>
      </c>
      <c r="X2551" t="str">
        <f t="shared" si="240"/>
        <v/>
      </c>
    </row>
    <row r="2552" spans="1:24"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f>
        <v>1.0084615384615385</v>
      </c>
      <c r="P2552" s="6">
        <f>E2552/L2552</f>
        <v>43.7</v>
      </c>
      <c r="Q2552" t="str">
        <f t="shared" si="235"/>
        <v>music</v>
      </c>
      <c r="R2552" s="7" t="str">
        <f t="shared" si="236"/>
        <v>classical music</v>
      </c>
      <c r="S2552" s="13">
        <f>(((I2552/60)/60)/24)+DATE(1970,1,1)</f>
        <v>42285.165972222225</v>
      </c>
      <c r="T2552" s="16">
        <f>(((J2552/60)/60)/24)+DATE(1970,1,1)</f>
        <v>42228.634328703702</v>
      </c>
      <c r="U2552">
        <f t="shared" si="237"/>
        <v>150</v>
      </c>
      <c r="V2552" t="str">
        <f t="shared" si="238"/>
        <v/>
      </c>
      <c r="W2552" t="str">
        <f t="shared" si="239"/>
        <v/>
      </c>
      <c r="X2552" t="str">
        <f t="shared" si="240"/>
        <v/>
      </c>
    </row>
    <row r="2553" spans="1:24"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f>
        <v>1.0273469387755103</v>
      </c>
      <c r="P2553" s="6">
        <f>E2553/L2553</f>
        <v>67.419642857142861</v>
      </c>
      <c r="Q2553" t="str">
        <f t="shared" si="235"/>
        <v>music</v>
      </c>
      <c r="R2553" s="7" t="str">
        <f t="shared" si="236"/>
        <v>classical music</v>
      </c>
      <c r="S2553" s="13">
        <f>(((I2553/60)/60)/24)+DATE(1970,1,1)</f>
        <v>40989.866666666669</v>
      </c>
      <c r="T2553" s="16">
        <f>(((J2553/60)/60)/24)+DATE(1970,1,1)</f>
        <v>40961.252141203702</v>
      </c>
      <c r="U2553">
        <f t="shared" si="237"/>
        <v>56</v>
      </c>
      <c r="V2553" t="str">
        <f t="shared" si="238"/>
        <v/>
      </c>
      <c r="W2553" t="str">
        <f t="shared" si="239"/>
        <v/>
      </c>
      <c r="X2553" t="str">
        <f t="shared" si="240"/>
        <v/>
      </c>
    </row>
    <row r="2554" spans="1:24"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f>
        <v>1.0649999999999999</v>
      </c>
      <c r="P2554" s="6">
        <f>E2554/L2554</f>
        <v>177.5</v>
      </c>
      <c r="Q2554" t="str">
        <f t="shared" si="235"/>
        <v>music</v>
      </c>
      <c r="R2554" s="7" t="str">
        <f t="shared" si="236"/>
        <v>classical music</v>
      </c>
      <c r="S2554" s="13">
        <f>(((I2554/60)/60)/24)+DATE(1970,1,1)</f>
        <v>42799.809965277775</v>
      </c>
      <c r="T2554" s="16">
        <f>(((J2554/60)/60)/24)+DATE(1970,1,1)</f>
        <v>42769.809965277775</v>
      </c>
      <c r="U2554">
        <f t="shared" si="237"/>
        <v>18</v>
      </c>
      <c r="V2554" t="str">
        <f t="shared" si="238"/>
        <v/>
      </c>
      <c r="W2554" t="str">
        <f t="shared" si="239"/>
        <v/>
      </c>
      <c r="X2554" t="str">
        <f t="shared" si="240"/>
        <v/>
      </c>
    </row>
    <row r="2555" spans="1:24"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f>
        <v>1.5553333333333332</v>
      </c>
      <c r="P2555" s="6">
        <f>E2555/L2555</f>
        <v>38.883333333333333</v>
      </c>
      <c r="Q2555" t="str">
        <f t="shared" si="235"/>
        <v>music</v>
      </c>
      <c r="R2555" s="7" t="str">
        <f t="shared" si="236"/>
        <v>classical music</v>
      </c>
      <c r="S2555" s="13">
        <f>(((I2555/60)/60)/24)+DATE(1970,1,1)</f>
        <v>41173.199155092596</v>
      </c>
      <c r="T2555" s="16">
        <f>(((J2555/60)/60)/24)+DATE(1970,1,1)</f>
        <v>41113.199155092596</v>
      </c>
      <c r="U2555">
        <f t="shared" si="237"/>
        <v>60</v>
      </c>
      <c r="V2555" t="str">
        <f t="shared" si="238"/>
        <v/>
      </c>
      <c r="W2555" t="str">
        <f t="shared" si="239"/>
        <v/>
      </c>
      <c r="X2555" t="str">
        <f t="shared" si="240"/>
        <v/>
      </c>
    </row>
    <row r="2556" spans="1:24"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f>
        <v>1.228</v>
      </c>
      <c r="P2556" s="6">
        <f>E2556/L2556</f>
        <v>54.985074626865675</v>
      </c>
      <c r="Q2556" t="str">
        <f t="shared" si="235"/>
        <v>music</v>
      </c>
      <c r="R2556" s="7" t="str">
        <f t="shared" si="236"/>
        <v>classical music</v>
      </c>
      <c r="S2556" s="13">
        <f>(((I2556/60)/60)/24)+DATE(1970,1,1)</f>
        <v>42156.165972222225</v>
      </c>
      <c r="T2556" s="16">
        <f>(((J2556/60)/60)/24)+DATE(1970,1,1)</f>
        <v>42125.078275462962</v>
      </c>
      <c r="U2556">
        <f t="shared" si="237"/>
        <v>67</v>
      </c>
      <c r="V2556" t="str">
        <f t="shared" si="238"/>
        <v/>
      </c>
      <c r="W2556" t="str">
        <f t="shared" si="239"/>
        <v/>
      </c>
      <c r="X2556" t="str">
        <f t="shared" si="240"/>
        <v/>
      </c>
    </row>
    <row r="2557" spans="1:24"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f>
        <v>1.0734999999999999</v>
      </c>
      <c r="P2557" s="6">
        <f>E2557/L2557</f>
        <v>61.342857142857142</v>
      </c>
      <c r="Q2557" t="str">
        <f t="shared" si="235"/>
        <v>music</v>
      </c>
      <c r="R2557" s="7" t="str">
        <f t="shared" si="236"/>
        <v>classical music</v>
      </c>
      <c r="S2557" s="13">
        <f>(((I2557/60)/60)/24)+DATE(1970,1,1)</f>
        <v>41057.655011574076</v>
      </c>
      <c r="T2557" s="16">
        <f>(((J2557/60)/60)/24)+DATE(1970,1,1)</f>
        <v>41026.655011574076</v>
      </c>
      <c r="U2557">
        <f t="shared" si="237"/>
        <v>35</v>
      </c>
      <c r="V2557" t="str">
        <f t="shared" si="238"/>
        <v/>
      </c>
      <c r="W2557" t="str">
        <f t="shared" si="239"/>
        <v/>
      </c>
      <c r="X2557" t="str">
        <f t="shared" si="240"/>
        <v/>
      </c>
    </row>
    <row r="2558" spans="1:24"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f>
        <v>1.0550335570469798</v>
      </c>
      <c r="P2558" s="6">
        <f>E2558/L2558</f>
        <v>23.117647058823529</v>
      </c>
      <c r="Q2558" t="str">
        <f t="shared" si="235"/>
        <v>music</v>
      </c>
      <c r="R2558" s="7" t="str">
        <f t="shared" si="236"/>
        <v>classical music</v>
      </c>
      <c r="S2558" s="13">
        <f>(((I2558/60)/60)/24)+DATE(1970,1,1)</f>
        <v>41267.991400462961</v>
      </c>
      <c r="T2558" s="16">
        <f>(((J2558/60)/60)/24)+DATE(1970,1,1)</f>
        <v>41222.991400462961</v>
      </c>
      <c r="U2558">
        <f t="shared" si="237"/>
        <v>34</v>
      </c>
      <c r="V2558" t="str">
        <f t="shared" si="238"/>
        <v/>
      </c>
      <c r="W2558" t="str">
        <f t="shared" si="239"/>
        <v/>
      </c>
      <c r="X2558" t="str">
        <f t="shared" si="240"/>
        <v/>
      </c>
    </row>
    <row r="2559" spans="1:24"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f>
        <v>1.1844444444444444</v>
      </c>
      <c r="P2559" s="6">
        <f>E2559/L2559</f>
        <v>29.611111111111111</v>
      </c>
      <c r="Q2559" t="str">
        <f t="shared" si="235"/>
        <v>music</v>
      </c>
      <c r="R2559" s="7" t="str">
        <f t="shared" si="236"/>
        <v>classical music</v>
      </c>
      <c r="S2559" s="13">
        <f>(((I2559/60)/60)/24)+DATE(1970,1,1)</f>
        <v>41774.745208333334</v>
      </c>
      <c r="T2559" s="16">
        <f>(((J2559/60)/60)/24)+DATE(1970,1,1)</f>
        <v>41744.745208333334</v>
      </c>
      <c r="U2559">
        <f t="shared" si="237"/>
        <v>36</v>
      </c>
      <c r="V2559" t="str">
        <f t="shared" si="238"/>
        <v/>
      </c>
      <c r="W2559" t="str">
        <f t="shared" si="239"/>
        <v/>
      </c>
      <c r="X2559" t="str">
        <f t="shared" si="240"/>
        <v/>
      </c>
    </row>
    <row r="2560" spans="1:24"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f>
        <v>1.0888</v>
      </c>
      <c r="P2560" s="6">
        <f>E2560/L2560</f>
        <v>75.611111111111114</v>
      </c>
      <c r="Q2560" t="str">
        <f t="shared" si="235"/>
        <v>music</v>
      </c>
      <c r="R2560" s="7" t="str">
        <f t="shared" si="236"/>
        <v>classical music</v>
      </c>
      <c r="S2560" s="13">
        <f>(((I2560/60)/60)/24)+DATE(1970,1,1)</f>
        <v>42125.582638888889</v>
      </c>
      <c r="T2560" s="16">
        <f>(((J2560/60)/60)/24)+DATE(1970,1,1)</f>
        <v>42093.860023148154</v>
      </c>
      <c r="U2560">
        <f t="shared" si="237"/>
        <v>18</v>
      </c>
      <c r="V2560" t="str">
        <f t="shared" si="238"/>
        <v/>
      </c>
      <c r="W2560" t="str">
        <f t="shared" si="239"/>
        <v/>
      </c>
      <c r="X2560" t="str">
        <f t="shared" si="240"/>
        <v/>
      </c>
    </row>
    <row r="2561" spans="1:24"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f>
        <v>1.1125</v>
      </c>
      <c r="P2561" s="6">
        <f>E2561/L2561</f>
        <v>35.6</v>
      </c>
      <c r="Q2561" t="str">
        <f t="shared" si="235"/>
        <v>music</v>
      </c>
      <c r="R2561" s="7" t="str">
        <f t="shared" si="236"/>
        <v>classical music</v>
      </c>
      <c r="S2561" s="13">
        <f>(((I2561/60)/60)/24)+DATE(1970,1,1)</f>
        <v>40862.817361111112</v>
      </c>
      <c r="T2561" s="16">
        <f>(((J2561/60)/60)/24)+DATE(1970,1,1)</f>
        <v>40829.873657407406</v>
      </c>
      <c r="U2561">
        <f t="shared" si="237"/>
        <v>25</v>
      </c>
      <c r="V2561" t="str">
        <f t="shared" si="238"/>
        <v/>
      </c>
      <c r="W2561" t="str">
        <f t="shared" si="239"/>
        <v/>
      </c>
      <c r="X2561" t="str">
        <f t="shared" si="240"/>
        <v/>
      </c>
    </row>
    <row r="2562" spans="1:24"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f>
        <v>1.0009999999999999</v>
      </c>
      <c r="P2562" s="6">
        <f>E2562/L2562</f>
        <v>143</v>
      </c>
      <c r="Q2562" t="str">
        <f t="shared" si="235"/>
        <v>music</v>
      </c>
      <c r="R2562" s="7" t="str">
        <f t="shared" si="236"/>
        <v>classical music</v>
      </c>
      <c r="S2562" s="13">
        <f>(((I2562/60)/60)/24)+DATE(1970,1,1)</f>
        <v>42069.951087962967</v>
      </c>
      <c r="T2562" s="16">
        <f>(((J2562/60)/60)/24)+DATE(1970,1,1)</f>
        <v>42039.951087962967</v>
      </c>
      <c r="U2562">
        <f t="shared" si="237"/>
        <v>21</v>
      </c>
      <c r="V2562" t="str">
        <f t="shared" si="238"/>
        <v/>
      </c>
      <c r="W2562" t="str">
        <f t="shared" si="239"/>
        <v/>
      </c>
      <c r="X2562" t="str">
        <f t="shared" si="240"/>
        <v/>
      </c>
    </row>
    <row r="2563" spans="1:24"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f>
        <v>0</v>
      </c>
      <c r="P2563" s="6" t="e">
        <f>E2563/L2563</f>
        <v>#DIV/0!</v>
      </c>
      <c r="Q2563" t="str">
        <f t="shared" ref="Q2563:Q2626" si="241">LEFT(N2563,SEARCH("/",N2563)-1)</f>
        <v>food</v>
      </c>
      <c r="R2563" s="7" t="str">
        <f t="shared" ref="R2563:R2626" si="242">RIGHT(N2563,LEN(N2563)-SEARCH("/",N2563))</f>
        <v>food trucks</v>
      </c>
      <c r="S2563" s="13">
        <f>(((I2563/60)/60)/24)+DATE(1970,1,1)</f>
        <v>42290.528807870374</v>
      </c>
      <c r="T2563" s="16">
        <f>(((J2563/60)/60)/24)+DATE(1970,1,1)</f>
        <v>42260.528807870374</v>
      </c>
      <c r="U2563" t="str">
        <f t="shared" ref="U2563:U2626" si="243">IF(F2563="Successful",L2563,"")</f>
        <v/>
      </c>
      <c r="V2563" t="str">
        <f t="shared" ref="V2563:V2626" si="244">IF($F2563="Failed",$L2563,"")</f>
        <v/>
      </c>
      <c r="W2563">
        <f t="shared" ref="W2563:W2626" si="245">IF($F2563="Canceled",$L2563,"")</f>
        <v>0</v>
      </c>
      <c r="X2563">
        <f t="shared" ref="X2563:X2626" si="246">IF(V2563="",W2563,V2563)</f>
        <v>0</v>
      </c>
    </row>
    <row r="2564" spans="1:24"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f>
        <v>7.4999999999999997E-3</v>
      </c>
      <c r="P2564" s="6">
        <f>E2564/L2564</f>
        <v>25</v>
      </c>
      <c r="Q2564" t="str">
        <f t="shared" si="241"/>
        <v>food</v>
      </c>
      <c r="R2564" s="7" t="str">
        <f t="shared" si="242"/>
        <v>food trucks</v>
      </c>
      <c r="S2564" s="13">
        <f>(((I2564/60)/60)/24)+DATE(1970,1,1)</f>
        <v>42654.524756944447</v>
      </c>
      <c r="T2564" s="16">
        <f>(((J2564/60)/60)/24)+DATE(1970,1,1)</f>
        <v>42594.524756944447</v>
      </c>
      <c r="U2564" t="str">
        <f t="shared" si="243"/>
        <v/>
      </c>
      <c r="V2564" t="str">
        <f t="shared" si="244"/>
        <v/>
      </c>
      <c r="W2564">
        <f t="shared" si="245"/>
        <v>3</v>
      </c>
      <c r="X2564">
        <f t="shared" si="246"/>
        <v>3</v>
      </c>
    </row>
    <row r="2565" spans="1:24"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f>
        <v>0</v>
      </c>
      <c r="P2565" s="6" t="e">
        <f>E2565/L2565</f>
        <v>#DIV/0!</v>
      </c>
      <c r="Q2565" t="str">
        <f t="shared" si="241"/>
        <v>food</v>
      </c>
      <c r="R2565" s="7" t="str">
        <f t="shared" si="242"/>
        <v>food trucks</v>
      </c>
      <c r="S2565" s="13">
        <f>(((I2565/60)/60)/24)+DATE(1970,1,1)</f>
        <v>42215.139479166668</v>
      </c>
      <c r="T2565" s="16">
        <f>(((J2565/60)/60)/24)+DATE(1970,1,1)</f>
        <v>42155.139479166668</v>
      </c>
      <c r="U2565" t="str">
        <f t="shared" si="243"/>
        <v/>
      </c>
      <c r="V2565" t="str">
        <f t="shared" si="244"/>
        <v/>
      </c>
      <c r="W2565">
        <f t="shared" si="245"/>
        <v>0</v>
      </c>
      <c r="X2565">
        <f t="shared" si="246"/>
        <v>0</v>
      </c>
    </row>
    <row r="2566" spans="1:24"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f>
        <v>0</v>
      </c>
      <c r="P2566" s="6" t="e">
        <f>E2566/L2566</f>
        <v>#DIV/0!</v>
      </c>
      <c r="Q2566" t="str">
        <f t="shared" si="241"/>
        <v>food</v>
      </c>
      <c r="R2566" s="7" t="str">
        <f t="shared" si="242"/>
        <v>food trucks</v>
      </c>
      <c r="S2566" s="13">
        <f>(((I2566/60)/60)/24)+DATE(1970,1,1)</f>
        <v>41852.040497685186</v>
      </c>
      <c r="T2566" s="16">
        <f>(((J2566/60)/60)/24)+DATE(1970,1,1)</f>
        <v>41822.040497685186</v>
      </c>
      <c r="U2566" t="str">
        <f t="shared" si="243"/>
        <v/>
      </c>
      <c r="V2566" t="str">
        <f t="shared" si="244"/>
        <v/>
      </c>
      <c r="W2566">
        <f t="shared" si="245"/>
        <v>0</v>
      </c>
      <c r="X2566">
        <f t="shared" si="246"/>
        <v>0</v>
      </c>
    </row>
    <row r="2567" spans="1:24"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f>
        <v>0.01</v>
      </c>
      <c r="P2567" s="6">
        <f>E2567/L2567</f>
        <v>100</v>
      </c>
      <c r="Q2567" t="str">
        <f t="shared" si="241"/>
        <v>food</v>
      </c>
      <c r="R2567" s="7" t="str">
        <f t="shared" si="242"/>
        <v>food trucks</v>
      </c>
      <c r="S2567" s="13">
        <f>(((I2567/60)/60)/24)+DATE(1970,1,1)</f>
        <v>42499.868055555555</v>
      </c>
      <c r="T2567" s="16">
        <f>(((J2567/60)/60)/24)+DATE(1970,1,1)</f>
        <v>42440.650335648148</v>
      </c>
      <c r="U2567" t="str">
        <f t="shared" si="243"/>
        <v/>
      </c>
      <c r="V2567" t="str">
        <f t="shared" si="244"/>
        <v/>
      </c>
      <c r="W2567">
        <f t="shared" si="245"/>
        <v>1</v>
      </c>
      <c r="X2567">
        <f t="shared" si="246"/>
        <v>1</v>
      </c>
    </row>
    <row r="2568" spans="1:24"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f>
        <v>0</v>
      </c>
      <c r="P2568" s="6" t="e">
        <f>E2568/L2568</f>
        <v>#DIV/0!</v>
      </c>
      <c r="Q2568" t="str">
        <f t="shared" si="241"/>
        <v>food</v>
      </c>
      <c r="R2568" s="7" t="str">
        <f t="shared" si="242"/>
        <v>food trucks</v>
      </c>
      <c r="S2568" s="13">
        <f>(((I2568/60)/60)/24)+DATE(1970,1,1)</f>
        <v>41872.980879629627</v>
      </c>
      <c r="T2568" s="16">
        <f>(((J2568/60)/60)/24)+DATE(1970,1,1)</f>
        <v>41842.980879629627</v>
      </c>
      <c r="U2568" t="str">
        <f t="shared" si="243"/>
        <v/>
      </c>
      <c r="V2568" t="str">
        <f t="shared" si="244"/>
        <v/>
      </c>
      <c r="W2568">
        <f t="shared" si="245"/>
        <v>0</v>
      </c>
      <c r="X2568">
        <f t="shared" si="246"/>
        <v>0</v>
      </c>
    </row>
    <row r="2569" spans="1:24"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f>
        <v>2.6666666666666666E-3</v>
      </c>
      <c r="P2569" s="6">
        <f>E2569/L2569</f>
        <v>60</v>
      </c>
      <c r="Q2569" t="str">
        <f t="shared" si="241"/>
        <v>food</v>
      </c>
      <c r="R2569" s="7" t="str">
        <f t="shared" si="242"/>
        <v>food trucks</v>
      </c>
      <c r="S2569" s="13">
        <f>(((I2569/60)/60)/24)+DATE(1970,1,1)</f>
        <v>42117.878912037035</v>
      </c>
      <c r="T2569" s="16">
        <f>(((J2569/60)/60)/24)+DATE(1970,1,1)</f>
        <v>42087.878912037035</v>
      </c>
      <c r="U2569" t="str">
        <f t="shared" si="243"/>
        <v/>
      </c>
      <c r="V2569" t="str">
        <f t="shared" si="244"/>
        <v/>
      </c>
      <c r="W2569">
        <f t="shared" si="245"/>
        <v>2</v>
      </c>
      <c r="X2569">
        <f t="shared" si="246"/>
        <v>2</v>
      </c>
    </row>
    <row r="2570" spans="1:24"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f>
        <v>5.0000000000000001E-3</v>
      </c>
      <c r="P2570" s="6">
        <f>E2570/L2570</f>
        <v>50</v>
      </c>
      <c r="Q2570" t="str">
        <f t="shared" si="241"/>
        <v>food</v>
      </c>
      <c r="R2570" s="7" t="str">
        <f t="shared" si="242"/>
        <v>food trucks</v>
      </c>
      <c r="S2570" s="13">
        <f>(((I2570/60)/60)/24)+DATE(1970,1,1)</f>
        <v>42614.666597222225</v>
      </c>
      <c r="T2570" s="16">
        <f>(((J2570/60)/60)/24)+DATE(1970,1,1)</f>
        <v>42584.666597222225</v>
      </c>
      <c r="U2570" t="str">
        <f t="shared" si="243"/>
        <v/>
      </c>
      <c r="V2570" t="str">
        <f t="shared" si="244"/>
        <v/>
      </c>
      <c r="W2570">
        <f t="shared" si="245"/>
        <v>1</v>
      </c>
      <c r="X2570">
        <f t="shared" si="246"/>
        <v>1</v>
      </c>
    </row>
    <row r="2571" spans="1:24"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f>
        <v>2.2307692307692306E-2</v>
      </c>
      <c r="P2571" s="6">
        <f>E2571/L2571</f>
        <v>72.5</v>
      </c>
      <c r="Q2571" t="str">
        <f t="shared" si="241"/>
        <v>food</v>
      </c>
      <c r="R2571" s="7" t="str">
        <f t="shared" si="242"/>
        <v>food trucks</v>
      </c>
      <c r="S2571" s="13">
        <f>(((I2571/60)/60)/24)+DATE(1970,1,1)</f>
        <v>42264.105462962965</v>
      </c>
      <c r="T2571" s="16">
        <f>(((J2571/60)/60)/24)+DATE(1970,1,1)</f>
        <v>42234.105462962965</v>
      </c>
      <c r="U2571" t="str">
        <f t="shared" si="243"/>
        <v/>
      </c>
      <c r="V2571" t="str">
        <f t="shared" si="244"/>
        <v/>
      </c>
      <c r="W2571">
        <f t="shared" si="245"/>
        <v>2</v>
      </c>
      <c r="X2571">
        <f t="shared" si="246"/>
        <v>2</v>
      </c>
    </row>
    <row r="2572" spans="1:24"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f>
        <v>8.4285714285714294E-3</v>
      </c>
      <c r="P2572" s="6">
        <f>E2572/L2572</f>
        <v>29.5</v>
      </c>
      <c r="Q2572" t="str">
        <f t="shared" si="241"/>
        <v>food</v>
      </c>
      <c r="R2572" s="7" t="str">
        <f t="shared" si="242"/>
        <v>food trucks</v>
      </c>
      <c r="S2572" s="13">
        <f>(((I2572/60)/60)/24)+DATE(1970,1,1)</f>
        <v>42774.903182870374</v>
      </c>
      <c r="T2572" s="16">
        <f>(((J2572/60)/60)/24)+DATE(1970,1,1)</f>
        <v>42744.903182870374</v>
      </c>
      <c r="U2572" t="str">
        <f t="shared" si="243"/>
        <v/>
      </c>
      <c r="V2572" t="str">
        <f t="shared" si="244"/>
        <v/>
      </c>
      <c r="W2572">
        <f t="shared" si="245"/>
        <v>2</v>
      </c>
      <c r="X2572">
        <f t="shared" si="246"/>
        <v>2</v>
      </c>
    </row>
    <row r="2573" spans="1:24"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f>
        <v>2.5000000000000001E-3</v>
      </c>
      <c r="P2573" s="6">
        <f>E2573/L2573</f>
        <v>62.5</v>
      </c>
      <c r="Q2573" t="str">
        <f t="shared" si="241"/>
        <v>food</v>
      </c>
      <c r="R2573" s="7" t="str">
        <f t="shared" si="242"/>
        <v>food trucks</v>
      </c>
      <c r="S2573" s="13">
        <f>(((I2573/60)/60)/24)+DATE(1970,1,1)</f>
        <v>42509.341678240744</v>
      </c>
      <c r="T2573" s="16">
        <f>(((J2573/60)/60)/24)+DATE(1970,1,1)</f>
        <v>42449.341678240744</v>
      </c>
      <c r="U2573" t="str">
        <f t="shared" si="243"/>
        <v/>
      </c>
      <c r="V2573" t="str">
        <f t="shared" si="244"/>
        <v/>
      </c>
      <c r="W2573">
        <f t="shared" si="245"/>
        <v>4</v>
      </c>
      <c r="X2573">
        <f t="shared" si="246"/>
        <v>4</v>
      </c>
    </row>
    <row r="2574" spans="1:24"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f>
        <v>0</v>
      </c>
      <c r="P2574" s="6" t="e">
        <f>E2574/L2574</f>
        <v>#DIV/0!</v>
      </c>
      <c r="Q2574" t="str">
        <f t="shared" si="241"/>
        <v>food</v>
      </c>
      <c r="R2574" s="7" t="str">
        <f t="shared" si="242"/>
        <v>food trucks</v>
      </c>
      <c r="S2574" s="13">
        <f>(((I2574/60)/60)/24)+DATE(1970,1,1)</f>
        <v>42107.119409722218</v>
      </c>
      <c r="T2574" s="16">
        <f>(((J2574/60)/60)/24)+DATE(1970,1,1)</f>
        <v>42077.119409722218</v>
      </c>
      <c r="U2574" t="str">
        <f t="shared" si="243"/>
        <v/>
      </c>
      <c r="V2574" t="str">
        <f t="shared" si="244"/>
        <v/>
      </c>
      <c r="W2574">
        <f t="shared" si="245"/>
        <v>0</v>
      </c>
      <c r="X2574">
        <f t="shared" si="246"/>
        <v>0</v>
      </c>
    </row>
    <row r="2575" spans="1:24"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f>
        <v>0</v>
      </c>
      <c r="P2575" s="6" t="e">
        <f>E2575/L2575</f>
        <v>#DIV/0!</v>
      </c>
      <c r="Q2575" t="str">
        <f t="shared" si="241"/>
        <v>food</v>
      </c>
      <c r="R2575" s="7" t="str">
        <f t="shared" si="242"/>
        <v>food trucks</v>
      </c>
      <c r="S2575" s="13">
        <f>(((I2575/60)/60)/24)+DATE(1970,1,1)</f>
        <v>41874.592002314814</v>
      </c>
      <c r="T2575" s="16">
        <f>(((J2575/60)/60)/24)+DATE(1970,1,1)</f>
        <v>41829.592002314814</v>
      </c>
      <c r="U2575" t="str">
        <f t="shared" si="243"/>
        <v/>
      </c>
      <c r="V2575" t="str">
        <f t="shared" si="244"/>
        <v/>
      </c>
      <c r="W2575">
        <f t="shared" si="245"/>
        <v>0</v>
      </c>
      <c r="X2575">
        <f t="shared" si="246"/>
        <v>0</v>
      </c>
    </row>
    <row r="2576" spans="1:24"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f>
        <v>0</v>
      </c>
      <c r="P2576" s="6" t="e">
        <f>E2576/L2576</f>
        <v>#DIV/0!</v>
      </c>
      <c r="Q2576" t="str">
        <f t="shared" si="241"/>
        <v>food</v>
      </c>
      <c r="R2576" s="7" t="str">
        <f t="shared" si="242"/>
        <v>food trucks</v>
      </c>
      <c r="S2576" s="13">
        <f>(((I2576/60)/60)/24)+DATE(1970,1,1)</f>
        <v>42508.825752314813</v>
      </c>
      <c r="T2576" s="16">
        <f>(((J2576/60)/60)/24)+DATE(1970,1,1)</f>
        <v>42487.825752314813</v>
      </c>
      <c r="U2576" t="str">
        <f t="shared" si="243"/>
        <v/>
      </c>
      <c r="V2576" t="str">
        <f t="shared" si="244"/>
        <v/>
      </c>
      <c r="W2576">
        <f t="shared" si="245"/>
        <v>0</v>
      </c>
      <c r="X2576">
        <f t="shared" si="246"/>
        <v>0</v>
      </c>
    </row>
    <row r="2577" spans="1:24"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f>
        <v>0</v>
      </c>
      <c r="P2577" s="6" t="e">
        <f>E2577/L2577</f>
        <v>#DIV/0!</v>
      </c>
      <c r="Q2577" t="str">
        <f t="shared" si="241"/>
        <v>food</v>
      </c>
      <c r="R2577" s="7" t="str">
        <f t="shared" si="242"/>
        <v>food trucks</v>
      </c>
      <c r="S2577" s="13">
        <f>(((I2577/60)/60)/24)+DATE(1970,1,1)</f>
        <v>42016.108726851846</v>
      </c>
      <c r="T2577" s="16">
        <f>(((J2577/60)/60)/24)+DATE(1970,1,1)</f>
        <v>41986.108726851846</v>
      </c>
      <c r="U2577" t="str">
        <f t="shared" si="243"/>
        <v/>
      </c>
      <c r="V2577" t="str">
        <f t="shared" si="244"/>
        <v/>
      </c>
      <c r="W2577">
        <f t="shared" si="245"/>
        <v>0</v>
      </c>
      <c r="X2577">
        <f t="shared" si="246"/>
        <v>0</v>
      </c>
    </row>
    <row r="2578" spans="1:24"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f>
        <v>0</v>
      </c>
      <c r="P2578" s="6" t="e">
        <f>E2578/L2578</f>
        <v>#DIV/0!</v>
      </c>
      <c r="Q2578" t="str">
        <f t="shared" si="241"/>
        <v>food</v>
      </c>
      <c r="R2578" s="7" t="str">
        <f t="shared" si="242"/>
        <v>food trucks</v>
      </c>
      <c r="S2578" s="13">
        <f>(((I2578/60)/60)/24)+DATE(1970,1,1)</f>
        <v>42104.968136574069</v>
      </c>
      <c r="T2578" s="16">
        <f>(((J2578/60)/60)/24)+DATE(1970,1,1)</f>
        <v>42060.00980324074</v>
      </c>
      <c r="U2578" t="str">
        <f t="shared" si="243"/>
        <v/>
      </c>
      <c r="V2578" t="str">
        <f t="shared" si="244"/>
        <v/>
      </c>
      <c r="W2578">
        <f t="shared" si="245"/>
        <v>0</v>
      </c>
      <c r="X2578">
        <f t="shared" si="246"/>
        <v>0</v>
      </c>
    </row>
    <row r="2579" spans="1:24"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f>
        <v>0</v>
      </c>
      <c r="P2579" s="6" t="e">
        <f>E2579/L2579</f>
        <v>#DIV/0!</v>
      </c>
      <c r="Q2579" t="str">
        <f t="shared" si="241"/>
        <v>food</v>
      </c>
      <c r="R2579" s="7" t="str">
        <f t="shared" si="242"/>
        <v>food trucks</v>
      </c>
      <c r="S2579" s="13">
        <f>(((I2579/60)/60)/24)+DATE(1970,1,1)</f>
        <v>41855.820567129631</v>
      </c>
      <c r="T2579" s="16">
        <f>(((J2579/60)/60)/24)+DATE(1970,1,1)</f>
        <v>41830.820567129631</v>
      </c>
      <c r="U2579" t="str">
        <f t="shared" si="243"/>
        <v/>
      </c>
      <c r="V2579" t="str">
        <f t="shared" si="244"/>
        <v/>
      </c>
      <c r="W2579">
        <f t="shared" si="245"/>
        <v>0</v>
      </c>
      <c r="X2579">
        <f t="shared" si="246"/>
        <v>0</v>
      </c>
    </row>
    <row r="2580" spans="1:24"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f>
        <v>0</v>
      </c>
      <c r="P2580" s="6" t="e">
        <f>E2580/L2580</f>
        <v>#DIV/0!</v>
      </c>
      <c r="Q2580" t="str">
        <f t="shared" si="241"/>
        <v>food</v>
      </c>
      <c r="R2580" s="7" t="str">
        <f t="shared" si="242"/>
        <v>food trucks</v>
      </c>
      <c r="S2580" s="13">
        <f>(((I2580/60)/60)/24)+DATE(1970,1,1)</f>
        <v>42286.708333333328</v>
      </c>
      <c r="T2580" s="16">
        <f>(((J2580/60)/60)/24)+DATE(1970,1,1)</f>
        <v>42238.022905092599</v>
      </c>
      <c r="U2580" t="str">
        <f t="shared" si="243"/>
        <v/>
      </c>
      <c r="V2580" t="str">
        <f t="shared" si="244"/>
        <v/>
      </c>
      <c r="W2580">
        <f t="shared" si="245"/>
        <v>0</v>
      </c>
      <c r="X2580">
        <f t="shared" si="246"/>
        <v>0</v>
      </c>
    </row>
    <row r="2581" spans="1:24"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f>
        <v>1.3849999999999999E-3</v>
      </c>
      <c r="P2581" s="6">
        <f>E2581/L2581</f>
        <v>23.083333333333332</v>
      </c>
      <c r="Q2581" t="str">
        <f t="shared" si="241"/>
        <v>food</v>
      </c>
      <c r="R2581" s="7" t="str">
        <f t="shared" si="242"/>
        <v>food trucks</v>
      </c>
      <c r="S2581" s="13">
        <f>(((I2581/60)/60)/24)+DATE(1970,1,1)</f>
        <v>41897.829895833333</v>
      </c>
      <c r="T2581" s="16">
        <f>(((J2581/60)/60)/24)+DATE(1970,1,1)</f>
        <v>41837.829895833333</v>
      </c>
      <c r="U2581" t="str">
        <f t="shared" si="243"/>
        <v/>
      </c>
      <c r="V2581" t="str">
        <f t="shared" si="244"/>
        <v/>
      </c>
      <c r="W2581">
        <f t="shared" si="245"/>
        <v>12</v>
      </c>
      <c r="X2581">
        <f t="shared" si="246"/>
        <v>12</v>
      </c>
    </row>
    <row r="2582" spans="1:24"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f>
        <v>6.0000000000000001E-3</v>
      </c>
      <c r="P2582" s="6">
        <f>E2582/L2582</f>
        <v>25.5</v>
      </c>
      <c r="Q2582" t="str">
        <f t="shared" si="241"/>
        <v>food</v>
      </c>
      <c r="R2582" s="7" t="str">
        <f t="shared" si="242"/>
        <v>food trucks</v>
      </c>
      <c r="S2582" s="13">
        <f>(((I2582/60)/60)/24)+DATE(1970,1,1)</f>
        <v>42140.125</v>
      </c>
      <c r="T2582" s="16">
        <f>(((J2582/60)/60)/24)+DATE(1970,1,1)</f>
        <v>42110.326423611114</v>
      </c>
      <c r="U2582" t="str">
        <f t="shared" si="243"/>
        <v/>
      </c>
      <c r="V2582" t="str">
        <f t="shared" si="244"/>
        <v/>
      </c>
      <c r="W2582">
        <f t="shared" si="245"/>
        <v>2</v>
      </c>
      <c r="X2582">
        <f t="shared" si="246"/>
        <v>2</v>
      </c>
    </row>
    <row r="2583" spans="1:24"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f>
        <v>0.106</v>
      </c>
      <c r="P2583" s="6">
        <f>E2583/L2583</f>
        <v>48.18181818181818</v>
      </c>
      <c r="Q2583" t="str">
        <f t="shared" si="241"/>
        <v>food</v>
      </c>
      <c r="R2583" s="7" t="str">
        <f t="shared" si="242"/>
        <v>food trucks</v>
      </c>
      <c r="S2583" s="13">
        <f>(((I2583/60)/60)/24)+DATE(1970,1,1)</f>
        <v>42324.670115740737</v>
      </c>
      <c r="T2583" s="16">
        <f>(((J2583/60)/60)/24)+DATE(1970,1,1)</f>
        <v>42294.628449074073</v>
      </c>
      <c r="U2583" t="str">
        <f t="shared" si="243"/>
        <v/>
      </c>
      <c r="V2583">
        <f t="shared" si="244"/>
        <v>11</v>
      </c>
      <c r="W2583" t="str">
        <f t="shared" si="245"/>
        <v/>
      </c>
      <c r="X2583">
        <f t="shared" si="246"/>
        <v>11</v>
      </c>
    </row>
    <row r="2584" spans="1:24"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f>
        <v>1.1111111111111112E-5</v>
      </c>
      <c r="P2584" s="6">
        <f>E2584/L2584</f>
        <v>1</v>
      </c>
      <c r="Q2584" t="str">
        <f t="shared" si="241"/>
        <v>food</v>
      </c>
      <c r="R2584" s="7" t="str">
        <f t="shared" si="242"/>
        <v>food trucks</v>
      </c>
      <c r="S2584" s="13">
        <f>(((I2584/60)/60)/24)+DATE(1970,1,1)</f>
        <v>42672.988819444443</v>
      </c>
      <c r="T2584" s="16">
        <f>(((J2584/60)/60)/24)+DATE(1970,1,1)</f>
        <v>42642.988819444443</v>
      </c>
      <c r="U2584" t="str">
        <f t="shared" si="243"/>
        <v/>
      </c>
      <c r="V2584">
        <f t="shared" si="244"/>
        <v>1</v>
      </c>
      <c r="W2584" t="str">
        <f t="shared" si="245"/>
        <v/>
      </c>
      <c r="X2584">
        <f t="shared" si="246"/>
        <v>1</v>
      </c>
    </row>
    <row r="2585" spans="1:24"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f>
        <v>5.0000000000000001E-3</v>
      </c>
      <c r="P2585" s="6">
        <f>E2585/L2585</f>
        <v>1</v>
      </c>
      <c r="Q2585" t="str">
        <f t="shared" si="241"/>
        <v>food</v>
      </c>
      <c r="R2585" s="7" t="str">
        <f t="shared" si="242"/>
        <v>food trucks</v>
      </c>
      <c r="S2585" s="13">
        <f>(((I2585/60)/60)/24)+DATE(1970,1,1)</f>
        <v>42079.727777777778</v>
      </c>
      <c r="T2585" s="16">
        <f>(((J2585/60)/60)/24)+DATE(1970,1,1)</f>
        <v>42019.76944444445</v>
      </c>
      <c r="U2585" t="str">
        <f t="shared" si="243"/>
        <v/>
      </c>
      <c r="V2585">
        <f t="shared" si="244"/>
        <v>5</v>
      </c>
      <c r="W2585" t="str">
        <f t="shared" si="245"/>
        <v/>
      </c>
      <c r="X2585">
        <f t="shared" si="246"/>
        <v>5</v>
      </c>
    </row>
    <row r="2586" spans="1:24"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f>
        <v>0</v>
      </c>
      <c r="P2586" s="6" t="e">
        <f>E2586/L2586</f>
        <v>#DIV/0!</v>
      </c>
      <c r="Q2586" t="str">
        <f t="shared" si="241"/>
        <v>food</v>
      </c>
      <c r="R2586" s="7" t="str">
        <f t="shared" si="242"/>
        <v>food trucks</v>
      </c>
      <c r="S2586" s="13">
        <f>(((I2586/60)/60)/24)+DATE(1970,1,1)</f>
        <v>42170.173252314817</v>
      </c>
      <c r="T2586" s="16">
        <f>(((J2586/60)/60)/24)+DATE(1970,1,1)</f>
        <v>42140.173252314817</v>
      </c>
      <c r="U2586" t="str">
        <f t="shared" si="243"/>
        <v/>
      </c>
      <c r="V2586">
        <f t="shared" si="244"/>
        <v>0</v>
      </c>
      <c r="W2586" t="str">
        <f t="shared" si="245"/>
        <v/>
      </c>
      <c r="X2586">
        <f t="shared" si="246"/>
        <v>0</v>
      </c>
    </row>
    <row r="2587" spans="1:24"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f>
        <v>1.6666666666666668E-3</v>
      </c>
      <c r="P2587" s="6">
        <f>E2587/L2587</f>
        <v>50</v>
      </c>
      <c r="Q2587" t="str">
        <f t="shared" si="241"/>
        <v>food</v>
      </c>
      <c r="R2587" s="7" t="str">
        <f t="shared" si="242"/>
        <v>food trucks</v>
      </c>
      <c r="S2587" s="13">
        <f>(((I2587/60)/60)/24)+DATE(1970,1,1)</f>
        <v>41825.963333333333</v>
      </c>
      <c r="T2587" s="16">
        <f>(((J2587/60)/60)/24)+DATE(1970,1,1)</f>
        <v>41795.963333333333</v>
      </c>
      <c r="U2587" t="str">
        <f t="shared" si="243"/>
        <v/>
      </c>
      <c r="V2587">
        <f t="shared" si="244"/>
        <v>1</v>
      </c>
      <c r="W2587" t="str">
        <f t="shared" si="245"/>
        <v/>
      </c>
      <c r="X2587">
        <f t="shared" si="246"/>
        <v>1</v>
      </c>
    </row>
    <row r="2588" spans="1:24"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f>
        <v>1.6666666666666668E-3</v>
      </c>
      <c r="P2588" s="6">
        <f>E2588/L2588</f>
        <v>5</v>
      </c>
      <c r="Q2588" t="str">
        <f t="shared" si="241"/>
        <v>food</v>
      </c>
      <c r="R2588" s="7" t="str">
        <f t="shared" si="242"/>
        <v>food trucks</v>
      </c>
      <c r="S2588" s="13">
        <f>(((I2588/60)/60)/24)+DATE(1970,1,1)</f>
        <v>42363.330277777779</v>
      </c>
      <c r="T2588" s="16">
        <f>(((J2588/60)/60)/24)+DATE(1970,1,1)</f>
        <v>42333.330277777779</v>
      </c>
      <c r="U2588" t="str">
        <f t="shared" si="243"/>
        <v/>
      </c>
      <c r="V2588">
        <f t="shared" si="244"/>
        <v>1</v>
      </c>
      <c r="W2588" t="str">
        <f t="shared" si="245"/>
        <v/>
      </c>
      <c r="X2588">
        <f t="shared" si="246"/>
        <v>1</v>
      </c>
    </row>
    <row r="2589" spans="1:24"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f>
        <v>2.4340000000000001E-2</v>
      </c>
      <c r="P2589" s="6">
        <f>E2589/L2589</f>
        <v>202.83333333333334</v>
      </c>
      <c r="Q2589" t="str">
        <f t="shared" si="241"/>
        <v>food</v>
      </c>
      <c r="R2589" s="7" t="str">
        <f t="shared" si="242"/>
        <v>food trucks</v>
      </c>
      <c r="S2589" s="13">
        <f>(((I2589/60)/60)/24)+DATE(1970,1,1)</f>
        <v>42368.675381944442</v>
      </c>
      <c r="T2589" s="16">
        <f>(((J2589/60)/60)/24)+DATE(1970,1,1)</f>
        <v>42338.675381944442</v>
      </c>
      <c r="U2589" t="str">
        <f t="shared" si="243"/>
        <v/>
      </c>
      <c r="V2589">
        <f t="shared" si="244"/>
        <v>6</v>
      </c>
      <c r="W2589" t="str">
        <f t="shared" si="245"/>
        <v/>
      </c>
      <c r="X2589">
        <f t="shared" si="246"/>
        <v>6</v>
      </c>
    </row>
    <row r="2590" spans="1:24"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f>
        <v>3.8833333333333331E-2</v>
      </c>
      <c r="P2590" s="6">
        <f>E2590/L2590</f>
        <v>29.125</v>
      </c>
      <c r="Q2590" t="str">
        <f t="shared" si="241"/>
        <v>food</v>
      </c>
      <c r="R2590" s="7" t="str">
        <f t="shared" si="242"/>
        <v>food trucks</v>
      </c>
      <c r="S2590" s="13">
        <f>(((I2590/60)/60)/24)+DATE(1970,1,1)</f>
        <v>42094.551388888889</v>
      </c>
      <c r="T2590" s="16">
        <f>(((J2590/60)/60)/24)+DATE(1970,1,1)</f>
        <v>42042.676226851851</v>
      </c>
      <c r="U2590" t="str">
        <f t="shared" si="243"/>
        <v/>
      </c>
      <c r="V2590">
        <f t="shared" si="244"/>
        <v>8</v>
      </c>
      <c r="W2590" t="str">
        <f t="shared" si="245"/>
        <v/>
      </c>
      <c r="X2590">
        <f t="shared" si="246"/>
        <v>8</v>
      </c>
    </row>
    <row r="2591" spans="1:24"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f>
        <v>1E-4</v>
      </c>
      <c r="P2591" s="6">
        <f>E2591/L2591</f>
        <v>5</v>
      </c>
      <c r="Q2591" t="str">
        <f t="shared" si="241"/>
        <v>food</v>
      </c>
      <c r="R2591" s="7" t="str">
        <f t="shared" si="242"/>
        <v>food trucks</v>
      </c>
      <c r="S2591" s="13">
        <f>(((I2591/60)/60)/24)+DATE(1970,1,1)</f>
        <v>42452.494525462964</v>
      </c>
      <c r="T2591" s="16">
        <f>(((J2591/60)/60)/24)+DATE(1970,1,1)</f>
        <v>42422.536192129628</v>
      </c>
      <c r="U2591" t="str">
        <f t="shared" si="243"/>
        <v/>
      </c>
      <c r="V2591">
        <f t="shared" si="244"/>
        <v>1</v>
      </c>
      <c r="W2591" t="str">
        <f t="shared" si="245"/>
        <v/>
      </c>
      <c r="X2591">
        <f t="shared" si="246"/>
        <v>1</v>
      </c>
    </row>
    <row r="2592" spans="1:24"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f>
        <v>0</v>
      </c>
      <c r="P2592" s="6" t="e">
        <f>E2592/L2592</f>
        <v>#DIV/0!</v>
      </c>
      <c r="Q2592" t="str">
        <f t="shared" si="241"/>
        <v>food</v>
      </c>
      <c r="R2592" s="7" t="str">
        <f t="shared" si="242"/>
        <v>food trucks</v>
      </c>
      <c r="S2592" s="13">
        <f>(((I2592/60)/60)/24)+DATE(1970,1,1)</f>
        <v>42395.589085648149</v>
      </c>
      <c r="T2592" s="16">
        <f>(((J2592/60)/60)/24)+DATE(1970,1,1)</f>
        <v>42388.589085648149</v>
      </c>
      <c r="U2592" t="str">
        <f t="shared" si="243"/>
        <v/>
      </c>
      <c r="V2592">
        <f t="shared" si="244"/>
        <v>0</v>
      </c>
      <c r="W2592" t="str">
        <f t="shared" si="245"/>
        <v/>
      </c>
      <c r="X2592">
        <f t="shared" si="246"/>
        <v>0</v>
      </c>
    </row>
    <row r="2593" spans="1:24"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f>
        <v>1.7333333333333333E-2</v>
      </c>
      <c r="P2593" s="6">
        <f>E2593/L2593</f>
        <v>13</v>
      </c>
      <c r="Q2593" t="str">
        <f t="shared" si="241"/>
        <v>food</v>
      </c>
      <c r="R2593" s="7" t="str">
        <f t="shared" si="242"/>
        <v>food trucks</v>
      </c>
      <c r="S2593" s="13">
        <f>(((I2593/60)/60)/24)+DATE(1970,1,1)</f>
        <v>42442.864861111113</v>
      </c>
      <c r="T2593" s="16">
        <f>(((J2593/60)/60)/24)+DATE(1970,1,1)</f>
        <v>42382.906527777777</v>
      </c>
      <c r="U2593" t="str">
        <f t="shared" si="243"/>
        <v/>
      </c>
      <c r="V2593">
        <f t="shared" si="244"/>
        <v>2</v>
      </c>
      <c r="W2593" t="str">
        <f t="shared" si="245"/>
        <v/>
      </c>
      <c r="X2593">
        <f t="shared" si="246"/>
        <v>2</v>
      </c>
    </row>
    <row r="2594" spans="1:24"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f>
        <v>1.6666666666666668E-3</v>
      </c>
      <c r="P2594" s="6">
        <f>E2594/L2594</f>
        <v>50</v>
      </c>
      <c r="Q2594" t="str">
        <f t="shared" si="241"/>
        <v>food</v>
      </c>
      <c r="R2594" s="7" t="str">
        <f t="shared" si="242"/>
        <v>food trucks</v>
      </c>
      <c r="S2594" s="13">
        <f>(((I2594/60)/60)/24)+DATE(1970,1,1)</f>
        <v>41917.801168981481</v>
      </c>
      <c r="T2594" s="16">
        <f>(((J2594/60)/60)/24)+DATE(1970,1,1)</f>
        <v>41887.801168981481</v>
      </c>
      <c r="U2594" t="str">
        <f t="shared" si="243"/>
        <v/>
      </c>
      <c r="V2594">
        <f t="shared" si="244"/>
        <v>1</v>
      </c>
      <c r="W2594" t="str">
        <f t="shared" si="245"/>
        <v/>
      </c>
      <c r="X2594">
        <f t="shared" si="246"/>
        <v>1</v>
      </c>
    </row>
    <row r="2595" spans="1:24"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f>
        <v>0</v>
      </c>
      <c r="P2595" s="6" t="e">
        <f>E2595/L2595</f>
        <v>#DIV/0!</v>
      </c>
      <c r="Q2595" t="str">
        <f t="shared" si="241"/>
        <v>food</v>
      </c>
      <c r="R2595" s="7" t="str">
        <f t="shared" si="242"/>
        <v>food trucks</v>
      </c>
      <c r="S2595" s="13">
        <f>(((I2595/60)/60)/24)+DATE(1970,1,1)</f>
        <v>42119.84520833334</v>
      </c>
      <c r="T2595" s="16">
        <f>(((J2595/60)/60)/24)+DATE(1970,1,1)</f>
        <v>42089.84520833334</v>
      </c>
      <c r="U2595" t="str">
        <f t="shared" si="243"/>
        <v/>
      </c>
      <c r="V2595">
        <f t="shared" si="244"/>
        <v>0</v>
      </c>
      <c r="W2595" t="str">
        <f t="shared" si="245"/>
        <v/>
      </c>
      <c r="X2595">
        <f t="shared" si="246"/>
        <v>0</v>
      </c>
    </row>
    <row r="2596" spans="1:24"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f>
        <v>1.2500000000000001E-5</v>
      </c>
      <c r="P2596" s="6">
        <f>E2596/L2596</f>
        <v>1</v>
      </c>
      <c r="Q2596" t="str">
        <f t="shared" si="241"/>
        <v>food</v>
      </c>
      <c r="R2596" s="7" t="str">
        <f t="shared" si="242"/>
        <v>food trucks</v>
      </c>
      <c r="S2596" s="13">
        <f>(((I2596/60)/60)/24)+DATE(1970,1,1)</f>
        <v>41858.967916666668</v>
      </c>
      <c r="T2596" s="16">
        <f>(((J2596/60)/60)/24)+DATE(1970,1,1)</f>
        <v>41828.967916666668</v>
      </c>
      <c r="U2596" t="str">
        <f t="shared" si="243"/>
        <v/>
      </c>
      <c r="V2596">
        <f t="shared" si="244"/>
        <v>1</v>
      </c>
      <c r="W2596" t="str">
        <f t="shared" si="245"/>
        <v/>
      </c>
      <c r="X2596">
        <f t="shared" si="246"/>
        <v>1</v>
      </c>
    </row>
    <row r="2597" spans="1:24"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f>
        <v>0.12166666666666667</v>
      </c>
      <c r="P2597" s="6">
        <f>E2597/L2597</f>
        <v>96.05263157894737</v>
      </c>
      <c r="Q2597" t="str">
        <f t="shared" si="241"/>
        <v>food</v>
      </c>
      <c r="R2597" s="7" t="str">
        <f t="shared" si="242"/>
        <v>food trucks</v>
      </c>
      <c r="S2597" s="13">
        <f>(((I2597/60)/60)/24)+DATE(1970,1,1)</f>
        <v>42790.244212962964</v>
      </c>
      <c r="T2597" s="16">
        <f>(((J2597/60)/60)/24)+DATE(1970,1,1)</f>
        <v>42760.244212962964</v>
      </c>
      <c r="U2597" t="str">
        <f t="shared" si="243"/>
        <v/>
      </c>
      <c r="V2597">
        <f t="shared" si="244"/>
        <v>19</v>
      </c>
      <c r="W2597" t="str">
        <f t="shared" si="245"/>
        <v/>
      </c>
      <c r="X2597">
        <f t="shared" si="246"/>
        <v>19</v>
      </c>
    </row>
    <row r="2598" spans="1:24"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f>
        <v>0.23588571428571428</v>
      </c>
      <c r="P2598" s="6">
        <f>E2598/L2598</f>
        <v>305.77777777777777</v>
      </c>
      <c r="Q2598" t="str">
        <f t="shared" si="241"/>
        <v>food</v>
      </c>
      <c r="R2598" s="7" t="str">
        <f t="shared" si="242"/>
        <v>food trucks</v>
      </c>
      <c r="S2598" s="13">
        <f>(((I2598/60)/60)/24)+DATE(1970,1,1)</f>
        <v>41858.664456018516</v>
      </c>
      <c r="T2598" s="16">
        <f>(((J2598/60)/60)/24)+DATE(1970,1,1)</f>
        <v>41828.664456018516</v>
      </c>
      <c r="U2598" t="str">
        <f t="shared" si="243"/>
        <v/>
      </c>
      <c r="V2598">
        <f t="shared" si="244"/>
        <v>27</v>
      </c>
      <c r="W2598" t="str">
        <f t="shared" si="245"/>
        <v/>
      </c>
      <c r="X2598">
        <f t="shared" si="246"/>
        <v>27</v>
      </c>
    </row>
    <row r="2599" spans="1:24"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f>
        <v>5.6666666666666664E-2</v>
      </c>
      <c r="P2599" s="6">
        <f>E2599/L2599</f>
        <v>12.142857142857142</v>
      </c>
      <c r="Q2599" t="str">
        <f t="shared" si="241"/>
        <v>food</v>
      </c>
      <c r="R2599" s="7" t="str">
        <f t="shared" si="242"/>
        <v>food trucks</v>
      </c>
      <c r="S2599" s="13">
        <f>(((I2599/60)/60)/24)+DATE(1970,1,1)</f>
        <v>42540.341631944444</v>
      </c>
      <c r="T2599" s="16">
        <f>(((J2599/60)/60)/24)+DATE(1970,1,1)</f>
        <v>42510.341631944444</v>
      </c>
      <c r="U2599" t="str">
        <f t="shared" si="243"/>
        <v/>
      </c>
      <c r="V2599">
        <f t="shared" si="244"/>
        <v>7</v>
      </c>
      <c r="W2599" t="str">
        <f t="shared" si="245"/>
        <v/>
      </c>
      <c r="X2599">
        <f t="shared" si="246"/>
        <v>7</v>
      </c>
    </row>
    <row r="2600" spans="1:24"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f>
        <v>0.39</v>
      </c>
      <c r="P2600" s="6">
        <f>E2600/L2600</f>
        <v>83.571428571428569</v>
      </c>
      <c r="Q2600" t="str">
        <f t="shared" si="241"/>
        <v>food</v>
      </c>
      <c r="R2600" s="7" t="str">
        <f t="shared" si="242"/>
        <v>food trucks</v>
      </c>
      <c r="S2600" s="13">
        <f>(((I2600/60)/60)/24)+DATE(1970,1,1)</f>
        <v>42270.840289351851</v>
      </c>
      <c r="T2600" s="16">
        <f>(((J2600/60)/60)/24)+DATE(1970,1,1)</f>
        <v>42240.840289351851</v>
      </c>
      <c r="U2600" t="str">
        <f t="shared" si="243"/>
        <v/>
      </c>
      <c r="V2600">
        <f t="shared" si="244"/>
        <v>14</v>
      </c>
      <c r="W2600" t="str">
        <f t="shared" si="245"/>
        <v/>
      </c>
      <c r="X2600">
        <f t="shared" si="246"/>
        <v>14</v>
      </c>
    </row>
    <row r="2601" spans="1:24"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f>
        <v>9.9546510341776348E-3</v>
      </c>
      <c r="P2601" s="6">
        <f>E2601/L2601</f>
        <v>18</v>
      </c>
      <c r="Q2601" t="str">
        <f t="shared" si="241"/>
        <v>food</v>
      </c>
      <c r="R2601" s="7" t="str">
        <f t="shared" si="242"/>
        <v>food trucks</v>
      </c>
      <c r="S2601" s="13">
        <f>(((I2601/60)/60)/24)+DATE(1970,1,1)</f>
        <v>41854.754016203704</v>
      </c>
      <c r="T2601" s="16">
        <f>(((J2601/60)/60)/24)+DATE(1970,1,1)</f>
        <v>41809.754016203704</v>
      </c>
      <c r="U2601" t="str">
        <f t="shared" si="243"/>
        <v/>
      </c>
      <c r="V2601">
        <f t="shared" si="244"/>
        <v>5</v>
      </c>
      <c r="W2601" t="str">
        <f t="shared" si="245"/>
        <v/>
      </c>
      <c r="X2601">
        <f t="shared" si="246"/>
        <v>5</v>
      </c>
    </row>
    <row r="2602" spans="1:24"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f>
        <v>6.9320000000000007E-2</v>
      </c>
      <c r="P2602" s="6">
        <f>E2602/L2602</f>
        <v>115.53333333333333</v>
      </c>
      <c r="Q2602" t="str">
        <f t="shared" si="241"/>
        <v>food</v>
      </c>
      <c r="R2602" s="7" t="str">
        <f t="shared" si="242"/>
        <v>food trucks</v>
      </c>
      <c r="S2602" s="13">
        <f>(((I2602/60)/60)/24)+DATE(1970,1,1)</f>
        <v>42454.858796296292</v>
      </c>
      <c r="T2602" s="16">
        <f>(((J2602/60)/60)/24)+DATE(1970,1,1)</f>
        <v>42394.900462962964</v>
      </c>
      <c r="U2602" t="str">
        <f t="shared" si="243"/>
        <v/>
      </c>
      <c r="V2602">
        <f t="shared" si="244"/>
        <v>30</v>
      </c>
      <c r="W2602" t="str">
        <f t="shared" si="245"/>
        <v/>
      </c>
      <c r="X2602">
        <f t="shared" si="246"/>
        <v>30</v>
      </c>
    </row>
    <row r="2603" spans="1:24"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f>
        <v>6.6139999999999999</v>
      </c>
      <c r="P2603" s="6">
        <f>E2603/L2603</f>
        <v>21.900662251655628</v>
      </c>
      <c r="Q2603" t="str">
        <f t="shared" si="241"/>
        <v>technology</v>
      </c>
      <c r="R2603" s="7" t="str">
        <f t="shared" si="242"/>
        <v>space exploration</v>
      </c>
      <c r="S2603" s="13">
        <f>(((I2603/60)/60)/24)+DATE(1970,1,1)</f>
        <v>41165.165972222225</v>
      </c>
      <c r="T2603" s="16">
        <f>(((J2603/60)/60)/24)+DATE(1970,1,1)</f>
        <v>41150.902187499996</v>
      </c>
      <c r="U2603">
        <f t="shared" si="243"/>
        <v>151</v>
      </c>
      <c r="V2603" t="str">
        <f t="shared" si="244"/>
        <v/>
      </c>
      <c r="W2603" t="str">
        <f t="shared" si="245"/>
        <v/>
      </c>
      <c r="X2603" t="str">
        <f t="shared" si="246"/>
        <v/>
      </c>
    </row>
    <row r="2604" spans="1:24"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f>
        <v>3.2609166666666667</v>
      </c>
      <c r="P2604" s="6">
        <f>E2604/L2604</f>
        <v>80.022494887525568</v>
      </c>
      <c r="Q2604" t="str">
        <f t="shared" si="241"/>
        <v>technology</v>
      </c>
      <c r="R2604" s="7" t="str">
        <f t="shared" si="242"/>
        <v>space exploration</v>
      </c>
      <c r="S2604" s="13">
        <f>(((I2604/60)/60)/24)+DATE(1970,1,1)</f>
        <v>41955.888888888891</v>
      </c>
      <c r="T2604" s="16">
        <f>(((J2604/60)/60)/24)+DATE(1970,1,1)</f>
        <v>41915.747314814813</v>
      </c>
      <c r="U2604">
        <f t="shared" si="243"/>
        <v>489</v>
      </c>
      <c r="V2604" t="str">
        <f t="shared" si="244"/>
        <v/>
      </c>
      <c r="W2604" t="str">
        <f t="shared" si="245"/>
        <v/>
      </c>
      <c r="X2604" t="str">
        <f t="shared" si="246"/>
        <v/>
      </c>
    </row>
    <row r="2605" spans="1:24"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f>
        <v>1.0148571428571429</v>
      </c>
      <c r="P2605" s="6">
        <f>E2605/L2605</f>
        <v>35.520000000000003</v>
      </c>
      <c r="Q2605" t="str">
        <f t="shared" si="241"/>
        <v>technology</v>
      </c>
      <c r="R2605" s="7" t="str">
        <f t="shared" si="242"/>
        <v>space exploration</v>
      </c>
      <c r="S2605" s="13">
        <f>(((I2605/60)/60)/24)+DATE(1970,1,1)</f>
        <v>41631.912662037037</v>
      </c>
      <c r="T2605" s="16">
        <f>(((J2605/60)/60)/24)+DATE(1970,1,1)</f>
        <v>41617.912662037037</v>
      </c>
      <c r="U2605">
        <f t="shared" si="243"/>
        <v>50</v>
      </c>
      <c r="V2605" t="str">
        <f t="shared" si="244"/>
        <v/>
      </c>
      <c r="W2605" t="str">
        <f t="shared" si="245"/>
        <v/>
      </c>
      <c r="X2605" t="str">
        <f t="shared" si="246"/>
        <v/>
      </c>
    </row>
    <row r="2606" spans="1:24"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f>
        <v>1.0421799999999999</v>
      </c>
      <c r="P2606" s="6">
        <f>E2606/L2606</f>
        <v>64.933333333333323</v>
      </c>
      <c r="Q2606" t="str">
        <f t="shared" si="241"/>
        <v>technology</v>
      </c>
      <c r="R2606" s="7" t="str">
        <f t="shared" si="242"/>
        <v>space exploration</v>
      </c>
      <c r="S2606" s="13">
        <f>(((I2606/60)/60)/24)+DATE(1970,1,1)</f>
        <v>41028.051192129627</v>
      </c>
      <c r="T2606" s="16">
        <f>(((J2606/60)/60)/24)+DATE(1970,1,1)</f>
        <v>40998.051192129627</v>
      </c>
      <c r="U2606">
        <f t="shared" si="243"/>
        <v>321</v>
      </c>
      <c r="V2606" t="str">
        <f t="shared" si="244"/>
        <v/>
      </c>
      <c r="W2606" t="str">
        <f t="shared" si="245"/>
        <v/>
      </c>
      <c r="X2606" t="str">
        <f t="shared" si="246"/>
        <v/>
      </c>
    </row>
    <row r="2607" spans="1:24"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f>
        <v>1.0742157000000001</v>
      </c>
      <c r="P2607" s="6">
        <f>E2607/L2607</f>
        <v>60.965703745743475</v>
      </c>
      <c r="Q2607" t="str">
        <f t="shared" si="241"/>
        <v>technology</v>
      </c>
      <c r="R2607" s="7" t="str">
        <f t="shared" si="242"/>
        <v>space exploration</v>
      </c>
      <c r="S2607" s="13">
        <f>(((I2607/60)/60)/24)+DATE(1970,1,1)</f>
        <v>42538.541550925926</v>
      </c>
      <c r="T2607" s="16">
        <f>(((J2607/60)/60)/24)+DATE(1970,1,1)</f>
        <v>42508.541550925926</v>
      </c>
      <c r="U2607">
        <f t="shared" si="243"/>
        <v>1762</v>
      </c>
      <c r="V2607" t="str">
        <f t="shared" si="244"/>
        <v/>
      </c>
      <c r="W2607" t="str">
        <f t="shared" si="245"/>
        <v/>
      </c>
      <c r="X2607" t="str">
        <f t="shared" si="246"/>
        <v/>
      </c>
    </row>
    <row r="2608" spans="1:24"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f>
        <v>1.1005454545454545</v>
      </c>
      <c r="P2608" s="6">
        <f>E2608/L2608</f>
        <v>31.444155844155844</v>
      </c>
      <c r="Q2608" t="str">
        <f t="shared" si="241"/>
        <v>technology</v>
      </c>
      <c r="R2608" s="7" t="str">
        <f t="shared" si="242"/>
        <v>space exploration</v>
      </c>
      <c r="S2608" s="13">
        <f>(((I2608/60)/60)/24)+DATE(1970,1,1)</f>
        <v>41758.712754629632</v>
      </c>
      <c r="T2608" s="16">
        <f>(((J2608/60)/60)/24)+DATE(1970,1,1)</f>
        <v>41726.712754629632</v>
      </c>
      <c r="U2608">
        <f t="shared" si="243"/>
        <v>385</v>
      </c>
      <c r="V2608" t="str">
        <f t="shared" si="244"/>
        <v/>
      </c>
      <c r="W2608" t="str">
        <f t="shared" si="245"/>
        <v/>
      </c>
      <c r="X2608" t="str">
        <f t="shared" si="246"/>
        <v/>
      </c>
    </row>
    <row r="2609" spans="1:24"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f>
        <v>4.077</v>
      </c>
      <c r="P2609" s="6">
        <f>E2609/L2609</f>
        <v>81.949748743718587</v>
      </c>
      <c r="Q2609" t="str">
        <f t="shared" si="241"/>
        <v>technology</v>
      </c>
      <c r="R2609" s="7" t="str">
        <f t="shared" si="242"/>
        <v>space exploration</v>
      </c>
      <c r="S2609" s="13">
        <f>(((I2609/60)/60)/24)+DATE(1970,1,1)</f>
        <v>42228.083333333328</v>
      </c>
      <c r="T2609" s="16">
        <f>(((J2609/60)/60)/24)+DATE(1970,1,1)</f>
        <v>42184.874675925923</v>
      </c>
      <c r="U2609">
        <f t="shared" si="243"/>
        <v>398</v>
      </c>
      <c r="V2609" t="str">
        <f t="shared" si="244"/>
        <v/>
      </c>
      <c r="W2609" t="str">
        <f t="shared" si="245"/>
        <v/>
      </c>
      <c r="X2609" t="str">
        <f t="shared" si="246"/>
        <v/>
      </c>
    </row>
    <row r="2610" spans="1:24"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f>
        <v>2.2392500000000002</v>
      </c>
      <c r="P2610" s="6">
        <f>E2610/L2610</f>
        <v>58.92763157894737</v>
      </c>
      <c r="Q2610" t="str">
        <f t="shared" si="241"/>
        <v>technology</v>
      </c>
      <c r="R2610" s="7" t="str">
        <f t="shared" si="242"/>
        <v>space exploration</v>
      </c>
      <c r="S2610" s="13">
        <f>(((I2610/60)/60)/24)+DATE(1970,1,1)</f>
        <v>42809</v>
      </c>
      <c r="T2610" s="16">
        <f>(((J2610/60)/60)/24)+DATE(1970,1,1)</f>
        <v>42767.801712962959</v>
      </c>
      <c r="U2610">
        <f t="shared" si="243"/>
        <v>304</v>
      </c>
      <c r="V2610" t="str">
        <f t="shared" si="244"/>
        <v/>
      </c>
      <c r="W2610" t="str">
        <f t="shared" si="245"/>
        <v/>
      </c>
      <c r="X2610" t="str">
        <f t="shared" si="246"/>
        <v/>
      </c>
    </row>
    <row r="2611" spans="1:24"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f>
        <v>3.038011142857143</v>
      </c>
      <c r="P2611" s="6">
        <f>E2611/L2611</f>
        <v>157.29347633136095</v>
      </c>
      <c r="Q2611" t="str">
        <f t="shared" si="241"/>
        <v>technology</v>
      </c>
      <c r="R2611" s="7" t="str">
        <f t="shared" si="242"/>
        <v>space exploration</v>
      </c>
      <c r="S2611" s="13">
        <f>(((I2611/60)/60)/24)+DATE(1970,1,1)</f>
        <v>41105.237858796296</v>
      </c>
      <c r="T2611" s="16">
        <f>(((J2611/60)/60)/24)+DATE(1970,1,1)</f>
        <v>41075.237858796296</v>
      </c>
      <c r="U2611">
        <f t="shared" si="243"/>
        <v>676</v>
      </c>
      <c r="V2611" t="str">
        <f t="shared" si="244"/>
        <v/>
      </c>
      <c r="W2611" t="str">
        <f t="shared" si="245"/>
        <v/>
      </c>
      <c r="X2611" t="str">
        <f t="shared" si="246"/>
        <v/>
      </c>
    </row>
    <row r="2612" spans="1:24"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f>
        <v>1.4132510432681749</v>
      </c>
      <c r="P2612" s="6">
        <f>E2612/L2612</f>
        <v>55.758509532062391</v>
      </c>
      <c r="Q2612" t="str">
        <f t="shared" si="241"/>
        <v>technology</v>
      </c>
      <c r="R2612" s="7" t="str">
        <f t="shared" si="242"/>
        <v>space exploration</v>
      </c>
      <c r="S2612" s="13">
        <f>(((I2612/60)/60)/24)+DATE(1970,1,1)</f>
        <v>42604.290972222225</v>
      </c>
      <c r="T2612" s="16">
        <f>(((J2612/60)/60)/24)+DATE(1970,1,1)</f>
        <v>42564.881076388891</v>
      </c>
      <c r="U2612">
        <f t="shared" si="243"/>
        <v>577</v>
      </c>
      <c r="V2612" t="str">
        <f t="shared" si="244"/>
        <v/>
      </c>
      <c r="W2612" t="str">
        <f t="shared" si="245"/>
        <v/>
      </c>
      <c r="X2612" t="str">
        <f t="shared" si="246"/>
        <v/>
      </c>
    </row>
    <row r="2613" spans="1:24"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f>
        <v>27.906363636363636</v>
      </c>
      <c r="P2613" s="6">
        <f>E2613/L2613</f>
        <v>83.802893802893806</v>
      </c>
      <c r="Q2613" t="str">
        <f t="shared" si="241"/>
        <v>technology</v>
      </c>
      <c r="R2613" s="7" t="str">
        <f t="shared" si="242"/>
        <v>space exploration</v>
      </c>
      <c r="S2613" s="13">
        <f>(((I2613/60)/60)/24)+DATE(1970,1,1)</f>
        <v>42737.957638888889</v>
      </c>
      <c r="T2613" s="16">
        <f>(((J2613/60)/60)/24)+DATE(1970,1,1)</f>
        <v>42704.335810185185</v>
      </c>
      <c r="U2613">
        <f t="shared" si="243"/>
        <v>3663</v>
      </c>
      <c r="V2613" t="str">
        <f t="shared" si="244"/>
        <v/>
      </c>
      <c r="W2613" t="str">
        <f t="shared" si="245"/>
        <v/>
      </c>
      <c r="X2613" t="str">
        <f t="shared" si="246"/>
        <v/>
      </c>
    </row>
    <row r="2614" spans="1:24"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f>
        <v>1.7176130000000001</v>
      </c>
      <c r="P2614" s="6">
        <f>E2614/L2614</f>
        <v>58.422210884353746</v>
      </c>
      <c r="Q2614" t="str">
        <f t="shared" si="241"/>
        <v>technology</v>
      </c>
      <c r="R2614" s="7" t="str">
        <f t="shared" si="242"/>
        <v>space exploration</v>
      </c>
      <c r="S2614" s="13">
        <f>(((I2614/60)/60)/24)+DATE(1970,1,1)</f>
        <v>42013.143171296295</v>
      </c>
      <c r="T2614" s="16">
        <f>(((J2614/60)/60)/24)+DATE(1970,1,1)</f>
        <v>41982.143171296295</v>
      </c>
      <c r="U2614">
        <f t="shared" si="243"/>
        <v>294</v>
      </c>
      <c r="V2614" t="str">
        <f t="shared" si="244"/>
        <v/>
      </c>
      <c r="W2614" t="str">
        <f t="shared" si="245"/>
        <v/>
      </c>
      <c r="X2614" t="str">
        <f t="shared" si="246"/>
        <v/>
      </c>
    </row>
    <row r="2615" spans="1:24"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f>
        <v>1.0101333333333333</v>
      </c>
      <c r="P2615" s="6">
        <f>E2615/L2615</f>
        <v>270.57142857142856</v>
      </c>
      <c r="Q2615" t="str">
        <f t="shared" si="241"/>
        <v>technology</v>
      </c>
      <c r="R2615" s="7" t="str">
        <f t="shared" si="242"/>
        <v>space exploration</v>
      </c>
      <c r="S2615" s="13">
        <f>(((I2615/60)/60)/24)+DATE(1970,1,1)</f>
        <v>41173.81821759259</v>
      </c>
      <c r="T2615" s="16">
        <f>(((J2615/60)/60)/24)+DATE(1970,1,1)</f>
        <v>41143.81821759259</v>
      </c>
      <c r="U2615">
        <f t="shared" si="243"/>
        <v>28</v>
      </c>
      <c r="V2615" t="str">
        <f t="shared" si="244"/>
        <v/>
      </c>
      <c r="W2615" t="str">
        <f t="shared" si="245"/>
        <v/>
      </c>
      <c r="X2615" t="str">
        <f t="shared" si="246"/>
        <v/>
      </c>
    </row>
    <row r="2616" spans="1:24"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f>
        <v>1.02</v>
      </c>
      <c r="P2616" s="6">
        <f>E2616/L2616</f>
        <v>107.1</v>
      </c>
      <c r="Q2616" t="str">
        <f t="shared" si="241"/>
        <v>technology</v>
      </c>
      <c r="R2616" s="7" t="str">
        <f t="shared" si="242"/>
        <v>space exploration</v>
      </c>
      <c r="S2616" s="13">
        <f>(((I2616/60)/60)/24)+DATE(1970,1,1)</f>
        <v>41759.208333333336</v>
      </c>
      <c r="T2616" s="16">
        <f>(((J2616/60)/60)/24)+DATE(1970,1,1)</f>
        <v>41730.708472222221</v>
      </c>
      <c r="U2616">
        <f t="shared" si="243"/>
        <v>100</v>
      </c>
      <c r="V2616" t="str">
        <f t="shared" si="244"/>
        <v/>
      </c>
      <c r="W2616" t="str">
        <f t="shared" si="245"/>
        <v/>
      </c>
      <c r="X2616" t="str">
        <f t="shared" si="246"/>
        <v/>
      </c>
    </row>
    <row r="2617" spans="1:24"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f>
        <v>1.6976511744127936</v>
      </c>
      <c r="P2617" s="6">
        <f>E2617/L2617</f>
        <v>47.180555555555557</v>
      </c>
      <c r="Q2617" t="str">
        <f t="shared" si="241"/>
        <v>technology</v>
      </c>
      <c r="R2617" s="7" t="str">
        <f t="shared" si="242"/>
        <v>space exploration</v>
      </c>
      <c r="S2617" s="13">
        <f>(((I2617/60)/60)/24)+DATE(1970,1,1)</f>
        <v>42490.5</v>
      </c>
      <c r="T2617" s="16">
        <f>(((J2617/60)/60)/24)+DATE(1970,1,1)</f>
        <v>42453.49726851852</v>
      </c>
      <c r="U2617">
        <f t="shared" si="243"/>
        <v>72</v>
      </c>
      <c r="V2617" t="str">
        <f t="shared" si="244"/>
        <v/>
      </c>
      <c r="W2617" t="str">
        <f t="shared" si="245"/>
        <v/>
      </c>
      <c r="X2617" t="str">
        <f t="shared" si="246"/>
        <v/>
      </c>
    </row>
    <row r="2618" spans="1:24"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f>
        <v>1.14534</v>
      </c>
      <c r="P2618" s="6">
        <f>E2618/L2618</f>
        <v>120.30882352941177</v>
      </c>
      <c r="Q2618" t="str">
        <f t="shared" si="241"/>
        <v>technology</v>
      </c>
      <c r="R2618" s="7" t="str">
        <f t="shared" si="242"/>
        <v>space exploration</v>
      </c>
      <c r="S2618" s="13">
        <f>(((I2618/60)/60)/24)+DATE(1970,1,1)</f>
        <v>42241.99454861111</v>
      </c>
      <c r="T2618" s="16">
        <f>(((J2618/60)/60)/24)+DATE(1970,1,1)</f>
        <v>42211.99454861111</v>
      </c>
      <c r="U2618">
        <f t="shared" si="243"/>
        <v>238</v>
      </c>
      <c r="V2618" t="str">
        <f t="shared" si="244"/>
        <v/>
      </c>
      <c r="W2618" t="str">
        <f t="shared" si="245"/>
        <v/>
      </c>
      <c r="X2618" t="str">
        <f t="shared" si="246"/>
        <v/>
      </c>
    </row>
    <row r="2619" spans="1:24"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f>
        <v>8.7759999999999998</v>
      </c>
      <c r="P2619" s="6">
        <f>E2619/L2619</f>
        <v>27.59748427672956</v>
      </c>
      <c r="Q2619" t="str">
        <f t="shared" si="241"/>
        <v>technology</v>
      </c>
      <c r="R2619" s="7" t="str">
        <f t="shared" si="242"/>
        <v>space exploration</v>
      </c>
      <c r="S2619" s="13">
        <f>(((I2619/60)/60)/24)+DATE(1970,1,1)</f>
        <v>41932.874432870369</v>
      </c>
      <c r="T2619" s="16">
        <f>(((J2619/60)/60)/24)+DATE(1970,1,1)</f>
        <v>41902.874432870369</v>
      </c>
      <c r="U2619">
        <f t="shared" si="243"/>
        <v>159</v>
      </c>
      <c r="V2619" t="str">
        <f t="shared" si="244"/>
        <v/>
      </c>
      <c r="W2619" t="str">
        <f t="shared" si="245"/>
        <v/>
      </c>
      <c r="X2619" t="str">
        <f t="shared" si="246"/>
        <v/>
      </c>
    </row>
    <row r="2620" spans="1:24"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f>
        <v>1.0538666666666667</v>
      </c>
      <c r="P2620" s="6">
        <f>E2620/L2620</f>
        <v>205.2987012987013</v>
      </c>
      <c r="Q2620" t="str">
        <f t="shared" si="241"/>
        <v>technology</v>
      </c>
      <c r="R2620" s="7" t="str">
        <f t="shared" si="242"/>
        <v>space exploration</v>
      </c>
      <c r="S2620" s="13">
        <f>(((I2620/60)/60)/24)+DATE(1970,1,1)</f>
        <v>42339.834039351852</v>
      </c>
      <c r="T2620" s="16">
        <f>(((J2620/60)/60)/24)+DATE(1970,1,1)</f>
        <v>42279.792372685188</v>
      </c>
      <c r="U2620">
        <f t="shared" si="243"/>
        <v>77</v>
      </c>
      <c r="V2620" t="str">
        <f t="shared" si="244"/>
        <v/>
      </c>
      <c r="W2620" t="str">
        <f t="shared" si="245"/>
        <v/>
      </c>
      <c r="X2620" t="str">
        <f t="shared" si="246"/>
        <v/>
      </c>
    </row>
    <row r="2621" spans="1:24"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f>
        <v>1.8839999999999999</v>
      </c>
      <c r="P2621" s="6">
        <f>E2621/L2621</f>
        <v>35.547169811320757</v>
      </c>
      <c r="Q2621" t="str">
        <f t="shared" si="241"/>
        <v>technology</v>
      </c>
      <c r="R2621" s="7" t="str">
        <f t="shared" si="242"/>
        <v>space exploration</v>
      </c>
      <c r="S2621" s="13">
        <f>(((I2621/60)/60)/24)+DATE(1970,1,1)</f>
        <v>42300.458333333328</v>
      </c>
      <c r="T2621" s="16">
        <f>(((J2621/60)/60)/24)+DATE(1970,1,1)</f>
        <v>42273.884305555555</v>
      </c>
      <c r="U2621">
        <f t="shared" si="243"/>
        <v>53</v>
      </c>
      <c r="V2621" t="str">
        <f t="shared" si="244"/>
        <v/>
      </c>
      <c r="W2621" t="str">
        <f t="shared" si="245"/>
        <v/>
      </c>
      <c r="X2621" t="str">
        <f t="shared" si="246"/>
        <v/>
      </c>
    </row>
    <row r="2622" spans="1:24"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f>
        <v>1.436523076923077</v>
      </c>
      <c r="P2622" s="6">
        <f>E2622/L2622</f>
        <v>74.639488409272587</v>
      </c>
      <c r="Q2622" t="str">
        <f t="shared" si="241"/>
        <v>technology</v>
      </c>
      <c r="R2622" s="7" t="str">
        <f t="shared" si="242"/>
        <v>space exploration</v>
      </c>
      <c r="S2622" s="13">
        <f>(((I2622/60)/60)/24)+DATE(1970,1,1)</f>
        <v>42288.041666666672</v>
      </c>
      <c r="T2622" s="16">
        <f>(((J2622/60)/60)/24)+DATE(1970,1,1)</f>
        <v>42251.16715277778</v>
      </c>
      <c r="U2622">
        <f t="shared" si="243"/>
        <v>1251</v>
      </c>
      <c r="V2622" t="str">
        <f t="shared" si="244"/>
        <v/>
      </c>
      <c r="W2622" t="str">
        <f t="shared" si="245"/>
        <v/>
      </c>
      <c r="X2622" t="str">
        <f t="shared" si="246"/>
        <v/>
      </c>
    </row>
    <row r="2623" spans="1:24"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f>
        <v>1.4588000000000001</v>
      </c>
      <c r="P2623" s="6">
        <f>E2623/L2623</f>
        <v>47.058064516129029</v>
      </c>
      <c r="Q2623" t="str">
        <f t="shared" si="241"/>
        <v>technology</v>
      </c>
      <c r="R2623" s="7" t="str">
        <f t="shared" si="242"/>
        <v>space exploration</v>
      </c>
      <c r="S2623" s="13">
        <f>(((I2623/60)/60)/24)+DATE(1970,1,1)</f>
        <v>42145.74754629629</v>
      </c>
      <c r="T2623" s="16">
        <f>(((J2623/60)/60)/24)+DATE(1970,1,1)</f>
        <v>42115.74754629629</v>
      </c>
      <c r="U2623">
        <f t="shared" si="243"/>
        <v>465</v>
      </c>
      <c r="V2623" t="str">
        <f t="shared" si="244"/>
        <v/>
      </c>
      <c r="W2623" t="str">
        <f t="shared" si="245"/>
        <v/>
      </c>
      <c r="X2623" t="str">
        <f t="shared" si="246"/>
        <v/>
      </c>
    </row>
    <row r="2624" spans="1:24"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f>
        <v>1.3118399999999999</v>
      </c>
      <c r="P2624" s="6">
        <f>E2624/L2624</f>
        <v>26.591351351351353</v>
      </c>
      <c r="Q2624" t="str">
        <f t="shared" si="241"/>
        <v>technology</v>
      </c>
      <c r="R2624" s="7" t="str">
        <f t="shared" si="242"/>
        <v>space exploration</v>
      </c>
      <c r="S2624" s="13">
        <f>(((I2624/60)/60)/24)+DATE(1970,1,1)</f>
        <v>42734.74324074074</v>
      </c>
      <c r="T2624" s="16">
        <f>(((J2624/60)/60)/24)+DATE(1970,1,1)</f>
        <v>42689.74324074074</v>
      </c>
      <c r="U2624">
        <f t="shared" si="243"/>
        <v>74</v>
      </c>
      <c r="V2624" t="str">
        <f t="shared" si="244"/>
        <v/>
      </c>
      <c r="W2624" t="str">
        <f t="shared" si="245"/>
        <v/>
      </c>
      <c r="X2624" t="str">
        <f t="shared" si="246"/>
        <v/>
      </c>
    </row>
    <row r="2625" spans="1:24"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f>
        <v>1.1399999999999999</v>
      </c>
      <c r="P2625" s="6">
        <f>E2625/L2625</f>
        <v>36.774193548387096</v>
      </c>
      <c r="Q2625" t="str">
        <f t="shared" si="241"/>
        <v>technology</v>
      </c>
      <c r="R2625" s="7" t="str">
        <f t="shared" si="242"/>
        <v>space exploration</v>
      </c>
      <c r="S2625" s="13">
        <f>(((I2625/60)/60)/24)+DATE(1970,1,1)</f>
        <v>42706.256550925929</v>
      </c>
      <c r="T2625" s="16">
        <f>(((J2625/60)/60)/24)+DATE(1970,1,1)</f>
        <v>42692.256550925929</v>
      </c>
      <c r="U2625">
        <f t="shared" si="243"/>
        <v>62</v>
      </c>
      <c r="V2625" t="str">
        <f t="shared" si="244"/>
        <v/>
      </c>
      <c r="W2625" t="str">
        <f t="shared" si="245"/>
        <v/>
      </c>
      <c r="X2625" t="str">
        <f t="shared" si="246"/>
        <v/>
      </c>
    </row>
    <row r="2626" spans="1:24"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f>
        <v>13.794206249999998</v>
      </c>
      <c r="P2626" s="6">
        <f>E2626/L2626</f>
        <v>31.820544982698959</v>
      </c>
      <c r="Q2626" t="str">
        <f t="shared" si="241"/>
        <v>technology</v>
      </c>
      <c r="R2626" s="7" t="str">
        <f t="shared" si="242"/>
        <v>space exploration</v>
      </c>
      <c r="S2626" s="13">
        <f>(((I2626/60)/60)/24)+DATE(1970,1,1)</f>
        <v>41165.42155092593</v>
      </c>
      <c r="T2626" s="16">
        <f>(((J2626/60)/60)/24)+DATE(1970,1,1)</f>
        <v>41144.42155092593</v>
      </c>
      <c r="U2626">
        <f t="shared" si="243"/>
        <v>3468</v>
      </c>
      <c r="V2626" t="str">
        <f t="shared" si="244"/>
        <v/>
      </c>
      <c r="W2626" t="str">
        <f t="shared" si="245"/>
        <v/>
      </c>
      <c r="X2626" t="str">
        <f t="shared" si="246"/>
        <v/>
      </c>
    </row>
    <row r="2627" spans="1:24"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f>
        <v>9.56</v>
      </c>
      <c r="P2627" s="6">
        <f>E2627/L2627</f>
        <v>27.576923076923077</v>
      </c>
      <c r="Q2627" t="str">
        <f t="shared" ref="Q2627:Q2690" si="247">LEFT(N2627,SEARCH("/",N2627)-1)</f>
        <v>technology</v>
      </c>
      <c r="R2627" s="7" t="str">
        <f t="shared" ref="R2627:R2690" si="248">RIGHT(N2627,LEN(N2627)-SEARCH("/",N2627))</f>
        <v>space exploration</v>
      </c>
      <c r="S2627" s="13">
        <f>(((I2627/60)/60)/24)+DATE(1970,1,1)</f>
        <v>42683.851944444439</v>
      </c>
      <c r="T2627" s="16">
        <f>(((J2627/60)/60)/24)+DATE(1970,1,1)</f>
        <v>42658.810277777782</v>
      </c>
      <c r="U2627">
        <f t="shared" ref="U2627:U2690" si="249">IF(F2627="Successful",L2627,"")</f>
        <v>52</v>
      </c>
      <c r="V2627" t="str">
        <f t="shared" ref="V2627:V2690" si="250">IF($F2627="Failed",$L2627,"")</f>
        <v/>
      </c>
      <c r="W2627" t="str">
        <f t="shared" ref="W2627:W2690" si="251">IF($F2627="Canceled",$L2627,"")</f>
        <v/>
      </c>
      <c r="X2627" t="str">
        <f t="shared" ref="X2627:X2690" si="252">IF(V2627="",W2627,V2627)</f>
        <v/>
      </c>
    </row>
    <row r="2628" spans="1:24"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f>
        <v>1.1200000000000001</v>
      </c>
      <c r="P2628" s="6">
        <f>E2628/L2628</f>
        <v>56</v>
      </c>
      <c r="Q2628" t="str">
        <f t="shared" si="247"/>
        <v>technology</v>
      </c>
      <c r="R2628" s="7" t="str">
        <f t="shared" si="248"/>
        <v>space exploration</v>
      </c>
      <c r="S2628" s="13">
        <f>(((I2628/60)/60)/24)+DATE(1970,1,1)</f>
        <v>42158.628113425926</v>
      </c>
      <c r="T2628" s="16">
        <f>(((J2628/60)/60)/24)+DATE(1970,1,1)</f>
        <v>42128.628113425926</v>
      </c>
      <c r="U2628">
        <f t="shared" si="249"/>
        <v>50</v>
      </c>
      <c r="V2628" t="str">
        <f t="shared" si="250"/>
        <v/>
      </c>
      <c r="W2628" t="str">
        <f t="shared" si="251"/>
        <v/>
      </c>
      <c r="X2628" t="str">
        <f t="shared" si="252"/>
        <v/>
      </c>
    </row>
    <row r="2629" spans="1:24"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f>
        <v>6.4666666666666668</v>
      </c>
      <c r="P2629" s="6">
        <f>E2629/L2629</f>
        <v>21.555555555555557</v>
      </c>
      <c r="Q2629" t="str">
        <f t="shared" si="247"/>
        <v>technology</v>
      </c>
      <c r="R2629" s="7" t="str">
        <f t="shared" si="248"/>
        <v>space exploration</v>
      </c>
      <c r="S2629" s="13">
        <f>(((I2629/60)/60)/24)+DATE(1970,1,1)</f>
        <v>42334.871076388896</v>
      </c>
      <c r="T2629" s="16">
        <f>(((J2629/60)/60)/24)+DATE(1970,1,1)</f>
        <v>42304.829409722224</v>
      </c>
      <c r="U2629">
        <f t="shared" si="249"/>
        <v>45</v>
      </c>
      <c r="V2629" t="str">
        <f t="shared" si="250"/>
        <v/>
      </c>
      <c r="W2629" t="str">
        <f t="shared" si="251"/>
        <v/>
      </c>
      <c r="X2629" t="str">
        <f t="shared" si="252"/>
        <v/>
      </c>
    </row>
    <row r="2630" spans="1:24"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f>
        <v>1.1036948748510131</v>
      </c>
      <c r="P2630" s="6">
        <f>E2630/L2630</f>
        <v>44.095238095238095</v>
      </c>
      <c r="Q2630" t="str">
        <f t="shared" si="247"/>
        <v>technology</v>
      </c>
      <c r="R2630" s="7" t="str">
        <f t="shared" si="248"/>
        <v>space exploration</v>
      </c>
      <c r="S2630" s="13">
        <f>(((I2630/60)/60)/24)+DATE(1970,1,1)</f>
        <v>41973.966053240743</v>
      </c>
      <c r="T2630" s="16">
        <f>(((J2630/60)/60)/24)+DATE(1970,1,1)</f>
        <v>41953.966053240743</v>
      </c>
      <c r="U2630">
        <f t="shared" si="249"/>
        <v>21</v>
      </c>
      <c r="V2630" t="str">
        <f t="shared" si="250"/>
        <v/>
      </c>
      <c r="W2630" t="str">
        <f t="shared" si="251"/>
        <v/>
      </c>
      <c r="X2630" t="str">
        <f t="shared" si="252"/>
        <v/>
      </c>
    </row>
    <row r="2631" spans="1:24"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f>
        <v>1.2774000000000001</v>
      </c>
      <c r="P2631" s="6">
        <f>E2631/L2631</f>
        <v>63.87</v>
      </c>
      <c r="Q2631" t="str">
        <f t="shared" si="247"/>
        <v>technology</v>
      </c>
      <c r="R2631" s="7" t="str">
        <f t="shared" si="248"/>
        <v>space exploration</v>
      </c>
      <c r="S2631" s="13">
        <f>(((I2631/60)/60)/24)+DATE(1970,1,1)</f>
        <v>42138.538449074069</v>
      </c>
      <c r="T2631" s="16">
        <f>(((J2631/60)/60)/24)+DATE(1970,1,1)</f>
        <v>42108.538449074069</v>
      </c>
      <c r="U2631">
        <f t="shared" si="249"/>
        <v>100</v>
      </c>
      <c r="V2631" t="str">
        <f t="shared" si="250"/>
        <v/>
      </c>
      <c r="W2631" t="str">
        <f t="shared" si="251"/>
        <v/>
      </c>
      <c r="X2631" t="str">
        <f t="shared" si="252"/>
        <v/>
      </c>
    </row>
    <row r="2632" spans="1:24"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f>
        <v>1.579</v>
      </c>
      <c r="P2632" s="6">
        <f>E2632/L2632</f>
        <v>38.987654320987652</v>
      </c>
      <c r="Q2632" t="str">
        <f t="shared" si="247"/>
        <v>technology</v>
      </c>
      <c r="R2632" s="7" t="str">
        <f t="shared" si="248"/>
        <v>space exploration</v>
      </c>
      <c r="S2632" s="13">
        <f>(((I2632/60)/60)/24)+DATE(1970,1,1)</f>
        <v>42551.416666666672</v>
      </c>
      <c r="T2632" s="16">
        <f>(((J2632/60)/60)/24)+DATE(1970,1,1)</f>
        <v>42524.105462962965</v>
      </c>
      <c r="U2632">
        <f t="shared" si="249"/>
        <v>81</v>
      </c>
      <c r="V2632" t="str">
        <f t="shared" si="250"/>
        <v/>
      </c>
      <c r="W2632" t="str">
        <f t="shared" si="251"/>
        <v/>
      </c>
      <c r="X2632" t="str">
        <f t="shared" si="252"/>
        <v/>
      </c>
    </row>
    <row r="2633" spans="1:24"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f>
        <v>1.1466525000000001</v>
      </c>
      <c r="P2633" s="6">
        <f>E2633/L2633</f>
        <v>80.185489510489504</v>
      </c>
      <c r="Q2633" t="str">
        <f t="shared" si="247"/>
        <v>technology</v>
      </c>
      <c r="R2633" s="7" t="str">
        <f t="shared" si="248"/>
        <v>space exploration</v>
      </c>
      <c r="S2633" s="13">
        <f>(((I2633/60)/60)/24)+DATE(1970,1,1)</f>
        <v>42246.169293981482</v>
      </c>
      <c r="T2633" s="16">
        <f>(((J2633/60)/60)/24)+DATE(1970,1,1)</f>
        <v>42218.169293981482</v>
      </c>
      <c r="U2633">
        <f t="shared" si="249"/>
        <v>286</v>
      </c>
      <c r="V2633" t="str">
        <f t="shared" si="250"/>
        <v/>
      </c>
      <c r="W2633" t="str">
        <f t="shared" si="251"/>
        <v/>
      </c>
      <c r="X2633" t="str">
        <f t="shared" si="252"/>
        <v/>
      </c>
    </row>
    <row r="2634" spans="1:24"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f>
        <v>1.3700934579439252</v>
      </c>
      <c r="P2634" s="6">
        <f>E2634/L2634</f>
        <v>34.904761904761905</v>
      </c>
      <c r="Q2634" t="str">
        <f t="shared" si="247"/>
        <v>technology</v>
      </c>
      <c r="R2634" s="7" t="str">
        <f t="shared" si="248"/>
        <v>space exploration</v>
      </c>
      <c r="S2634" s="13">
        <f>(((I2634/60)/60)/24)+DATE(1970,1,1)</f>
        <v>42519.061793981484</v>
      </c>
      <c r="T2634" s="16">
        <f>(((J2634/60)/60)/24)+DATE(1970,1,1)</f>
        <v>42494.061793981484</v>
      </c>
      <c r="U2634">
        <f t="shared" si="249"/>
        <v>42</v>
      </c>
      <c r="V2634" t="str">
        <f t="shared" si="250"/>
        <v/>
      </c>
      <c r="W2634" t="str">
        <f t="shared" si="251"/>
        <v/>
      </c>
      <c r="X2634" t="str">
        <f t="shared" si="252"/>
        <v/>
      </c>
    </row>
    <row r="2635" spans="1:24"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f>
        <v>3.5461999999999998</v>
      </c>
      <c r="P2635" s="6">
        <f>E2635/L2635</f>
        <v>89.100502512562812</v>
      </c>
      <c r="Q2635" t="str">
        <f t="shared" si="247"/>
        <v>technology</v>
      </c>
      <c r="R2635" s="7" t="str">
        <f t="shared" si="248"/>
        <v>space exploration</v>
      </c>
      <c r="S2635" s="13">
        <f>(((I2635/60)/60)/24)+DATE(1970,1,1)</f>
        <v>41697.958333333336</v>
      </c>
      <c r="T2635" s="16">
        <f>(((J2635/60)/60)/24)+DATE(1970,1,1)</f>
        <v>41667.823287037041</v>
      </c>
      <c r="U2635">
        <f t="shared" si="249"/>
        <v>199</v>
      </c>
      <c r="V2635" t="str">
        <f t="shared" si="250"/>
        <v/>
      </c>
      <c r="W2635" t="str">
        <f t="shared" si="251"/>
        <v/>
      </c>
      <c r="X2635" t="str">
        <f t="shared" si="252"/>
        <v/>
      </c>
    </row>
    <row r="2636" spans="1:24"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f>
        <v>1.0602150537634409</v>
      </c>
      <c r="P2636" s="6">
        <f>E2636/L2636</f>
        <v>39.44</v>
      </c>
      <c r="Q2636" t="str">
        <f t="shared" si="247"/>
        <v>technology</v>
      </c>
      <c r="R2636" s="7" t="str">
        <f t="shared" si="248"/>
        <v>space exploration</v>
      </c>
      <c r="S2636" s="13">
        <f>(((I2636/60)/60)/24)+DATE(1970,1,1)</f>
        <v>42642.656493055561</v>
      </c>
      <c r="T2636" s="16">
        <f>(((J2636/60)/60)/24)+DATE(1970,1,1)</f>
        <v>42612.656493055561</v>
      </c>
      <c r="U2636">
        <f t="shared" si="249"/>
        <v>25</v>
      </c>
      <c r="V2636" t="str">
        <f t="shared" si="250"/>
        <v/>
      </c>
      <c r="W2636" t="str">
        <f t="shared" si="251"/>
        <v/>
      </c>
      <c r="X2636" t="str">
        <f t="shared" si="252"/>
        <v/>
      </c>
    </row>
    <row r="2637" spans="1:24"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f>
        <v>1</v>
      </c>
      <c r="P2637" s="6">
        <f>E2637/L2637</f>
        <v>136.9047619047619</v>
      </c>
      <c r="Q2637" t="str">
        <f t="shared" si="247"/>
        <v>technology</v>
      </c>
      <c r="R2637" s="7" t="str">
        <f t="shared" si="248"/>
        <v>space exploration</v>
      </c>
      <c r="S2637" s="13">
        <f>(((I2637/60)/60)/24)+DATE(1970,1,1)</f>
        <v>42072.909270833334</v>
      </c>
      <c r="T2637" s="16">
        <f>(((J2637/60)/60)/24)+DATE(1970,1,1)</f>
        <v>42037.950937500005</v>
      </c>
      <c r="U2637">
        <f t="shared" si="249"/>
        <v>84</v>
      </c>
      <c r="V2637" t="str">
        <f t="shared" si="250"/>
        <v/>
      </c>
      <c r="W2637" t="str">
        <f t="shared" si="251"/>
        <v/>
      </c>
      <c r="X2637" t="str">
        <f t="shared" si="252"/>
        <v/>
      </c>
    </row>
    <row r="2638" spans="1:24"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f>
        <v>1.873</v>
      </c>
      <c r="P2638" s="6">
        <f>E2638/L2638</f>
        <v>37.46</v>
      </c>
      <c r="Q2638" t="str">
        <f t="shared" si="247"/>
        <v>technology</v>
      </c>
      <c r="R2638" s="7" t="str">
        <f t="shared" si="248"/>
        <v>space exploration</v>
      </c>
      <c r="S2638" s="13">
        <f>(((I2638/60)/60)/24)+DATE(1970,1,1)</f>
        <v>42659.041666666672</v>
      </c>
      <c r="T2638" s="16">
        <f>(((J2638/60)/60)/24)+DATE(1970,1,1)</f>
        <v>42636.614745370374</v>
      </c>
      <c r="U2638">
        <f t="shared" si="249"/>
        <v>50</v>
      </c>
      <c r="V2638" t="str">
        <f t="shared" si="250"/>
        <v/>
      </c>
      <c r="W2638" t="str">
        <f t="shared" si="251"/>
        <v/>
      </c>
      <c r="X2638" t="str">
        <f t="shared" si="252"/>
        <v/>
      </c>
    </row>
    <row r="2639" spans="1:24"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f>
        <v>1.6619999999999999</v>
      </c>
      <c r="P2639" s="6">
        <f>E2639/L2639</f>
        <v>31.96153846153846</v>
      </c>
      <c r="Q2639" t="str">
        <f t="shared" si="247"/>
        <v>technology</v>
      </c>
      <c r="R2639" s="7" t="str">
        <f t="shared" si="248"/>
        <v>space exploration</v>
      </c>
      <c r="S2639" s="13">
        <f>(((I2639/60)/60)/24)+DATE(1970,1,1)</f>
        <v>42655.549479166672</v>
      </c>
      <c r="T2639" s="16">
        <f>(((J2639/60)/60)/24)+DATE(1970,1,1)</f>
        <v>42639.549479166672</v>
      </c>
      <c r="U2639">
        <f t="shared" si="249"/>
        <v>26</v>
      </c>
      <c r="V2639" t="str">
        <f t="shared" si="250"/>
        <v/>
      </c>
      <c r="W2639" t="str">
        <f t="shared" si="251"/>
        <v/>
      </c>
      <c r="X2639" t="str">
        <f t="shared" si="252"/>
        <v/>
      </c>
    </row>
    <row r="2640" spans="1:24"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f>
        <v>1.0172910662824208</v>
      </c>
      <c r="P2640" s="6">
        <f>E2640/L2640</f>
        <v>25.214285714285715</v>
      </c>
      <c r="Q2640" t="str">
        <f t="shared" si="247"/>
        <v>technology</v>
      </c>
      <c r="R2640" s="7" t="str">
        <f t="shared" si="248"/>
        <v>space exploration</v>
      </c>
      <c r="S2640" s="13">
        <f>(((I2640/60)/60)/24)+DATE(1970,1,1)</f>
        <v>42019.913136574076</v>
      </c>
      <c r="T2640" s="16">
        <f>(((J2640/60)/60)/24)+DATE(1970,1,1)</f>
        <v>41989.913136574076</v>
      </c>
      <c r="U2640">
        <f t="shared" si="249"/>
        <v>14</v>
      </c>
      <c r="V2640" t="str">
        <f t="shared" si="250"/>
        <v/>
      </c>
      <c r="W2640" t="str">
        <f t="shared" si="251"/>
        <v/>
      </c>
      <c r="X2640" t="str">
        <f t="shared" si="252"/>
        <v/>
      </c>
    </row>
    <row r="2641" spans="1:24"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f>
        <v>1.64</v>
      </c>
      <c r="P2641" s="6">
        <f>E2641/L2641</f>
        <v>10.040816326530612</v>
      </c>
      <c r="Q2641" t="str">
        <f t="shared" si="247"/>
        <v>technology</v>
      </c>
      <c r="R2641" s="7" t="str">
        <f t="shared" si="248"/>
        <v>space exploration</v>
      </c>
      <c r="S2641" s="13">
        <f>(((I2641/60)/60)/24)+DATE(1970,1,1)</f>
        <v>42054.86513888889</v>
      </c>
      <c r="T2641" s="16">
        <f>(((J2641/60)/60)/24)+DATE(1970,1,1)</f>
        <v>42024.86513888889</v>
      </c>
      <c r="U2641">
        <f t="shared" si="249"/>
        <v>49</v>
      </c>
      <c r="V2641" t="str">
        <f t="shared" si="250"/>
        <v/>
      </c>
      <c r="W2641" t="str">
        <f t="shared" si="251"/>
        <v/>
      </c>
      <c r="X2641" t="str">
        <f t="shared" si="252"/>
        <v/>
      </c>
    </row>
    <row r="2642" spans="1:24"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f>
        <v>1.0566666666666666</v>
      </c>
      <c r="P2642" s="6">
        <f>E2642/L2642</f>
        <v>45.94202898550725</v>
      </c>
      <c r="Q2642" t="str">
        <f t="shared" si="247"/>
        <v>technology</v>
      </c>
      <c r="R2642" s="7" t="str">
        <f t="shared" si="248"/>
        <v>space exploration</v>
      </c>
      <c r="S2642" s="13">
        <f>(((I2642/60)/60)/24)+DATE(1970,1,1)</f>
        <v>42163.160578703704</v>
      </c>
      <c r="T2642" s="16">
        <f>(((J2642/60)/60)/24)+DATE(1970,1,1)</f>
        <v>42103.160578703704</v>
      </c>
      <c r="U2642">
        <f t="shared" si="249"/>
        <v>69</v>
      </c>
      <c r="V2642" t="str">
        <f t="shared" si="250"/>
        <v/>
      </c>
      <c r="W2642" t="str">
        <f t="shared" si="251"/>
        <v/>
      </c>
      <c r="X2642" t="str">
        <f t="shared" si="252"/>
        <v/>
      </c>
    </row>
    <row r="2643" spans="1:24"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f>
        <v>0.01</v>
      </c>
      <c r="P2643" s="6">
        <f>E2643/L2643</f>
        <v>15</v>
      </c>
      <c r="Q2643" t="str">
        <f t="shared" si="247"/>
        <v>technology</v>
      </c>
      <c r="R2643" s="7" t="str">
        <f t="shared" si="248"/>
        <v>space exploration</v>
      </c>
      <c r="S2643" s="13">
        <f>(((I2643/60)/60)/24)+DATE(1970,1,1)</f>
        <v>41897.839583333334</v>
      </c>
      <c r="T2643" s="16">
        <f>(((J2643/60)/60)/24)+DATE(1970,1,1)</f>
        <v>41880.827118055553</v>
      </c>
      <c r="U2643" t="str">
        <f t="shared" si="249"/>
        <v/>
      </c>
      <c r="V2643">
        <f t="shared" si="250"/>
        <v>1</v>
      </c>
      <c r="W2643" t="str">
        <f t="shared" si="251"/>
        <v/>
      </c>
      <c r="X2643">
        <f t="shared" si="252"/>
        <v>1</v>
      </c>
    </row>
    <row r="2644" spans="1:24"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f>
        <v>0</v>
      </c>
      <c r="P2644" s="6" t="e">
        <f>E2644/L2644</f>
        <v>#DIV/0!</v>
      </c>
      <c r="Q2644" t="str">
        <f t="shared" si="247"/>
        <v>technology</v>
      </c>
      <c r="R2644" s="7" t="str">
        <f t="shared" si="248"/>
        <v>space exploration</v>
      </c>
      <c r="S2644" s="13">
        <f>(((I2644/60)/60)/24)+DATE(1970,1,1)</f>
        <v>42566.289583333331</v>
      </c>
      <c r="T2644" s="16">
        <f>(((J2644/60)/60)/24)+DATE(1970,1,1)</f>
        <v>42536.246620370366</v>
      </c>
      <c r="U2644" t="str">
        <f t="shared" si="249"/>
        <v/>
      </c>
      <c r="V2644">
        <f t="shared" si="250"/>
        <v>0</v>
      </c>
      <c r="W2644" t="str">
        <f t="shared" si="251"/>
        <v/>
      </c>
      <c r="X2644">
        <f t="shared" si="252"/>
        <v>0</v>
      </c>
    </row>
    <row r="2645" spans="1:24"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f>
        <v>0.33559730999999998</v>
      </c>
      <c r="P2645" s="6">
        <f>E2645/L2645</f>
        <v>223.58248500999335</v>
      </c>
      <c r="Q2645" t="str">
        <f t="shared" si="247"/>
        <v>technology</v>
      </c>
      <c r="R2645" s="7" t="str">
        <f t="shared" si="248"/>
        <v>space exploration</v>
      </c>
      <c r="S2645" s="13">
        <f>(((I2645/60)/60)/24)+DATE(1970,1,1)</f>
        <v>42725.332638888889</v>
      </c>
      <c r="T2645" s="16">
        <f>(((J2645/60)/60)/24)+DATE(1970,1,1)</f>
        <v>42689.582349537035</v>
      </c>
      <c r="U2645" t="str">
        <f t="shared" si="249"/>
        <v/>
      </c>
      <c r="V2645" t="str">
        <f t="shared" si="250"/>
        <v/>
      </c>
      <c r="W2645">
        <f t="shared" si="251"/>
        <v>1501</v>
      </c>
      <c r="X2645">
        <f t="shared" si="252"/>
        <v>1501</v>
      </c>
    </row>
    <row r="2646" spans="1:24"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f>
        <v>2.053E-2</v>
      </c>
      <c r="P2646" s="6">
        <f>E2646/L2646</f>
        <v>39.480769230769234</v>
      </c>
      <c r="Q2646" t="str">
        <f t="shared" si="247"/>
        <v>technology</v>
      </c>
      <c r="R2646" s="7" t="str">
        <f t="shared" si="248"/>
        <v>space exploration</v>
      </c>
      <c r="S2646" s="13">
        <f>(((I2646/60)/60)/24)+DATE(1970,1,1)</f>
        <v>42804.792071759264</v>
      </c>
      <c r="T2646" s="16">
        <f>(((J2646/60)/60)/24)+DATE(1970,1,1)</f>
        <v>42774.792071759264</v>
      </c>
      <c r="U2646" t="str">
        <f t="shared" si="249"/>
        <v/>
      </c>
      <c r="V2646" t="str">
        <f t="shared" si="250"/>
        <v/>
      </c>
      <c r="W2646">
        <f t="shared" si="251"/>
        <v>52</v>
      </c>
      <c r="X2646">
        <f t="shared" si="252"/>
        <v>52</v>
      </c>
    </row>
    <row r="2647" spans="1:24"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f>
        <v>0.105</v>
      </c>
      <c r="P2647" s="6">
        <f>E2647/L2647</f>
        <v>91.304347826086953</v>
      </c>
      <c r="Q2647" t="str">
        <f t="shared" si="247"/>
        <v>technology</v>
      </c>
      <c r="R2647" s="7" t="str">
        <f t="shared" si="248"/>
        <v>space exploration</v>
      </c>
      <c r="S2647" s="13">
        <f>(((I2647/60)/60)/24)+DATE(1970,1,1)</f>
        <v>41951.884293981479</v>
      </c>
      <c r="T2647" s="16">
        <f>(((J2647/60)/60)/24)+DATE(1970,1,1)</f>
        <v>41921.842627314814</v>
      </c>
      <c r="U2647" t="str">
        <f t="shared" si="249"/>
        <v/>
      </c>
      <c r="V2647" t="str">
        <f t="shared" si="250"/>
        <v/>
      </c>
      <c r="W2647">
        <f t="shared" si="251"/>
        <v>23</v>
      </c>
      <c r="X2647">
        <f t="shared" si="252"/>
        <v>23</v>
      </c>
    </row>
    <row r="2648" spans="1:24"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f>
        <v>8.4172839999999999E-2</v>
      </c>
      <c r="P2648" s="6">
        <f>E2648/L2648</f>
        <v>78.666205607476627</v>
      </c>
      <c r="Q2648" t="str">
        <f t="shared" si="247"/>
        <v>technology</v>
      </c>
      <c r="R2648" s="7" t="str">
        <f t="shared" si="248"/>
        <v>space exploration</v>
      </c>
      <c r="S2648" s="13">
        <f>(((I2648/60)/60)/24)+DATE(1970,1,1)</f>
        <v>42256.313298611116</v>
      </c>
      <c r="T2648" s="16">
        <f>(((J2648/60)/60)/24)+DATE(1970,1,1)</f>
        <v>42226.313298611116</v>
      </c>
      <c r="U2648" t="str">
        <f t="shared" si="249"/>
        <v/>
      </c>
      <c r="V2648" t="str">
        <f t="shared" si="250"/>
        <v/>
      </c>
      <c r="W2648">
        <f t="shared" si="251"/>
        <v>535</v>
      </c>
      <c r="X2648">
        <f t="shared" si="252"/>
        <v>535</v>
      </c>
    </row>
    <row r="2649" spans="1:24"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f>
        <v>1.44E-2</v>
      </c>
      <c r="P2649" s="6">
        <f>E2649/L2649</f>
        <v>12</v>
      </c>
      <c r="Q2649" t="str">
        <f t="shared" si="247"/>
        <v>technology</v>
      </c>
      <c r="R2649" s="7" t="str">
        <f t="shared" si="248"/>
        <v>space exploration</v>
      </c>
      <c r="S2649" s="13">
        <f>(((I2649/60)/60)/24)+DATE(1970,1,1)</f>
        <v>42230.261793981481</v>
      </c>
      <c r="T2649" s="16">
        <f>(((J2649/60)/60)/24)+DATE(1970,1,1)</f>
        <v>42200.261793981481</v>
      </c>
      <c r="U2649" t="str">
        <f t="shared" si="249"/>
        <v/>
      </c>
      <c r="V2649" t="str">
        <f t="shared" si="250"/>
        <v/>
      </c>
      <c r="W2649">
        <f t="shared" si="251"/>
        <v>3</v>
      </c>
      <c r="X2649">
        <f t="shared" si="252"/>
        <v>3</v>
      </c>
    </row>
    <row r="2650" spans="1:24"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f>
        <v>8.8333333333333337E-3</v>
      </c>
      <c r="P2650" s="6">
        <f>E2650/L2650</f>
        <v>17.666666666666668</v>
      </c>
      <c r="Q2650" t="str">
        <f t="shared" si="247"/>
        <v>technology</v>
      </c>
      <c r="R2650" s="7" t="str">
        <f t="shared" si="248"/>
        <v>space exploration</v>
      </c>
      <c r="S2650" s="13">
        <f>(((I2650/60)/60)/24)+DATE(1970,1,1)</f>
        <v>42438.714814814812</v>
      </c>
      <c r="T2650" s="16">
        <f>(((J2650/60)/60)/24)+DATE(1970,1,1)</f>
        <v>42408.714814814812</v>
      </c>
      <c r="U2650" t="str">
        <f t="shared" si="249"/>
        <v/>
      </c>
      <c r="V2650" t="str">
        <f t="shared" si="250"/>
        <v/>
      </c>
      <c r="W2650">
        <f t="shared" si="251"/>
        <v>6</v>
      </c>
      <c r="X2650">
        <f t="shared" si="252"/>
        <v>6</v>
      </c>
    </row>
    <row r="2651" spans="1:24"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f>
        <v>9.9200000000000004E-4</v>
      </c>
      <c r="P2651" s="6">
        <f>E2651/L2651</f>
        <v>41.333333333333336</v>
      </c>
      <c r="Q2651" t="str">
        <f t="shared" si="247"/>
        <v>technology</v>
      </c>
      <c r="R2651" s="7" t="str">
        <f t="shared" si="248"/>
        <v>space exploration</v>
      </c>
      <c r="S2651" s="13">
        <f>(((I2651/60)/60)/24)+DATE(1970,1,1)</f>
        <v>42401.99700231482</v>
      </c>
      <c r="T2651" s="16">
        <f>(((J2651/60)/60)/24)+DATE(1970,1,1)</f>
        <v>42341.99700231482</v>
      </c>
      <c r="U2651" t="str">
        <f t="shared" si="249"/>
        <v/>
      </c>
      <c r="V2651" t="str">
        <f t="shared" si="250"/>
        <v/>
      </c>
      <c r="W2651">
        <f t="shared" si="251"/>
        <v>3</v>
      </c>
      <c r="X2651">
        <f t="shared" si="252"/>
        <v>3</v>
      </c>
    </row>
    <row r="2652" spans="1:24"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f>
        <v>5.966666666666667E-3</v>
      </c>
      <c r="P2652" s="6">
        <f>E2652/L2652</f>
        <v>71.599999999999994</v>
      </c>
      <c r="Q2652" t="str">
        <f t="shared" si="247"/>
        <v>technology</v>
      </c>
      <c r="R2652" s="7" t="str">
        <f t="shared" si="248"/>
        <v>space exploration</v>
      </c>
      <c r="S2652" s="13">
        <f>(((I2652/60)/60)/24)+DATE(1970,1,1)</f>
        <v>42725.624340277776</v>
      </c>
      <c r="T2652" s="16">
        <f>(((J2652/60)/60)/24)+DATE(1970,1,1)</f>
        <v>42695.624340277776</v>
      </c>
      <c r="U2652" t="str">
        <f t="shared" si="249"/>
        <v/>
      </c>
      <c r="V2652" t="str">
        <f t="shared" si="250"/>
        <v/>
      </c>
      <c r="W2652">
        <f t="shared" si="251"/>
        <v>5</v>
      </c>
      <c r="X2652">
        <f t="shared" si="252"/>
        <v>5</v>
      </c>
    </row>
    <row r="2653" spans="1:24"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f>
        <v>1.8689285714285714E-2</v>
      </c>
      <c r="P2653" s="6">
        <f>E2653/L2653</f>
        <v>307.8235294117647</v>
      </c>
      <c r="Q2653" t="str">
        <f t="shared" si="247"/>
        <v>technology</v>
      </c>
      <c r="R2653" s="7" t="str">
        <f t="shared" si="248"/>
        <v>space exploration</v>
      </c>
      <c r="S2653" s="13">
        <f>(((I2653/60)/60)/24)+DATE(1970,1,1)</f>
        <v>42355.805659722217</v>
      </c>
      <c r="T2653" s="16">
        <f>(((J2653/60)/60)/24)+DATE(1970,1,1)</f>
        <v>42327.805659722217</v>
      </c>
      <c r="U2653" t="str">
        <f t="shared" si="249"/>
        <v/>
      </c>
      <c r="V2653" t="str">
        <f t="shared" si="250"/>
        <v/>
      </c>
      <c r="W2653">
        <f t="shared" si="251"/>
        <v>17</v>
      </c>
      <c r="X2653">
        <f t="shared" si="252"/>
        <v>17</v>
      </c>
    </row>
    <row r="2654" spans="1:24"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f>
        <v>8.8500000000000002E-3</v>
      </c>
      <c r="P2654" s="6">
        <f>E2654/L2654</f>
        <v>80.454545454545453</v>
      </c>
      <c r="Q2654" t="str">
        <f t="shared" si="247"/>
        <v>technology</v>
      </c>
      <c r="R2654" s="7" t="str">
        <f t="shared" si="248"/>
        <v>space exploration</v>
      </c>
      <c r="S2654" s="13">
        <f>(((I2654/60)/60)/24)+DATE(1970,1,1)</f>
        <v>41983.158854166672</v>
      </c>
      <c r="T2654" s="16">
        <f>(((J2654/60)/60)/24)+DATE(1970,1,1)</f>
        <v>41953.158854166672</v>
      </c>
      <c r="U2654" t="str">
        <f t="shared" si="249"/>
        <v/>
      </c>
      <c r="V2654" t="str">
        <f t="shared" si="250"/>
        <v/>
      </c>
      <c r="W2654">
        <f t="shared" si="251"/>
        <v>11</v>
      </c>
      <c r="X2654">
        <f t="shared" si="252"/>
        <v>11</v>
      </c>
    </row>
    <row r="2655" spans="1:24"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f>
        <v>0.1152156862745098</v>
      </c>
      <c r="P2655" s="6">
        <f>E2655/L2655</f>
        <v>83.942857142857136</v>
      </c>
      <c r="Q2655" t="str">
        <f t="shared" si="247"/>
        <v>technology</v>
      </c>
      <c r="R2655" s="7" t="str">
        <f t="shared" si="248"/>
        <v>space exploration</v>
      </c>
      <c r="S2655" s="13">
        <f>(((I2655/60)/60)/24)+DATE(1970,1,1)</f>
        <v>41803.166666666664</v>
      </c>
      <c r="T2655" s="16">
        <f>(((J2655/60)/60)/24)+DATE(1970,1,1)</f>
        <v>41771.651932870373</v>
      </c>
      <c r="U2655" t="str">
        <f t="shared" si="249"/>
        <v/>
      </c>
      <c r="V2655" t="str">
        <f t="shared" si="250"/>
        <v/>
      </c>
      <c r="W2655">
        <f t="shared" si="251"/>
        <v>70</v>
      </c>
      <c r="X2655">
        <f t="shared" si="252"/>
        <v>70</v>
      </c>
    </row>
    <row r="2656" spans="1:24"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f>
        <v>5.1000000000000004E-4</v>
      </c>
      <c r="P2656" s="6">
        <f>E2656/L2656</f>
        <v>8.5</v>
      </c>
      <c r="Q2656" t="str">
        <f t="shared" si="247"/>
        <v>technology</v>
      </c>
      <c r="R2656" s="7" t="str">
        <f t="shared" si="248"/>
        <v>space exploration</v>
      </c>
      <c r="S2656" s="13">
        <f>(((I2656/60)/60)/24)+DATE(1970,1,1)</f>
        <v>42115.559328703705</v>
      </c>
      <c r="T2656" s="16">
        <f>(((J2656/60)/60)/24)+DATE(1970,1,1)</f>
        <v>42055.600995370376</v>
      </c>
      <c r="U2656" t="str">
        <f t="shared" si="249"/>
        <v/>
      </c>
      <c r="V2656" t="str">
        <f t="shared" si="250"/>
        <v/>
      </c>
      <c r="W2656">
        <f t="shared" si="251"/>
        <v>6</v>
      </c>
      <c r="X2656">
        <f t="shared" si="252"/>
        <v>6</v>
      </c>
    </row>
    <row r="2657" spans="1:24"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f>
        <v>0.21033333333333334</v>
      </c>
      <c r="P2657" s="6">
        <f>E2657/L2657</f>
        <v>73.372093023255815</v>
      </c>
      <c r="Q2657" t="str">
        <f t="shared" si="247"/>
        <v>technology</v>
      </c>
      <c r="R2657" s="7" t="str">
        <f t="shared" si="248"/>
        <v>space exploration</v>
      </c>
      <c r="S2657" s="13">
        <f>(((I2657/60)/60)/24)+DATE(1970,1,1)</f>
        <v>42409.833333333328</v>
      </c>
      <c r="T2657" s="16">
        <f>(((J2657/60)/60)/24)+DATE(1970,1,1)</f>
        <v>42381.866284722222</v>
      </c>
      <c r="U2657" t="str">
        <f t="shared" si="249"/>
        <v/>
      </c>
      <c r="V2657" t="str">
        <f t="shared" si="250"/>
        <v/>
      </c>
      <c r="W2657">
        <f t="shared" si="251"/>
        <v>43</v>
      </c>
      <c r="X2657">
        <f t="shared" si="252"/>
        <v>43</v>
      </c>
    </row>
    <row r="2658" spans="1:24"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f>
        <v>0.11436666666666667</v>
      </c>
      <c r="P2658" s="6">
        <f>E2658/L2658</f>
        <v>112.86184210526316</v>
      </c>
      <c r="Q2658" t="str">
        <f t="shared" si="247"/>
        <v>technology</v>
      </c>
      <c r="R2658" s="7" t="str">
        <f t="shared" si="248"/>
        <v>space exploration</v>
      </c>
      <c r="S2658" s="13">
        <f>(((I2658/60)/60)/24)+DATE(1970,1,1)</f>
        <v>42806.791666666672</v>
      </c>
      <c r="T2658" s="16">
        <f>(((J2658/60)/60)/24)+DATE(1970,1,1)</f>
        <v>42767.688518518517</v>
      </c>
      <c r="U2658" t="str">
        <f t="shared" si="249"/>
        <v/>
      </c>
      <c r="V2658" t="str">
        <f t="shared" si="250"/>
        <v/>
      </c>
      <c r="W2658">
        <f t="shared" si="251"/>
        <v>152</v>
      </c>
      <c r="X2658">
        <f t="shared" si="252"/>
        <v>152</v>
      </c>
    </row>
    <row r="2659" spans="1:24"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f>
        <v>0.18737933333333334</v>
      </c>
      <c r="P2659" s="6">
        <f>E2659/L2659</f>
        <v>95.277627118644077</v>
      </c>
      <c r="Q2659" t="str">
        <f t="shared" si="247"/>
        <v>technology</v>
      </c>
      <c r="R2659" s="7" t="str">
        <f t="shared" si="248"/>
        <v>space exploration</v>
      </c>
      <c r="S2659" s="13">
        <f>(((I2659/60)/60)/24)+DATE(1970,1,1)</f>
        <v>42585.0625</v>
      </c>
      <c r="T2659" s="16">
        <f>(((J2659/60)/60)/24)+DATE(1970,1,1)</f>
        <v>42551.928854166668</v>
      </c>
      <c r="U2659" t="str">
        <f t="shared" si="249"/>
        <v/>
      </c>
      <c r="V2659" t="str">
        <f t="shared" si="250"/>
        <v/>
      </c>
      <c r="W2659">
        <f t="shared" si="251"/>
        <v>59</v>
      </c>
      <c r="X2659">
        <f t="shared" si="252"/>
        <v>59</v>
      </c>
    </row>
    <row r="2660" spans="1:24"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f>
        <v>9.2857142857142856E-4</v>
      </c>
      <c r="P2660" s="6">
        <f>E2660/L2660</f>
        <v>22.75</v>
      </c>
      <c r="Q2660" t="str">
        <f t="shared" si="247"/>
        <v>technology</v>
      </c>
      <c r="R2660" s="7" t="str">
        <f t="shared" si="248"/>
        <v>space exploration</v>
      </c>
      <c r="S2660" s="13">
        <f>(((I2660/60)/60)/24)+DATE(1970,1,1)</f>
        <v>42581.884189814817</v>
      </c>
      <c r="T2660" s="16">
        <f>(((J2660/60)/60)/24)+DATE(1970,1,1)</f>
        <v>42551.884189814817</v>
      </c>
      <c r="U2660" t="str">
        <f t="shared" si="249"/>
        <v/>
      </c>
      <c r="V2660" t="str">
        <f t="shared" si="250"/>
        <v/>
      </c>
      <c r="W2660">
        <f t="shared" si="251"/>
        <v>4</v>
      </c>
      <c r="X2660">
        <f t="shared" si="252"/>
        <v>4</v>
      </c>
    </row>
    <row r="2661" spans="1:24"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f>
        <v>2.720408163265306E-2</v>
      </c>
      <c r="P2661" s="6">
        <f>E2661/L2661</f>
        <v>133.30000000000001</v>
      </c>
      <c r="Q2661" t="str">
        <f t="shared" si="247"/>
        <v>technology</v>
      </c>
      <c r="R2661" s="7" t="str">
        <f t="shared" si="248"/>
        <v>space exploration</v>
      </c>
      <c r="S2661" s="13">
        <f>(((I2661/60)/60)/24)+DATE(1970,1,1)</f>
        <v>42112.069560185191</v>
      </c>
      <c r="T2661" s="16">
        <f>(((J2661/60)/60)/24)+DATE(1970,1,1)</f>
        <v>42082.069560185191</v>
      </c>
      <c r="U2661" t="str">
        <f t="shared" si="249"/>
        <v/>
      </c>
      <c r="V2661" t="str">
        <f t="shared" si="250"/>
        <v/>
      </c>
      <c r="W2661">
        <f t="shared" si="251"/>
        <v>10</v>
      </c>
      <c r="X2661">
        <f t="shared" si="252"/>
        <v>10</v>
      </c>
    </row>
    <row r="2662" spans="1:24"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f>
        <v>9.5E-4</v>
      </c>
      <c r="P2662" s="6">
        <f>E2662/L2662</f>
        <v>3.8</v>
      </c>
      <c r="Q2662" t="str">
        <f t="shared" si="247"/>
        <v>technology</v>
      </c>
      <c r="R2662" s="7" t="str">
        <f t="shared" si="248"/>
        <v>space exploration</v>
      </c>
      <c r="S2662" s="13">
        <f>(((I2662/60)/60)/24)+DATE(1970,1,1)</f>
        <v>42332.754837962959</v>
      </c>
      <c r="T2662" s="16">
        <f>(((J2662/60)/60)/24)+DATE(1970,1,1)</f>
        <v>42272.713171296295</v>
      </c>
      <c r="U2662" t="str">
        <f t="shared" si="249"/>
        <v/>
      </c>
      <c r="V2662" t="str">
        <f t="shared" si="250"/>
        <v/>
      </c>
      <c r="W2662">
        <f t="shared" si="251"/>
        <v>5</v>
      </c>
      <c r="X2662">
        <f t="shared" si="252"/>
        <v>5</v>
      </c>
    </row>
    <row r="2663" spans="1:24"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f>
        <v>1.0289999999999999</v>
      </c>
      <c r="P2663" s="6">
        <f>E2663/L2663</f>
        <v>85.75</v>
      </c>
      <c r="Q2663" t="str">
        <f t="shared" si="247"/>
        <v>technology</v>
      </c>
      <c r="R2663" s="7" t="str">
        <f t="shared" si="248"/>
        <v>makerspaces</v>
      </c>
      <c r="S2663" s="13">
        <f>(((I2663/60)/60)/24)+DATE(1970,1,1)</f>
        <v>41572.958449074074</v>
      </c>
      <c r="T2663" s="16">
        <f>(((J2663/60)/60)/24)+DATE(1970,1,1)</f>
        <v>41542.958449074074</v>
      </c>
      <c r="U2663">
        <f t="shared" si="249"/>
        <v>60</v>
      </c>
      <c r="V2663" t="str">
        <f t="shared" si="250"/>
        <v/>
      </c>
      <c r="W2663" t="str">
        <f t="shared" si="251"/>
        <v/>
      </c>
      <c r="X2663" t="str">
        <f t="shared" si="252"/>
        <v/>
      </c>
    </row>
    <row r="2664" spans="1:24"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f>
        <v>1.0680000000000001</v>
      </c>
      <c r="P2664" s="6">
        <f>E2664/L2664</f>
        <v>267</v>
      </c>
      <c r="Q2664" t="str">
        <f t="shared" si="247"/>
        <v>technology</v>
      </c>
      <c r="R2664" s="7" t="str">
        <f t="shared" si="248"/>
        <v>makerspaces</v>
      </c>
      <c r="S2664" s="13">
        <f>(((I2664/60)/60)/24)+DATE(1970,1,1)</f>
        <v>42237.746678240743</v>
      </c>
      <c r="T2664" s="16">
        <f>(((J2664/60)/60)/24)+DATE(1970,1,1)</f>
        <v>42207.746678240743</v>
      </c>
      <c r="U2664">
        <f t="shared" si="249"/>
        <v>80</v>
      </c>
      <c r="V2664" t="str">
        <f t="shared" si="250"/>
        <v/>
      </c>
      <c r="W2664" t="str">
        <f t="shared" si="251"/>
        <v/>
      </c>
      <c r="X2664" t="str">
        <f t="shared" si="252"/>
        <v/>
      </c>
    </row>
    <row r="2665" spans="1:24"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f>
        <v>1.0459624999999999</v>
      </c>
      <c r="P2665" s="6">
        <f>E2665/L2665</f>
        <v>373.55803571428572</v>
      </c>
      <c r="Q2665" t="str">
        <f t="shared" si="247"/>
        <v>technology</v>
      </c>
      <c r="R2665" s="7" t="str">
        <f t="shared" si="248"/>
        <v>makerspaces</v>
      </c>
      <c r="S2665" s="13">
        <f>(((I2665/60)/60)/24)+DATE(1970,1,1)</f>
        <v>42251.625</v>
      </c>
      <c r="T2665" s="16">
        <f>(((J2665/60)/60)/24)+DATE(1970,1,1)</f>
        <v>42222.622766203705</v>
      </c>
      <c r="U2665">
        <f t="shared" si="249"/>
        <v>56</v>
      </c>
      <c r="V2665" t="str">
        <f t="shared" si="250"/>
        <v/>
      </c>
      <c r="W2665" t="str">
        <f t="shared" si="251"/>
        <v/>
      </c>
      <c r="X2665" t="str">
        <f t="shared" si="252"/>
        <v/>
      </c>
    </row>
    <row r="2666" spans="1:24"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f>
        <v>1.0342857142857143</v>
      </c>
      <c r="P2666" s="6">
        <f>E2666/L2666</f>
        <v>174.03846153846155</v>
      </c>
      <c r="Q2666" t="str">
        <f t="shared" si="247"/>
        <v>technology</v>
      </c>
      <c r="R2666" s="7" t="str">
        <f t="shared" si="248"/>
        <v>makerspaces</v>
      </c>
      <c r="S2666" s="13">
        <f>(((I2666/60)/60)/24)+DATE(1970,1,1)</f>
        <v>42347.290972222225</v>
      </c>
      <c r="T2666" s="16">
        <f>(((J2666/60)/60)/24)+DATE(1970,1,1)</f>
        <v>42313.02542824074</v>
      </c>
      <c r="U2666">
        <f t="shared" si="249"/>
        <v>104</v>
      </c>
      <c r="V2666" t="str">
        <f t="shared" si="250"/>
        <v/>
      </c>
      <c r="W2666" t="str">
        <f t="shared" si="251"/>
        <v/>
      </c>
      <c r="X2666" t="str">
        <f t="shared" si="252"/>
        <v/>
      </c>
    </row>
    <row r="2667" spans="1:24"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f>
        <v>1.2314285714285715</v>
      </c>
      <c r="P2667" s="6">
        <f>E2667/L2667</f>
        <v>93.695652173913047</v>
      </c>
      <c r="Q2667" t="str">
        <f t="shared" si="247"/>
        <v>technology</v>
      </c>
      <c r="R2667" s="7" t="str">
        <f t="shared" si="248"/>
        <v>makerspaces</v>
      </c>
      <c r="S2667" s="13">
        <f>(((I2667/60)/60)/24)+DATE(1970,1,1)</f>
        <v>42128.895532407405</v>
      </c>
      <c r="T2667" s="16">
        <f>(((J2667/60)/60)/24)+DATE(1970,1,1)</f>
        <v>42083.895532407405</v>
      </c>
      <c r="U2667">
        <f t="shared" si="249"/>
        <v>46</v>
      </c>
      <c r="V2667" t="str">
        <f t="shared" si="250"/>
        <v/>
      </c>
      <c r="W2667" t="str">
        <f t="shared" si="251"/>
        <v/>
      </c>
      <c r="X2667" t="str">
        <f t="shared" si="252"/>
        <v/>
      </c>
    </row>
    <row r="2668" spans="1:24"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f>
        <v>1.592951</v>
      </c>
      <c r="P2668" s="6">
        <f>E2668/L2668</f>
        <v>77.327718446601949</v>
      </c>
      <c r="Q2668" t="str">
        <f t="shared" si="247"/>
        <v>technology</v>
      </c>
      <c r="R2668" s="7" t="str">
        <f t="shared" si="248"/>
        <v>makerspaces</v>
      </c>
      <c r="S2668" s="13">
        <f>(((I2668/60)/60)/24)+DATE(1970,1,1)</f>
        <v>42272.875</v>
      </c>
      <c r="T2668" s="16">
        <f>(((J2668/60)/60)/24)+DATE(1970,1,1)</f>
        <v>42235.764340277776</v>
      </c>
      <c r="U2668">
        <f t="shared" si="249"/>
        <v>206</v>
      </c>
      <c r="V2668" t="str">
        <f t="shared" si="250"/>
        <v/>
      </c>
      <c r="W2668" t="str">
        <f t="shared" si="251"/>
        <v/>
      </c>
      <c r="X2668" t="str">
        <f t="shared" si="252"/>
        <v/>
      </c>
    </row>
    <row r="2669" spans="1:24"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f>
        <v>1.1066666666666667</v>
      </c>
      <c r="P2669" s="6">
        <f>E2669/L2669</f>
        <v>92.222222222222229</v>
      </c>
      <c r="Q2669" t="str">
        <f t="shared" si="247"/>
        <v>technology</v>
      </c>
      <c r="R2669" s="7" t="str">
        <f t="shared" si="248"/>
        <v>makerspaces</v>
      </c>
      <c r="S2669" s="13">
        <f>(((I2669/60)/60)/24)+DATE(1970,1,1)</f>
        <v>42410.926111111112</v>
      </c>
      <c r="T2669" s="16">
        <f>(((J2669/60)/60)/24)+DATE(1970,1,1)</f>
        <v>42380.926111111112</v>
      </c>
      <c r="U2669">
        <f t="shared" si="249"/>
        <v>18</v>
      </c>
      <c r="V2669" t="str">
        <f t="shared" si="250"/>
        <v/>
      </c>
      <c r="W2669" t="str">
        <f t="shared" si="251"/>
        <v/>
      </c>
      <c r="X2669" t="str">
        <f t="shared" si="252"/>
        <v/>
      </c>
    </row>
    <row r="2670" spans="1:24"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f>
        <v>1.7070000000000001</v>
      </c>
      <c r="P2670" s="6">
        <f>E2670/L2670</f>
        <v>60.964285714285715</v>
      </c>
      <c r="Q2670" t="str">
        <f t="shared" si="247"/>
        <v>technology</v>
      </c>
      <c r="R2670" s="7" t="str">
        <f t="shared" si="248"/>
        <v>makerspaces</v>
      </c>
      <c r="S2670" s="13">
        <f>(((I2670/60)/60)/24)+DATE(1970,1,1)</f>
        <v>42317.60555555555</v>
      </c>
      <c r="T2670" s="16">
        <f>(((J2670/60)/60)/24)+DATE(1970,1,1)</f>
        <v>42275.588715277772</v>
      </c>
      <c r="U2670">
        <f t="shared" si="249"/>
        <v>28</v>
      </c>
      <c r="V2670" t="str">
        <f t="shared" si="250"/>
        <v/>
      </c>
      <c r="W2670" t="str">
        <f t="shared" si="251"/>
        <v/>
      </c>
      <c r="X2670" t="str">
        <f t="shared" si="252"/>
        <v/>
      </c>
    </row>
    <row r="2671" spans="1:24"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f>
        <v>1.25125</v>
      </c>
      <c r="P2671" s="6">
        <f>E2671/L2671</f>
        <v>91</v>
      </c>
      <c r="Q2671" t="str">
        <f t="shared" si="247"/>
        <v>technology</v>
      </c>
      <c r="R2671" s="7" t="str">
        <f t="shared" si="248"/>
        <v>makerspaces</v>
      </c>
      <c r="S2671" s="13">
        <f>(((I2671/60)/60)/24)+DATE(1970,1,1)</f>
        <v>42379.035833333335</v>
      </c>
      <c r="T2671" s="16">
        <f>(((J2671/60)/60)/24)+DATE(1970,1,1)</f>
        <v>42319.035833333335</v>
      </c>
      <c r="U2671">
        <f t="shared" si="249"/>
        <v>11</v>
      </c>
      <c r="V2671" t="str">
        <f t="shared" si="250"/>
        <v/>
      </c>
      <c r="W2671" t="str">
        <f t="shared" si="251"/>
        <v/>
      </c>
      <c r="X2671" t="str">
        <f t="shared" si="252"/>
        <v/>
      </c>
    </row>
    <row r="2672" spans="1:24"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f>
        <v>6.4158609339642042E-2</v>
      </c>
      <c r="P2672" s="6">
        <f>E2672/L2672</f>
        <v>41.583333333333336</v>
      </c>
      <c r="Q2672" t="str">
        <f t="shared" si="247"/>
        <v>technology</v>
      </c>
      <c r="R2672" s="7" t="str">
        <f t="shared" si="248"/>
        <v>makerspaces</v>
      </c>
      <c r="S2672" s="13">
        <f>(((I2672/60)/60)/24)+DATE(1970,1,1)</f>
        <v>41849.020601851851</v>
      </c>
      <c r="T2672" s="16">
        <f>(((J2672/60)/60)/24)+DATE(1970,1,1)</f>
        <v>41821.020601851851</v>
      </c>
      <c r="U2672" t="str">
        <f t="shared" si="249"/>
        <v/>
      </c>
      <c r="V2672">
        <f t="shared" si="250"/>
        <v>60</v>
      </c>
      <c r="W2672" t="str">
        <f t="shared" si="251"/>
        <v/>
      </c>
      <c r="X2672">
        <f t="shared" si="252"/>
        <v>60</v>
      </c>
    </row>
    <row r="2673" spans="1:24"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f>
        <v>0.11344</v>
      </c>
      <c r="P2673" s="6">
        <f>E2673/L2673</f>
        <v>33.761904761904759</v>
      </c>
      <c r="Q2673" t="str">
        <f t="shared" si="247"/>
        <v>technology</v>
      </c>
      <c r="R2673" s="7" t="str">
        <f t="shared" si="248"/>
        <v>makerspaces</v>
      </c>
      <c r="S2673" s="13">
        <f>(((I2673/60)/60)/24)+DATE(1970,1,1)</f>
        <v>41992.818055555559</v>
      </c>
      <c r="T2673" s="16">
        <f>(((J2673/60)/60)/24)+DATE(1970,1,1)</f>
        <v>41962.749027777783</v>
      </c>
      <c r="U2673" t="str">
        <f t="shared" si="249"/>
        <v/>
      </c>
      <c r="V2673">
        <f t="shared" si="250"/>
        <v>84</v>
      </c>
      <c r="W2673" t="str">
        <f t="shared" si="251"/>
        <v/>
      </c>
      <c r="X2673">
        <f t="shared" si="252"/>
        <v>84</v>
      </c>
    </row>
    <row r="2674" spans="1:24"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f>
        <v>0.33189999999999997</v>
      </c>
      <c r="P2674" s="6">
        <f>E2674/L2674</f>
        <v>70.61702127659575</v>
      </c>
      <c r="Q2674" t="str">
        <f t="shared" si="247"/>
        <v>technology</v>
      </c>
      <c r="R2674" s="7" t="str">
        <f t="shared" si="248"/>
        <v>makerspaces</v>
      </c>
      <c r="S2674" s="13">
        <f>(((I2674/60)/60)/24)+DATE(1970,1,1)</f>
        <v>42366.25</v>
      </c>
      <c r="T2674" s="16">
        <f>(((J2674/60)/60)/24)+DATE(1970,1,1)</f>
        <v>42344.884143518517</v>
      </c>
      <c r="U2674" t="str">
        <f t="shared" si="249"/>
        <v/>
      </c>
      <c r="V2674">
        <f t="shared" si="250"/>
        <v>47</v>
      </c>
      <c r="W2674" t="str">
        <f t="shared" si="251"/>
        <v/>
      </c>
      <c r="X2674">
        <f t="shared" si="252"/>
        <v>47</v>
      </c>
    </row>
    <row r="2675" spans="1:24"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f>
        <v>0.27579999999999999</v>
      </c>
      <c r="P2675" s="6">
        <f>E2675/L2675</f>
        <v>167.15151515151516</v>
      </c>
      <c r="Q2675" t="str">
        <f t="shared" si="247"/>
        <v>technology</v>
      </c>
      <c r="R2675" s="7" t="str">
        <f t="shared" si="248"/>
        <v>makerspaces</v>
      </c>
      <c r="S2675" s="13">
        <f>(((I2675/60)/60)/24)+DATE(1970,1,1)</f>
        <v>41941.947916666664</v>
      </c>
      <c r="T2675" s="16">
        <f>(((J2675/60)/60)/24)+DATE(1970,1,1)</f>
        <v>41912.541655092595</v>
      </c>
      <c r="U2675" t="str">
        <f t="shared" si="249"/>
        <v/>
      </c>
      <c r="V2675">
        <f t="shared" si="250"/>
        <v>66</v>
      </c>
      <c r="W2675" t="str">
        <f t="shared" si="251"/>
        <v/>
      </c>
      <c r="X2675">
        <f t="shared" si="252"/>
        <v>66</v>
      </c>
    </row>
    <row r="2676" spans="1:24"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f>
        <v>0.62839999999999996</v>
      </c>
      <c r="P2676" s="6">
        <f>E2676/L2676</f>
        <v>128.61988304093566</v>
      </c>
      <c r="Q2676" t="str">
        <f t="shared" si="247"/>
        <v>technology</v>
      </c>
      <c r="R2676" s="7" t="str">
        <f t="shared" si="248"/>
        <v>makerspaces</v>
      </c>
      <c r="S2676" s="13">
        <f>(((I2676/60)/60)/24)+DATE(1970,1,1)</f>
        <v>42556.207638888889</v>
      </c>
      <c r="T2676" s="16">
        <f>(((J2676/60)/60)/24)+DATE(1970,1,1)</f>
        <v>42529.632754629631</v>
      </c>
      <c r="U2676" t="str">
        <f t="shared" si="249"/>
        <v/>
      </c>
      <c r="V2676">
        <f t="shared" si="250"/>
        <v>171</v>
      </c>
      <c r="W2676" t="str">
        <f t="shared" si="251"/>
        <v/>
      </c>
      <c r="X2676">
        <f t="shared" si="252"/>
        <v>171</v>
      </c>
    </row>
    <row r="2677" spans="1:24"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f>
        <v>7.5880000000000003E-2</v>
      </c>
      <c r="P2677" s="6">
        <f>E2677/L2677</f>
        <v>65.41379310344827</v>
      </c>
      <c r="Q2677" t="str">
        <f t="shared" si="247"/>
        <v>technology</v>
      </c>
      <c r="R2677" s="7" t="str">
        <f t="shared" si="248"/>
        <v>makerspaces</v>
      </c>
      <c r="S2677" s="13">
        <f>(((I2677/60)/60)/24)+DATE(1970,1,1)</f>
        <v>41953.899178240739</v>
      </c>
      <c r="T2677" s="16">
        <f>(((J2677/60)/60)/24)+DATE(1970,1,1)</f>
        <v>41923.857511574075</v>
      </c>
      <c r="U2677" t="str">
        <f t="shared" si="249"/>
        <v/>
      </c>
      <c r="V2677">
        <f t="shared" si="250"/>
        <v>29</v>
      </c>
      <c r="W2677" t="str">
        <f t="shared" si="251"/>
        <v/>
      </c>
      <c r="X2677">
        <f t="shared" si="252"/>
        <v>29</v>
      </c>
    </row>
    <row r="2678" spans="1:24"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f>
        <v>0.50380952380952382</v>
      </c>
      <c r="P2678" s="6">
        <f>E2678/L2678</f>
        <v>117.55555555555556</v>
      </c>
      <c r="Q2678" t="str">
        <f t="shared" si="247"/>
        <v>technology</v>
      </c>
      <c r="R2678" s="7" t="str">
        <f t="shared" si="248"/>
        <v>makerspaces</v>
      </c>
      <c r="S2678" s="13">
        <f>(((I2678/60)/60)/24)+DATE(1970,1,1)</f>
        <v>42512.624699074076</v>
      </c>
      <c r="T2678" s="16">
        <f>(((J2678/60)/60)/24)+DATE(1970,1,1)</f>
        <v>42482.624699074076</v>
      </c>
      <c r="U2678" t="str">
        <f t="shared" si="249"/>
        <v/>
      </c>
      <c r="V2678">
        <f t="shared" si="250"/>
        <v>9</v>
      </c>
      <c r="W2678" t="str">
        <f t="shared" si="251"/>
        <v/>
      </c>
      <c r="X2678">
        <f t="shared" si="252"/>
        <v>9</v>
      </c>
    </row>
    <row r="2679" spans="1:24"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f>
        <v>0.17512820512820512</v>
      </c>
      <c r="P2679" s="6">
        <f>E2679/L2679</f>
        <v>126.48148148148148</v>
      </c>
      <c r="Q2679" t="str">
        <f t="shared" si="247"/>
        <v>technology</v>
      </c>
      <c r="R2679" s="7" t="str">
        <f t="shared" si="248"/>
        <v>makerspaces</v>
      </c>
      <c r="S2679" s="13">
        <f>(((I2679/60)/60)/24)+DATE(1970,1,1)</f>
        <v>41823.029432870368</v>
      </c>
      <c r="T2679" s="16">
        <f>(((J2679/60)/60)/24)+DATE(1970,1,1)</f>
        <v>41793.029432870368</v>
      </c>
      <c r="U2679" t="str">
        <f t="shared" si="249"/>
        <v/>
      </c>
      <c r="V2679">
        <f t="shared" si="250"/>
        <v>27</v>
      </c>
      <c r="W2679" t="str">
        <f t="shared" si="251"/>
        <v/>
      </c>
      <c r="X2679">
        <f t="shared" si="252"/>
        <v>27</v>
      </c>
    </row>
    <row r="2680" spans="1:24"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f>
        <v>1.3750000000000001E-4</v>
      </c>
      <c r="P2680" s="6">
        <f>E2680/L2680</f>
        <v>550</v>
      </c>
      <c r="Q2680" t="str">
        <f t="shared" si="247"/>
        <v>technology</v>
      </c>
      <c r="R2680" s="7" t="str">
        <f t="shared" si="248"/>
        <v>makerspaces</v>
      </c>
      <c r="S2680" s="13">
        <f>(((I2680/60)/60)/24)+DATE(1970,1,1)</f>
        <v>42271.798206018517</v>
      </c>
      <c r="T2680" s="16">
        <f>(((J2680/60)/60)/24)+DATE(1970,1,1)</f>
        <v>42241.798206018517</v>
      </c>
      <c r="U2680" t="str">
        <f t="shared" si="249"/>
        <v/>
      </c>
      <c r="V2680">
        <f t="shared" si="250"/>
        <v>2</v>
      </c>
      <c r="W2680" t="str">
        <f t="shared" si="251"/>
        <v/>
      </c>
      <c r="X2680">
        <f t="shared" si="252"/>
        <v>2</v>
      </c>
    </row>
    <row r="2681" spans="1:24"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f>
        <v>3.3E-3</v>
      </c>
      <c r="P2681" s="6">
        <f>E2681/L2681</f>
        <v>44</v>
      </c>
      <c r="Q2681" t="str">
        <f t="shared" si="247"/>
        <v>technology</v>
      </c>
      <c r="R2681" s="7" t="str">
        <f t="shared" si="248"/>
        <v>makerspaces</v>
      </c>
      <c r="S2681" s="13">
        <f>(((I2681/60)/60)/24)+DATE(1970,1,1)</f>
        <v>42063.001087962963</v>
      </c>
      <c r="T2681" s="16">
        <f>(((J2681/60)/60)/24)+DATE(1970,1,1)</f>
        <v>42033.001087962963</v>
      </c>
      <c r="U2681" t="str">
        <f t="shared" si="249"/>
        <v/>
      </c>
      <c r="V2681">
        <f t="shared" si="250"/>
        <v>3</v>
      </c>
      <c r="W2681" t="str">
        <f t="shared" si="251"/>
        <v/>
      </c>
      <c r="X2681">
        <f t="shared" si="252"/>
        <v>3</v>
      </c>
    </row>
    <row r="2682" spans="1:24"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f>
        <v>8.6250000000000007E-3</v>
      </c>
      <c r="P2682" s="6">
        <f>E2682/L2682</f>
        <v>69</v>
      </c>
      <c r="Q2682" t="str">
        <f t="shared" si="247"/>
        <v>technology</v>
      </c>
      <c r="R2682" s="7" t="str">
        <f t="shared" si="248"/>
        <v>makerspaces</v>
      </c>
      <c r="S2682" s="13">
        <f>(((I2682/60)/60)/24)+DATE(1970,1,1)</f>
        <v>42466.170034722221</v>
      </c>
      <c r="T2682" s="16">
        <f>(((J2682/60)/60)/24)+DATE(1970,1,1)</f>
        <v>42436.211701388893</v>
      </c>
      <c r="U2682" t="str">
        <f t="shared" si="249"/>
        <v/>
      </c>
      <c r="V2682">
        <f t="shared" si="250"/>
        <v>4</v>
      </c>
      <c r="W2682" t="str">
        <f t="shared" si="251"/>
        <v/>
      </c>
      <c r="X2682">
        <f t="shared" si="252"/>
        <v>4</v>
      </c>
    </row>
    <row r="2683" spans="1:24"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f>
        <v>6.875E-3</v>
      </c>
      <c r="P2683" s="6">
        <f>E2683/L2683</f>
        <v>27.5</v>
      </c>
      <c r="Q2683" t="str">
        <f t="shared" si="247"/>
        <v>food</v>
      </c>
      <c r="R2683" s="7" t="str">
        <f t="shared" si="248"/>
        <v>food trucks</v>
      </c>
      <c r="S2683" s="13">
        <f>(((I2683/60)/60)/24)+DATE(1970,1,1)</f>
        <v>41830.895254629628</v>
      </c>
      <c r="T2683" s="16">
        <f>(((J2683/60)/60)/24)+DATE(1970,1,1)</f>
        <v>41805.895254629628</v>
      </c>
      <c r="U2683" t="str">
        <f t="shared" si="249"/>
        <v/>
      </c>
      <c r="V2683">
        <f t="shared" si="250"/>
        <v>2</v>
      </c>
      <c r="W2683" t="str">
        <f t="shared" si="251"/>
        <v/>
      </c>
      <c r="X2683">
        <f t="shared" si="252"/>
        <v>2</v>
      </c>
    </row>
    <row r="2684" spans="1:24"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f>
        <v>0.28299999999999997</v>
      </c>
      <c r="P2684" s="6">
        <f>E2684/L2684</f>
        <v>84.9</v>
      </c>
      <c r="Q2684" t="str">
        <f t="shared" si="247"/>
        <v>food</v>
      </c>
      <c r="R2684" s="7" t="str">
        <f t="shared" si="248"/>
        <v>food trucks</v>
      </c>
      <c r="S2684" s="13">
        <f>(((I2684/60)/60)/24)+DATE(1970,1,1)</f>
        <v>41965.249305555553</v>
      </c>
      <c r="T2684" s="16">
        <f>(((J2684/60)/60)/24)+DATE(1970,1,1)</f>
        <v>41932.871990740743</v>
      </c>
      <c r="U2684" t="str">
        <f t="shared" si="249"/>
        <v/>
      </c>
      <c r="V2684">
        <f t="shared" si="250"/>
        <v>20</v>
      </c>
      <c r="W2684" t="str">
        <f t="shared" si="251"/>
        <v/>
      </c>
      <c r="X2684">
        <f t="shared" si="252"/>
        <v>20</v>
      </c>
    </row>
    <row r="2685" spans="1:24"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f>
        <v>2.3999999999999998E-3</v>
      </c>
      <c r="P2685" s="6">
        <f>E2685/L2685</f>
        <v>12</v>
      </c>
      <c r="Q2685" t="str">
        <f t="shared" si="247"/>
        <v>food</v>
      </c>
      <c r="R2685" s="7" t="str">
        <f t="shared" si="248"/>
        <v>food trucks</v>
      </c>
      <c r="S2685" s="13">
        <f>(((I2685/60)/60)/24)+DATE(1970,1,1)</f>
        <v>42064.75509259259</v>
      </c>
      <c r="T2685" s="16">
        <f>(((J2685/60)/60)/24)+DATE(1970,1,1)</f>
        <v>42034.75509259259</v>
      </c>
      <c r="U2685" t="str">
        <f t="shared" si="249"/>
        <v/>
      </c>
      <c r="V2685">
        <f t="shared" si="250"/>
        <v>3</v>
      </c>
      <c r="W2685" t="str">
        <f t="shared" si="251"/>
        <v/>
      </c>
      <c r="X2685">
        <f t="shared" si="252"/>
        <v>3</v>
      </c>
    </row>
    <row r="2686" spans="1:24"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f>
        <v>1.1428571428571429E-2</v>
      </c>
      <c r="P2686" s="6">
        <f>E2686/L2686</f>
        <v>200</v>
      </c>
      <c r="Q2686" t="str">
        <f t="shared" si="247"/>
        <v>food</v>
      </c>
      <c r="R2686" s="7" t="str">
        <f t="shared" si="248"/>
        <v>food trucks</v>
      </c>
      <c r="S2686" s="13">
        <f>(((I2686/60)/60)/24)+DATE(1970,1,1)</f>
        <v>41860.914641203701</v>
      </c>
      <c r="T2686" s="16">
        <f>(((J2686/60)/60)/24)+DATE(1970,1,1)</f>
        <v>41820.914641203701</v>
      </c>
      <c r="U2686" t="str">
        <f t="shared" si="249"/>
        <v/>
      </c>
      <c r="V2686">
        <f t="shared" si="250"/>
        <v>4</v>
      </c>
      <c r="W2686" t="str">
        <f t="shared" si="251"/>
        <v/>
      </c>
      <c r="X2686">
        <f t="shared" si="252"/>
        <v>4</v>
      </c>
    </row>
    <row r="2687" spans="1:24"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f>
        <v>2.0000000000000001E-4</v>
      </c>
      <c r="P2687" s="6">
        <f>E2687/L2687</f>
        <v>10</v>
      </c>
      <c r="Q2687" t="str">
        <f t="shared" si="247"/>
        <v>food</v>
      </c>
      <c r="R2687" s="7" t="str">
        <f t="shared" si="248"/>
        <v>food trucks</v>
      </c>
      <c r="S2687" s="13">
        <f>(((I2687/60)/60)/24)+DATE(1970,1,1)</f>
        <v>42121.654282407413</v>
      </c>
      <c r="T2687" s="16">
        <f>(((J2687/60)/60)/24)+DATE(1970,1,1)</f>
        <v>42061.69594907407</v>
      </c>
      <c r="U2687" t="str">
        <f t="shared" si="249"/>
        <v/>
      </c>
      <c r="V2687">
        <f t="shared" si="250"/>
        <v>1</v>
      </c>
      <c r="W2687" t="str">
        <f t="shared" si="251"/>
        <v/>
      </c>
      <c r="X2687">
        <f t="shared" si="252"/>
        <v>1</v>
      </c>
    </row>
    <row r="2688" spans="1:24"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f>
        <v>0</v>
      </c>
      <c r="P2688" s="6" t="e">
        <f>E2688/L2688</f>
        <v>#DIV/0!</v>
      </c>
      <c r="Q2688" t="str">
        <f t="shared" si="247"/>
        <v>food</v>
      </c>
      <c r="R2688" s="7" t="str">
        <f t="shared" si="248"/>
        <v>food trucks</v>
      </c>
      <c r="S2688" s="13">
        <f>(((I2688/60)/60)/24)+DATE(1970,1,1)</f>
        <v>41912.974803240737</v>
      </c>
      <c r="T2688" s="16">
        <f>(((J2688/60)/60)/24)+DATE(1970,1,1)</f>
        <v>41892.974803240737</v>
      </c>
      <c r="U2688" t="str">
        <f t="shared" si="249"/>
        <v/>
      </c>
      <c r="V2688">
        <f t="shared" si="250"/>
        <v>0</v>
      </c>
      <c r="W2688" t="str">
        <f t="shared" si="251"/>
        <v/>
      </c>
      <c r="X2688">
        <f t="shared" si="252"/>
        <v>0</v>
      </c>
    </row>
    <row r="2689" spans="1:24"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f>
        <v>0</v>
      </c>
      <c r="P2689" s="6" t="e">
        <f>E2689/L2689</f>
        <v>#DIV/0!</v>
      </c>
      <c r="Q2689" t="str">
        <f t="shared" si="247"/>
        <v>food</v>
      </c>
      <c r="R2689" s="7" t="str">
        <f t="shared" si="248"/>
        <v>food trucks</v>
      </c>
      <c r="S2689" s="13">
        <f>(((I2689/60)/60)/24)+DATE(1970,1,1)</f>
        <v>42184.64025462963</v>
      </c>
      <c r="T2689" s="16">
        <f>(((J2689/60)/60)/24)+DATE(1970,1,1)</f>
        <v>42154.64025462963</v>
      </c>
      <c r="U2689" t="str">
        <f t="shared" si="249"/>
        <v/>
      </c>
      <c r="V2689">
        <f t="shared" si="250"/>
        <v>0</v>
      </c>
      <c r="W2689" t="str">
        <f t="shared" si="251"/>
        <v/>
      </c>
      <c r="X2689">
        <f t="shared" si="252"/>
        <v>0</v>
      </c>
    </row>
    <row r="2690" spans="1:24"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f>
        <v>1.48E-3</v>
      </c>
      <c r="P2690" s="6">
        <f>E2690/L2690</f>
        <v>5.2857142857142856</v>
      </c>
      <c r="Q2690" t="str">
        <f t="shared" si="247"/>
        <v>food</v>
      </c>
      <c r="R2690" s="7" t="str">
        <f t="shared" si="248"/>
        <v>food trucks</v>
      </c>
      <c r="S2690" s="13">
        <f>(((I2690/60)/60)/24)+DATE(1970,1,1)</f>
        <v>42059.125</v>
      </c>
      <c r="T2690" s="16">
        <f>(((J2690/60)/60)/24)+DATE(1970,1,1)</f>
        <v>42028.118865740747</v>
      </c>
      <c r="U2690" t="str">
        <f t="shared" si="249"/>
        <v/>
      </c>
      <c r="V2690">
        <f t="shared" si="250"/>
        <v>14</v>
      </c>
      <c r="W2690" t="str">
        <f t="shared" si="251"/>
        <v/>
      </c>
      <c r="X2690">
        <f t="shared" si="252"/>
        <v>14</v>
      </c>
    </row>
    <row r="2691" spans="1:24"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f>
        <v>2.8571428571428571E-5</v>
      </c>
      <c r="P2691" s="6">
        <f>E2691/L2691</f>
        <v>1</v>
      </c>
      <c r="Q2691" t="str">
        <f t="shared" ref="Q2691:Q2754" si="253">LEFT(N2691,SEARCH("/",N2691)-1)</f>
        <v>food</v>
      </c>
      <c r="R2691" s="7" t="str">
        <f t="shared" ref="R2691:R2754" si="254">RIGHT(N2691,LEN(N2691)-SEARCH("/",N2691))</f>
        <v>food trucks</v>
      </c>
      <c r="S2691" s="13">
        <f>(((I2691/60)/60)/24)+DATE(1970,1,1)</f>
        <v>42581.961689814809</v>
      </c>
      <c r="T2691" s="16">
        <f>(((J2691/60)/60)/24)+DATE(1970,1,1)</f>
        <v>42551.961689814809</v>
      </c>
      <c r="U2691" t="str">
        <f t="shared" ref="U2691:U2754" si="255">IF(F2691="Successful",L2691,"")</f>
        <v/>
      </c>
      <c r="V2691">
        <f t="shared" ref="V2691:V2754" si="256">IF($F2691="Failed",$L2691,"")</f>
        <v>1</v>
      </c>
      <c r="W2691" t="str">
        <f t="shared" ref="W2691:W2754" si="257">IF($F2691="Canceled",$L2691,"")</f>
        <v/>
      </c>
      <c r="X2691">
        <f t="shared" ref="X2691:X2754" si="258">IF(V2691="",W2691,V2691)</f>
        <v>1</v>
      </c>
    </row>
    <row r="2692" spans="1:24"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f>
        <v>0.107325</v>
      </c>
      <c r="P2692" s="6">
        <f>E2692/L2692</f>
        <v>72.762711864406782</v>
      </c>
      <c r="Q2692" t="str">
        <f t="shared" si="253"/>
        <v>food</v>
      </c>
      <c r="R2692" s="7" t="str">
        <f t="shared" si="254"/>
        <v>food trucks</v>
      </c>
      <c r="S2692" s="13">
        <f>(((I2692/60)/60)/24)+DATE(1970,1,1)</f>
        <v>42158.105046296296</v>
      </c>
      <c r="T2692" s="16">
        <f>(((J2692/60)/60)/24)+DATE(1970,1,1)</f>
        <v>42113.105046296296</v>
      </c>
      <c r="U2692" t="str">
        <f t="shared" si="255"/>
        <v/>
      </c>
      <c r="V2692">
        <f t="shared" si="256"/>
        <v>118</v>
      </c>
      <c r="W2692" t="str">
        <f t="shared" si="257"/>
        <v/>
      </c>
      <c r="X2692">
        <f t="shared" si="258"/>
        <v>118</v>
      </c>
    </row>
    <row r="2693" spans="1:24"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f>
        <v>5.3846153846153844E-4</v>
      </c>
      <c r="P2693" s="6">
        <f>E2693/L2693</f>
        <v>17.5</v>
      </c>
      <c r="Q2693" t="str">
        <f t="shared" si="253"/>
        <v>food</v>
      </c>
      <c r="R2693" s="7" t="str">
        <f t="shared" si="254"/>
        <v>food trucks</v>
      </c>
      <c r="S2693" s="13">
        <f>(((I2693/60)/60)/24)+DATE(1970,1,1)</f>
        <v>42134.724039351851</v>
      </c>
      <c r="T2693" s="16">
        <f>(((J2693/60)/60)/24)+DATE(1970,1,1)</f>
        <v>42089.724039351851</v>
      </c>
      <c r="U2693" t="str">
        <f t="shared" si="255"/>
        <v/>
      </c>
      <c r="V2693">
        <f t="shared" si="256"/>
        <v>2</v>
      </c>
      <c r="W2693" t="str">
        <f t="shared" si="257"/>
        <v/>
      </c>
      <c r="X2693">
        <f t="shared" si="258"/>
        <v>2</v>
      </c>
    </row>
    <row r="2694" spans="1:24"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f>
        <v>7.1428571428571426E-3</v>
      </c>
      <c r="P2694" s="6">
        <f>E2694/L2694</f>
        <v>25</v>
      </c>
      <c r="Q2694" t="str">
        <f t="shared" si="253"/>
        <v>food</v>
      </c>
      <c r="R2694" s="7" t="str">
        <f t="shared" si="254"/>
        <v>food trucks</v>
      </c>
      <c r="S2694" s="13">
        <f>(((I2694/60)/60)/24)+DATE(1970,1,1)</f>
        <v>42088.292361111111</v>
      </c>
      <c r="T2694" s="16">
        <f>(((J2694/60)/60)/24)+DATE(1970,1,1)</f>
        <v>42058.334027777775</v>
      </c>
      <c r="U2694" t="str">
        <f t="shared" si="255"/>
        <v/>
      </c>
      <c r="V2694">
        <f t="shared" si="256"/>
        <v>1</v>
      </c>
      <c r="W2694" t="str">
        <f t="shared" si="257"/>
        <v/>
      </c>
      <c r="X2694">
        <f t="shared" si="258"/>
        <v>1</v>
      </c>
    </row>
    <row r="2695" spans="1:24"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f>
        <v>8.0000000000000002E-3</v>
      </c>
      <c r="P2695" s="6">
        <f>E2695/L2695</f>
        <v>13.333333333333334</v>
      </c>
      <c r="Q2695" t="str">
        <f t="shared" si="253"/>
        <v>food</v>
      </c>
      <c r="R2695" s="7" t="str">
        <f t="shared" si="254"/>
        <v>food trucks</v>
      </c>
      <c r="S2695" s="13">
        <f>(((I2695/60)/60)/24)+DATE(1970,1,1)</f>
        <v>41864.138495370367</v>
      </c>
      <c r="T2695" s="16">
        <f>(((J2695/60)/60)/24)+DATE(1970,1,1)</f>
        <v>41834.138495370367</v>
      </c>
      <c r="U2695" t="str">
        <f t="shared" si="255"/>
        <v/>
      </c>
      <c r="V2695">
        <f t="shared" si="256"/>
        <v>3</v>
      </c>
      <c r="W2695" t="str">
        <f t="shared" si="257"/>
        <v/>
      </c>
      <c r="X2695">
        <f t="shared" si="258"/>
        <v>3</v>
      </c>
    </row>
    <row r="2696" spans="1:24"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f>
        <v>3.3333333333333335E-5</v>
      </c>
      <c r="P2696" s="6">
        <f>E2696/L2696</f>
        <v>1</v>
      </c>
      <c r="Q2696" t="str">
        <f t="shared" si="253"/>
        <v>food</v>
      </c>
      <c r="R2696" s="7" t="str">
        <f t="shared" si="254"/>
        <v>food trucks</v>
      </c>
      <c r="S2696" s="13">
        <f>(((I2696/60)/60)/24)+DATE(1970,1,1)</f>
        <v>41908.140497685185</v>
      </c>
      <c r="T2696" s="16">
        <f>(((J2696/60)/60)/24)+DATE(1970,1,1)</f>
        <v>41878.140497685185</v>
      </c>
      <c r="U2696" t="str">
        <f t="shared" si="255"/>
        <v/>
      </c>
      <c r="V2696">
        <f t="shared" si="256"/>
        <v>1</v>
      </c>
      <c r="W2696" t="str">
        <f t="shared" si="257"/>
        <v/>
      </c>
      <c r="X2696">
        <f t="shared" si="258"/>
        <v>1</v>
      </c>
    </row>
    <row r="2697" spans="1:24"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f>
        <v>4.7333333333333333E-3</v>
      </c>
      <c r="P2697" s="6">
        <f>E2697/L2697</f>
        <v>23.666666666666668</v>
      </c>
      <c r="Q2697" t="str">
        <f t="shared" si="253"/>
        <v>food</v>
      </c>
      <c r="R2697" s="7" t="str">
        <f t="shared" si="254"/>
        <v>food trucks</v>
      </c>
      <c r="S2697" s="13">
        <f>(((I2697/60)/60)/24)+DATE(1970,1,1)</f>
        <v>42108.14025462963</v>
      </c>
      <c r="T2697" s="16">
        <f>(((J2697/60)/60)/24)+DATE(1970,1,1)</f>
        <v>42048.181921296295</v>
      </c>
      <c r="U2697" t="str">
        <f t="shared" si="255"/>
        <v/>
      </c>
      <c r="V2697">
        <f t="shared" si="256"/>
        <v>3</v>
      </c>
      <c r="W2697" t="str">
        <f t="shared" si="257"/>
        <v/>
      </c>
      <c r="X2697">
        <f t="shared" si="258"/>
        <v>3</v>
      </c>
    </row>
    <row r="2698" spans="1:24"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f>
        <v>5.6500000000000002E-2</v>
      </c>
      <c r="P2698" s="6">
        <f>E2698/L2698</f>
        <v>89.21052631578948</v>
      </c>
      <c r="Q2698" t="str">
        <f t="shared" si="253"/>
        <v>food</v>
      </c>
      <c r="R2698" s="7" t="str">
        <f t="shared" si="254"/>
        <v>food trucks</v>
      </c>
      <c r="S2698" s="13">
        <f>(((I2698/60)/60)/24)+DATE(1970,1,1)</f>
        <v>41998.844444444447</v>
      </c>
      <c r="T2698" s="16">
        <f>(((J2698/60)/60)/24)+DATE(1970,1,1)</f>
        <v>41964.844444444447</v>
      </c>
      <c r="U2698" t="str">
        <f t="shared" si="255"/>
        <v/>
      </c>
      <c r="V2698">
        <f t="shared" si="256"/>
        <v>38</v>
      </c>
      <c r="W2698" t="str">
        <f t="shared" si="257"/>
        <v/>
      </c>
      <c r="X2698">
        <f t="shared" si="258"/>
        <v>38</v>
      </c>
    </row>
    <row r="2699" spans="1:24"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f>
        <v>0.26352173913043481</v>
      </c>
      <c r="P2699" s="6">
        <f>E2699/L2699</f>
        <v>116.55769230769231</v>
      </c>
      <c r="Q2699" t="str">
        <f t="shared" si="253"/>
        <v>food</v>
      </c>
      <c r="R2699" s="7" t="str">
        <f t="shared" si="254"/>
        <v>food trucks</v>
      </c>
      <c r="S2699" s="13">
        <f>(((I2699/60)/60)/24)+DATE(1970,1,1)</f>
        <v>42218.916666666672</v>
      </c>
      <c r="T2699" s="16">
        <f>(((J2699/60)/60)/24)+DATE(1970,1,1)</f>
        <v>42187.940081018518</v>
      </c>
      <c r="U2699" t="str">
        <f t="shared" si="255"/>
        <v/>
      </c>
      <c r="V2699">
        <f t="shared" si="256"/>
        <v>52</v>
      </c>
      <c r="W2699" t="str">
        <f t="shared" si="257"/>
        <v/>
      </c>
      <c r="X2699">
        <f t="shared" si="258"/>
        <v>52</v>
      </c>
    </row>
    <row r="2700" spans="1:24"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f>
        <v>3.2512500000000002E-3</v>
      </c>
      <c r="P2700" s="6">
        <f>E2700/L2700</f>
        <v>13.005000000000001</v>
      </c>
      <c r="Q2700" t="str">
        <f t="shared" si="253"/>
        <v>food</v>
      </c>
      <c r="R2700" s="7" t="str">
        <f t="shared" si="254"/>
        <v>food trucks</v>
      </c>
      <c r="S2700" s="13">
        <f>(((I2700/60)/60)/24)+DATE(1970,1,1)</f>
        <v>41817.898240740738</v>
      </c>
      <c r="T2700" s="16">
        <f>(((J2700/60)/60)/24)+DATE(1970,1,1)</f>
        <v>41787.898240740738</v>
      </c>
      <c r="U2700" t="str">
        <f t="shared" si="255"/>
        <v/>
      </c>
      <c r="V2700">
        <f t="shared" si="256"/>
        <v>2</v>
      </c>
      <c r="W2700" t="str">
        <f t="shared" si="257"/>
        <v/>
      </c>
      <c r="X2700">
        <f t="shared" si="258"/>
        <v>2</v>
      </c>
    </row>
    <row r="2701" spans="1:24"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f>
        <v>0</v>
      </c>
      <c r="P2701" s="6" t="e">
        <f>E2701/L2701</f>
        <v>#DIV/0!</v>
      </c>
      <c r="Q2701" t="str">
        <f t="shared" si="253"/>
        <v>food</v>
      </c>
      <c r="R2701" s="7" t="str">
        <f t="shared" si="254"/>
        <v>food trucks</v>
      </c>
      <c r="S2701" s="13">
        <f>(((I2701/60)/60)/24)+DATE(1970,1,1)</f>
        <v>41859.896562499998</v>
      </c>
      <c r="T2701" s="16">
        <f>(((J2701/60)/60)/24)+DATE(1970,1,1)</f>
        <v>41829.896562499998</v>
      </c>
      <c r="U2701" t="str">
        <f t="shared" si="255"/>
        <v/>
      </c>
      <c r="V2701">
        <f t="shared" si="256"/>
        <v>0</v>
      </c>
      <c r="W2701" t="str">
        <f t="shared" si="257"/>
        <v/>
      </c>
      <c r="X2701">
        <f t="shared" si="258"/>
        <v>0</v>
      </c>
    </row>
    <row r="2702" spans="1:24"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f>
        <v>7.0007000700070005E-3</v>
      </c>
      <c r="P2702" s="6">
        <f>E2702/L2702</f>
        <v>17.5</v>
      </c>
      <c r="Q2702" t="str">
        <f t="shared" si="253"/>
        <v>food</v>
      </c>
      <c r="R2702" s="7" t="str">
        <f t="shared" si="254"/>
        <v>food trucks</v>
      </c>
      <c r="S2702" s="13">
        <f>(((I2702/60)/60)/24)+DATE(1970,1,1)</f>
        <v>41900.87467592593</v>
      </c>
      <c r="T2702" s="16">
        <f>(((J2702/60)/60)/24)+DATE(1970,1,1)</f>
        <v>41870.87467592593</v>
      </c>
      <c r="U2702" t="str">
        <f t="shared" si="255"/>
        <v/>
      </c>
      <c r="V2702">
        <f t="shared" si="256"/>
        <v>4</v>
      </c>
      <c r="W2702" t="str">
        <f t="shared" si="257"/>
        <v/>
      </c>
      <c r="X2702">
        <f t="shared" si="258"/>
        <v>4</v>
      </c>
    </row>
    <row r="2703" spans="1:24"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f>
        <v>0.46176470588235297</v>
      </c>
      <c r="P2703" s="6">
        <f>E2703/L2703</f>
        <v>34.130434782608695</v>
      </c>
      <c r="Q2703" t="str">
        <f t="shared" si="253"/>
        <v>theater</v>
      </c>
      <c r="R2703" s="7" t="str">
        <f t="shared" si="254"/>
        <v>spaces</v>
      </c>
      <c r="S2703" s="13">
        <f>(((I2703/60)/60)/24)+DATE(1970,1,1)</f>
        <v>42832.733032407406</v>
      </c>
      <c r="T2703" s="16">
        <f>(((J2703/60)/60)/24)+DATE(1970,1,1)</f>
        <v>42801.774699074071</v>
      </c>
      <c r="U2703" t="str">
        <f t="shared" si="255"/>
        <v/>
      </c>
      <c r="V2703" t="str">
        <f t="shared" si="256"/>
        <v/>
      </c>
      <c r="W2703" t="str">
        <f t="shared" si="257"/>
        <v/>
      </c>
      <c r="X2703" t="str">
        <f t="shared" si="258"/>
        <v/>
      </c>
    </row>
    <row r="2704" spans="1:24"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f>
        <v>0.34410000000000002</v>
      </c>
      <c r="P2704" s="6">
        <f>E2704/L2704</f>
        <v>132.34615384615384</v>
      </c>
      <c r="Q2704" t="str">
        <f t="shared" si="253"/>
        <v>theater</v>
      </c>
      <c r="R2704" s="7" t="str">
        <f t="shared" si="254"/>
        <v>spaces</v>
      </c>
      <c r="S2704" s="13">
        <f>(((I2704/60)/60)/24)+DATE(1970,1,1)</f>
        <v>42830.760150462964</v>
      </c>
      <c r="T2704" s="16">
        <f>(((J2704/60)/60)/24)+DATE(1970,1,1)</f>
        <v>42800.801817129628</v>
      </c>
      <c r="U2704" t="str">
        <f t="shared" si="255"/>
        <v/>
      </c>
      <c r="V2704" t="str">
        <f t="shared" si="256"/>
        <v/>
      </c>
      <c r="W2704" t="str">
        <f t="shared" si="257"/>
        <v/>
      </c>
      <c r="X2704" t="str">
        <f t="shared" si="258"/>
        <v/>
      </c>
    </row>
    <row r="2705" spans="1:24"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f>
        <v>1.0375000000000001</v>
      </c>
      <c r="P2705" s="6">
        <f>E2705/L2705</f>
        <v>922.22222222222217</v>
      </c>
      <c r="Q2705" t="str">
        <f t="shared" si="253"/>
        <v>theater</v>
      </c>
      <c r="R2705" s="7" t="str">
        <f t="shared" si="254"/>
        <v>spaces</v>
      </c>
      <c r="S2705" s="13">
        <f>(((I2705/60)/60)/24)+DATE(1970,1,1)</f>
        <v>42816.648495370369</v>
      </c>
      <c r="T2705" s="16">
        <f>(((J2705/60)/60)/24)+DATE(1970,1,1)</f>
        <v>42756.690162037034</v>
      </c>
      <c r="U2705" t="str">
        <f t="shared" si="255"/>
        <v/>
      </c>
      <c r="V2705" t="str">
        <f t="shared" si="256"/>
        <v/>
      </c>
      <c r="W2705" t="str">
        <f t="shared" si="257"/>
        <v/>
      </c>
      <c r="X2705" t="str">
        <f t="shared" si="258"/>
        <v/>
      </c>
    </row>
    <row r="2706" spans="1:24"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f>
        <v>6.0263157894736845E-2</v>
      </c>
      <c r="P2706" s="6">
        <f>E2706/L2706</f>
        <v>163.57142857142858</v>
      </c>
      <c r="Q2706" t="str">
        <f t="shared" si="253"/>
        <v>theater</v>
      </c>
      <c r="R2706" s="7" t="str">
        <f t="shared" si="254"/>
        <v>spaces</v>
      </c>
      <c r="S2706" s="13">
        <f>(((I2706/60)/60)/24)+DATE(1970,1,1)</f>
        <v>42830.820763888885</v>
      </c>
      <c r="T2706" s="16">
        <f>(((J2706/60)/60)/24)+DATE(1970,1,1)</f>
        <v>42787.862430555557</v>
      </c>
      <c r="U2706" t="str">
        <f t="shared" si="255"/>
        <v/>
      </c>
      <c r="V2706" t="str">
        <f t="shared" si="256"/>
        <v/>
      </c>
      <c r="W2706" t="str">
        <f t="shared" si="257"/>
        <v/>
      </c>
      <c r="X2706" t="str">
        <f t="shared" si="258"/>
        <v/>
      </c>
    </row>
    <row r="2707" spans="1:24"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f>
        <v>0.10539393939393939</v>
      </c>
      <c r="P2707" s="6">
        <f>E2707/L2707</f>
        <v>217.375</v>
      </c>
      <c r="Q2707" t="str">
        <f t="shared" si="253"/>
        <v>theater</v>
      </c>
      <c r="R2707" s="7" t="str">
        <f t="shared" si="254"/>
        <v>spaces</v>
      </c>
      <c r="S2707" s="13">
        <f>(((I2707/60)/60)/24)+DATE(1970,1,1)</f>
        <v>42818.874513888892</v>
      </c>
      <c r="T2707" s="16">
        <f>(((J2707/60)/60)/24)+DATE(1970,1,1)</f>
        <v>42773.916180555556</v>
      </c>
      <c r="U2707" t="str">
        <f t="shared" si="255"/>
        <v/>
      </c>
      <c r="V2707" t="str">
        <f t="shared" si="256"/>
        <v/>
      </c>
      <c r="W2707" t="str">
        <f t="shared" si="257"/>
        <v/>
      </c>
      <c r="X2707" t="str">
        <f t="shared" si="258"/>
        <v/>
      </c>
    </row>
    <row r="2708" spans="1:24"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f>
        <v>1.1229714285714285</v>
      </c>
      <c r="P2708" s="6">
        <f>E2708/L2708</f>
        <v>149.44486692015209</v>
      </c>
      <c r="Q2708" t="str">
        <f t="shared" si="253"/>
        <v>theater</v>
      </c>
      <c r="R2708" s="7" t="str">
        <f t="shared" si="254"/>
        <v>spaces</v>
      </c>
      <c r="S2708" s="13">
        <f>(((I2708/60)/60)/24)+DATE(1970,1,1)</f>
        <v>41928.290972222225</v>
      </c>
      <c r="T2708" s="16">
        <f>(((J2708/60)/60)/24)+DATE(1970,1,1)</f>
        <v>41899.294942129629</v>
      </c>
      <c r="U2708">
        <f t="shared" si="255"/>
        <v>263</v>
      </c>
      <c r="V2708" t="str">
        <f t="shared" si="256"/>
        <v/>
      </c>
      <c r="W2708" t="str">
        <f t="shared" si="257"/>
        <v/>
      </c>
      <c r="X2708" t="str">
        <f t="shared" si="258"/>
        <v/>
      </c>
    </row>
    <row r="2709" spans="1:24"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f>
        <v>3.50844625</v>
      </c>
      <c r="P2709" s="6">
        <f>E2709/L2709</f>
        <v>71.237487309644663</v>
      </c>
      <c r="Q2709" t="str">
        <f t="shared" si="253"/>
        <v>theater</v>
      </c>
      <c r="R2709" s="7" t="str">
        <f t="shared" si="254"/>
        <v>spaces</v>
      </c>
      <c r="S2709" s="13">
        <f>(((I2709/60)/60)/24)+DATE(1970,1,1)</f>
        <v>41421.290972222225</v>
      </c>
      <c r="T2709" s="16">
        <f>(((J2709/60)/60)/24)+DATE(1970,1,1)</f>
        <v>41391.782905092594</v>
      </c>
      <c r="U2709">
        <f t="shared" si="255"/>
        <v>394</v>
      </c>
      <c r="V2709" t="str">
        <f t="shared" si="256"/>
        <v/>
      </c>
      <c r="W2709" t="str">
        <f t="shared" si="257"/>
        <v/>
      </c>
      <c r="X2709" t="str">
        <f t="shared" si="258"/>
        <v/>
      </c>
    </row>
    <row r="2710" spans="1:24"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f>
        <v>2.3321535</v>
      </c>
      <c r="P2710" s="6">
        <f>E2710/L2710</f>
        <v>44.464318398474738</v>
      </c>
      <c r="Q2710" t="str">
        <f t="shared" si="253"/>
        <v>theater</v>
      </c>
      <c r="R2710" s="7" t="str">
        <f t="shared" si="254"/>
        <v>spaces</v>
      </c>
      <c r="S2710" s="13">
        <f>(((I2710/60)/60)/24)+DATE(1970,1,1)</f>
        <v>42572.698217592595</v>
      </c>
      <c r="T2710" s="16">
        <f>(((J2710/60)/60)/24)+DATE(1970,1,1)</f>
        <v>42512.698217592595</v>
      </c>
      <c r="U2710">
        <f t="shared" si="255"/>
        <v>1049</v>
      </c>
      <c r="V2710" t="str">
        <f t="shared" si="256"/>
        <v/>
      </c>
      <c r="W2710" t="str">
        <f t="shared" si="257"/>
        <v/>
      </c>
      <c r="X2710" t="str">
        <f t="shared" si="258"/>
        <v/>
      </c>
    </row>
    <row r="2711" spans="1:24"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f>
        <v>1.01606</v>
      </c>
      <c r="P2711" s="6">
        <f>E2711/L2711</f>
        <v>164.94480519480518</v>
      </c>
      <c r="Q2711" t="str">
        <f t="shared" si="253"/>
        <v>theater</v>
      </c>
      <c r="R2711" s="7" t="str">
        <f t="shared" si="254"/>
        <v>spaces</v>
      </c>
      <c r="S2711" s="13">
        <f>(((I2711/60)/60)/24)+DATE(1970,1,1)</f>
        <v>42647.165972222225</v>
      </c>
      <c r="T2711" s="16">
        <f>(((J2711/60)/60)/24)+DATE(1970,1,1)</f>
        <v>42612.149780092594</v>
      </c>
      <c r="U2711">
        <f t="shared" si="255"/>
        <v>308</v>
      </c>
      <c r="V2711" t="str">
        <f t="shared" si="256"/>
        <v/>
      </c>
      <c r="W2711" t="str">
        <f t="shared" si="257"/>
        <v/>
      </c>
      <c r="X2711" t="str">
        <f t="shared" si="258"/>
        <v/>
      </c>
    </row>
    <row r="2712" spans="1:24"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f>
        <v>1.5390035000000002</v>
      </c>
      <c r="P2712" s="6">
        <f>E2712/L2712</f>
        <v>84.871516544117654</v>
      </c>
      <c r="Q2712" t="str">
        <f t="shared" si="253"/>
        <v>theater</v>
      </c>
      <c r="R2712" s="7" t="str">
        <f t="shared" si="254"/>
        <v>spaces</v>
      </c>
      <c r="S2712" s="13">
        <f>(((I2712/60)/60)/24)+DATE(1970,1,1)</f>
        <v>41860.083333333336</v>
      </c>
      <c r="T2712" s="16">
        <f>(((J2712/60)/60)/24)+DATE(1970,1,1)</f>
        <v>41828.229490740741</v>
      </c>
      <c r="U2712">
        <f t="shared" si="255"/>
        <v>1088</v>
      </c>
      <c r="V2712" t="str">
        <f t="shared" si="256"/>
        <v/>
      </c>
      <c r="W2712" t="str">
        <f t="shared" si="257"/>
        <v/>
      </c>
      <c r="X2712" t="str">
        <f t="shared" si="258"/>
        <v/>
      </c>
    </row>
    <row r="2713" spans="1:24"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f>
        <v>1.007161125319693</v>
      </c>
      <c r="P2713" s="6">
        <f>E2713/L2713</f>
        <v>53.945205479452056</v>
      </c>
      <c r="Q2713" t="str">
        <f t="shared" si="253"/>
        <v>theater</v>
      </c>
      <c r="R2713" s="7" t="str">
        <f t="shared" si="254"/>
        <v>spaces</v>
      </c>
      <c r="S2713" s="13">
        <f>(((I2713/60)/60)/24)+DATE(1970,1,1)</f>
        <v>41810.917361111111</v>
      </c>
      <c r="T2713" s="16">
        <f>(((J2713/60)/60)/24)+DATE(1970,1,1)</f>
        <v>41780.745254629634</v>
      </c>
      <c r="U2713">
        <f t="shared" si="255"/>
        <v>73</v>
      </c>
      <c r="V2713" t="str">
        <f t="shared" si="256"/>
        <v/>
      </c>
      <c r="W2713" t="str">
        <f t="shared" si="257"/>
        <v/>
      </c>
      <c r="X2713" t="str">
        <f t="shared" si="258"/>
        <v/>
      </c>
    </row>
    <row r="2714" spans="1:24"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f>
        <v>1.3138181818181818</v>
      </c>
      <c r="P2714" s="6">
        <f>E2714/L2714</f>
        <v>50.531468531468533</v>
      </c>
      <c r="Q2714" t="str">
        <f t="shared" si="253"/>
        <v>theater</v>
      </c>
      <c r="R2714" s="7" t="str">
        <f t="shared" si="254"/>
        <v>spaces</v>
      </c>
      <c r="S2714" s="13">
        <f>(((I2714/60)/60)/24)+DATE(1970,1,1)</f>
        <v>41468.75</v>
      </c>
      <c r="T2714" s="16">
        <f>(((J2714/60)/60)/24)+DATE(1970,1,1)</f>
        <v>41432.062037037038</v>
      </c>
      <c r="U2714">
        <f t="shared" si="255"/>
        <v>143</v>
      </c>
      <c r="V2714" t="str">
        <f t="shared" si="256"/>
        <v/>
      </c>
      <c r="W2714" t="str">
        <f t="shared" si="257"/>
        <v/>
      </c>
      <c r="X2714" t="str">
        <f t="shared" si="258"/>
        <v/>
      </c>
    </row>
    <row r="2715" spans="1:24"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f>
        <v>1.0224133333333334</v>
      </c>
      <c r="P2715" s="6">
        <f>E2715/L2715</f>
        <v>108.00140845070422</v>
      </c>
      <c r="Q2715" t="str">
        <f t="shared" si="253"/>
        <v>theater</v>
      </c>
      <c r="R2715" s="7" t="str">
        <f t="shared" si="254"/>
        <v>spaces</v>
      </c>
      <c r="S2715" s="13">
        <f>(((I2715/60)/60)/24)+DATE(1970,1,1)</f>
        <v>42362.653749999998</v>
      </c>
      <c r="T2715" s="16">
        <f>(((J2715/60)/60)/24)+DATE(1970,1,1)</f>
        <v>42322.653749999998</v>
      </c>
      <c r="U2715">
        <f t="shared" si="255"/>
        <v>1420</v>
      </c>
      <c r="V2715" t="str">
        <f t="shared" si="256"/>
        <v/>
      </c>
      <c r="W2715" t="str">
        <f t="shared" si="257"/>
        <v/>
      </c>
      <c r="X2715" t="str">
        <f t="shared" si="258"/>
        <v/>
      </c>
    </row>
    <row r="2716" spans="1:24"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f>
        <v>1.1635599999999999</v>
      </c>
      <c r="P2716" s="6">
        <f>E2716/L2716</f>
        <v>95.373770491803285</v>
      </c>
      <c r="Q2716" t="str">
        <f t="shared" si="253"/>
        <v>theater</v>
      </c>
      <c r="R2716" s="7" t="str">
        <f t="shared" si="254"/>
        <v>spaces</v>
      </c>
      <c r="S2716" s="13">
        <f>(((I2716/60)/60)/24)+DATE(1970,1,1)</f>
        <v>42657.958333333328</v>
      </c>
      <c r="T2716" s="16">
        <f>(((J2716/60)/60)/24)+DATE(1970,1,1)</f>
        <v>42629.655046296291</v>
      </c>
      <c r="U2716">
        <f t="shared" si="255"/>
        <v>305</v>
      </c>
      <c r="V2716" t="str">
        <f t="shared" si="256"/>
        <v/>
      </c>
      <c r="W2716" t="str">
        <f t="shared" si="257"/>
        <v/>
      </c>
      <c r="X2716" t="str">
        <f t="shared" si="258"/>
        <v/>
      </c>
    </row>
    <row r="2717" spans="1:24"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f>
        <v>2.6462241666666664</v>
      </c>
      <c r="P2717" s="6">
        <f>E2717/L2717</f>
        <v>57.631016333938291</v>
      </c>
      <c r="Q2717" t="str">
        <f t="shared" si="253"/>
        <v>theater</v>
      </c>
      <c r="R2717" s="7" t="str">
        <f t="shared" si="254"/>
        <v>spaces</v>
      </c>
      <c r="S2717" s="13">
        <f>(((I2717/60)/60)/24)+DATE(1970,1,1)</f>
        <v>42421.398472222223</v>
      </c>
      <c r="T2717" s="16">
        <f>(((J2717/60)/60)/24)+DATE(1970,1,1)</f>
        <v>42387.398472222223</v>
      </c>
      <c r="U2717">
        <f t="shared" si="255"/>
        <v>551</v>
      </c>
      <c r="V2717" t="str">
        <f t="shared" si="256"/>
        <v/>
      </c>
      <c r="W2717" t="str">
        <f t="shared" si="257"/>
        <v/>
      </c>
      <c r="X2717" t="str">
        <f t="shared" si="258"/>
        <v/>
      </c>
    </row>
    <row r="2718" spans="1:24"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f>
        <v>1.1998010000000001</v>
      </c>
      <c r="P2718" s="6">
        <f>E2718/L2718</f>
        <v>64.160481283422456</v>
      </c>
      <c r="Q2718" t="str">
        <f t="shared" si="253"/>
        <v>theater</v>
      </c>
      <c r="R2718" s="7" t="str">
        <f t="shared" si="254"/>
        <v>spaces</v>
      </c>
      <c r="S2718" s="13">
        <f>(((I2718/60)/60)/24)+DATE(1970,1,1)</f>
        <v>42285.333252314813</v>
      </c>
      <c r="T2718" s="16">
        <f>(((J2718/60)/60)/24)+DATE(1970,1,1)</f>
        <v>42255.333252314813</v>
      </c>
      <c r="U2718">
        <f t="shared" si="255"/>
        <v>187</v>
      </c>
      <c r="V2718" t="str">
        <f t="shared" si="256"/>
        <v/>
      </c>
      <c r="W2718" t="str">
        <f t="shared" si="257"/>
        <v/>
      </c>
      <c r="X2718" t="str">
        <f t="shared" si="258"/>
        <v/>
      </c>
    </row>
    <row r="2719" spans="1:24"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f>
        <v>1.2010400000000001</v>
      </c>
      <c r="P2719" s="6">
        <f>E2719/L2719</f>
        <v>92.387692307692305</v>
      </c>
      <c r="Q2719" t="str">
        <f t="shared" si="253"/>
        <v>theater</v>
      </c>
      <c r="R2719" s="7" t="str">
        <f t="shared" si="254"/>
        <v>spaces</v>
      </c>
      <c r="S2719" s="13">
        <f>(((I2719/60)/60)/24)+DATE(1970,1,1)</f>
        <v>41979.956585648149</v>
      </c>
      <c r="T2719" s="16">
        <f>(((J2719/60)/60)/24)+DATE(1970,1,1)</f>
        <v>41934.914918981485</v>
      </c>
      <c r="U2719">
        <f t="shared" si="255"/>
        <v>325</v>
      </c>
      <c r="V2719" t="str">
        <f t="shared" si="256"/>
        <v/>
      </c>
      <c r="W2719" t="str">
        <f t="shared" si="257"/>
        <v/>
      </c>
      <c r="X2719" t="str">
        <f t="shared" si="258"/>
        <v/>
      </c>
    </row>
    <row r="2720" spans="1:24"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f>
        <v>1.0358333333333334</v>
      </c>
      <c r="P2720" s="6">
        <f>E2720/L2720</f>
        <v>125.97972972972973</v>
      </c>
      <c r="Q2720" t="str">
        <f t="shared" si="253"/>
        <v>theater</v>
      </c>
      <c r="R2720" s="7" t="str">
        <f t="shared" si="254"/>
        <v>spaces</v>
      </c>
      <c r="S2720" s="13">
        <f>(((I2720/60)/60)/24)+DATE(1970,1,1)</f>
        <v>42493.958333333328</v>
      </c>
      <c r="T2720" s="16">
        <f>(((J2720/60)/60)/24)+DATE(1970,1,1)</f>
        <v>42465.596585648149</v>
      </c>
      <c r="U2720">
        <f t="shared" si="255"/>
        <v>148</v>
      </c>
      <c r="V2720" t="str">
        <f t="shared" si="256"/>
        <v/>
      </c>
      <c r="W2720" t="str">
        <f t="shared" si="257"/>
        <v/>
      </c>
      <c r="X2720" t="str">
        <f t="shared" si="258"/>
        <v/>
      </c>
    </row>
    <row r="2721" spans="1:24"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f>
        <v>1.0883333333333334</v>
      </c>
      <c r="P2721" s="6">
        <f>E2721/L2721</f>
        <v>94.637681159420296</v>
      </c>
      <c r="Q2721" t="str">
        <f t="shared" si="253"/>
        <v>theater</v>
      </c>
      <c r="R2721" s="7" t="str">
        <f t="shared" si="254"/>
        <v>spaces</v>
      </c>
      <c r="S2721" s="13">
        <f>(((I2721/60)/60)/24)+DATE(1970,1,1)</f>
        <v>42477.989513888882</v>
      </c>
      <c r="T2721" s="16">
        <f>(((J2721/60)/60)/24)+DATE(1970,1,1)</f>
        <v>42418.031180555554</v>
      </c>
      <c r="U2721">
        <f t="shared" si="255"/>
        <v>69</v>
      </c>
      <c r="V2721" t="str">
        <f t="shared" si="256"/>
        <v/>
      </c>
      <c r="W2721" t="str">
        <f t="shared" si="257"/>
        <v/>
      </c>
      <c r="X2721" t="str">
        <f t="shared" si="258"/>
        <v/>
      </c>
    </row>
    <row r="2722" spans="1:24"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f>
        <v>1.1812400000000001</v>
      </c>
      <c r="P2722" s="6">
        <f>E2722/L2722</f>
        <v>170.69942196531792</v>
      </c>
      <c r="Q2722" t="str">
        <f t="shared" si="253"/>
        <v>theater</v>
      </c>
      <c r="R2722" s="7" t="str">
        <f t="shared" si="254"/>
        <v>spaces</v>
      </c>
      <c r="S2722" s="13">
        <f>(((I2722/60)/60)/24)+DATE(1970,1,1)</f>
        <v>42685.507557870369</v>
      </c>
      <c r="T2722" s="16">
        <f>(((J2722/60)/60)/24)+DATE(1970,1,1)</f>
        <v>42655.465891203698</v>
      </c>
      <c r="U2722">
        <f t="shared" si="255"/>
        <v>173</v>
      </c>
      <c r="V2722" t="str">
        <f t="shared" si="256"/>
        <v/>
      </c>
      <c r="W2722" t="str">
        <f t="shared" si="257"/>
        <v/>
      </c>
      <c r="X2722" t="str">
        <f t="shared" si="258"/>
        <v/>
      </c>
    </row>
    <row r="2723" spans="1:24"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f>
        <v>14.62</v>
      </c>
      <c r="P2723" s="6">
        <f>E2723/L2723</f>
        <v>40.762081784386616</v>
      </c>
      <c r="Q2723" t="str">
        <f t="shared" si="253"/>
        <v>technology</v>
      </c>
      <c r="R2723" s="7" t="str">
        <f t="shared" si="254"/>
        <v>hardware</v>
      </c>
      <c r="S2723" s="13">
        <f>(((I2723/60)/60)/24)+DATE(1970,1,1)</f>
        <v>41523.791666666664</v>
      </c>
      <c r="T2723" s="16">
        <f>(((J2723/60)/60)/24)+DATE(1970,1,1)</f>
        <v>41493.543958333335</v>
      </c>
      <c r="U2723">
        <f t="shared" si="255"/>
        <v>269</v>
      </c>
      <c r="V2723" t="str">
        <f t="shared" si="256"/>
        <v/>
      </c>
      <c r="W2723" t="str">
        <f t="shared" si="257"/>
        <v/>
      </c>
      <c r="X2723" t="str">
        <f t="shared" si="258"/>
        <v/>
      </c>
    </row>
    <row r="2724" spans="1:24"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f>
        <v>2.5253999999999999</v>
      </c>
      <c r="P2724" s="6">
        <f>E2724/L2724</f>
        <v>68.254054054054052</v>
      </c>
      <c r="Q2724" t="str">
        <f t="shared" si="253"/>
        <v>technology</v>
      </c>
      <c r="R2724" s="7" t="str">
        <f t="shared" si="254"/>
        <v>hardware</v>
      </c>
      <c r="S2724" s="13">
        <f>(((I2724/60)/60)/24)+DATE(1970,1,1)</f>
        <v>42764.857094907406</v>
      </c>
      <c r="T2724" s="16">
        <f>(((J2724/60)/60)/24)+DATE(1970,1,1)</f>
        <v>42704.857094907406</v>
      </c>
      <c r="U2724">
        <f t="shared" si="255"/>
        <v>185</v>
      </c>
      <c r="V2724" t="str">
        <f t="shared" si="256"/>
        <v/>
      </c>
      <c r="W2724" t="str">
        <f t="shared" si="257"/>
        <v/>
      </c>
      <c r="X2724" t="str">
        <f t="shared" si="258"/>
        <v/>
      </c>
    </row>
    <row r="2725" spans="1:24"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f>
        <v>1.4005000000000001</v>
      </c>
      <c r="P2725" s="6">
        <f>E2725/L2725</f>
        <v>95.48863636363636</v>
      </c>
      <c r="Q2725" t="str">
        <f t="shared" si="253"/>
        <v>technology</v>
      </c>
      <c r="R2725" s="7" t="str">
        <f t="shared" si="254"/>
        <v>hardware</v>
      </c>
      <c r="S2725" s="13">
        <f>(((I2725/60)/60)/24)+DATE(1970,1,1)</f>
        <v>42004.880648148144</v>
      </c>
      <c r="T2725" s="16">
        <f>(((J2725/60)/60)/24)+DATE(1970,1,1)</f>
        <v>41944.83898148148</v>
      </c>
      <c r="U2725">
        <f t="shared" si="255"/>
        <v>176</v>
      </c>
      <c r="V2725" t="str">
        <f t="shared" si="256"/>
        <v/>
      </c>
      <c r="W2725" t="str">
        <f t="shared" si="257"/>
        <v/>
      </c>
      <c r="X2725" t="str">
        <f t="shared" si="258"/>
        <v/>
      </c>
    </row>
    <row r="2726" spans="1:24"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f>
        <v>2.9687520259319289</v>
      </c>
      <c r="P2726" s="6">
        <f>E2726/L2726</f>
        <v>7.1902649656526005</v>
      </c>
      <c r="Q2726" t="str">
        <f t="shared" si="253"/>
        <v>technology</v>
      </c>
      <c r="R2726" s="7" t="str">
        <f t="shared" si="254"/>
        <v>hardware</v>
      </c>
      <c r="S2726" s="13">
        <f>(((I2726/60)/60)/24)+DATE(1970,1,1)</f>
        <v>42231.32707175926</v>
      </c>
      <c r="T2726" s="16">
        <f>(((J2726/60)/60)/24)+DATE(1970,1,1)</f>
        <v>42199.32707175926</v>
      </c>
      <c r="U2726">
        <f t="shared" si="255"/>
        <v>1019</v>
      </c>
      <c r="V2726" t="str">
        <f t="shared" si="256"/>
        <v/>
      </c>
      <c r="W2726" t="str">
        <f t="shared" si="257"/>
        <v/>
      </c>
      <c r="X2726" t="str">
        <f t="shared" si="258"/>
        <v/>
      </c>
    </row>
    <row r="2727" spans="1:24"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f>
        <v>1.445425</v>
      </c>
      <c r="P2727" s="6">
        <f>E2727/L2727</f>
        <v>511.65486725663715</v>
      </c>
      <c r="Q2727" t="str">
        <f t="shared" si="253"/>
        <v>technology</v>
      </c>
      <c r="R2727" s="7" t="str">
        <f t="shared" si="254"/>
        <v>hardware</v>
      </c>
      <c r="S2727" s="13">
        <f>(((I2727/60)/60)/24)+DATE(1970,1,1)</f>
        <v>42795.744618055556</v>
      </c>
      <c r="T2727" s="16">
        <f>(((J2727/60)/60)/24)+DATE(1970,1,1)</f>
        <v>42745.744618055556</v>
      </c>
      <c r="U2727">
        <f t="shared" si="255"/>
        <v>113</v>
      </c>
      <c r="V2727" t="str">
        <f t="shared" si="256"/>
        <v/>
      </c>
      <c r="W2727" t="str">
        <f t="shared" si="257"/>
        <v/>
      </c>
      <c r="X2727" t="str">
        <f t="shared" si="258"/>
        <v/>
      </c>
    </row>
    <row r="2728" spans="1:24"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f>
        <v>1.05745</v>
      </c>
      <c r="P2728" s="6">
        <f>E2728/L2728</f>
        <v>261.74504950495049</v>
      </c>
      <c r="Q2728" t="str">
        <f t="shared" si="253"/>
        <v>technology</v>
      </c>
      <c r="R2728" s="7" t="str">
        <f t="shared" si="254"/>
        <v>hardware</v>
      </c>
      <c r="S2728" s="13">
        <f>(((I2728/60)/60)/24)+DATE(1970,1,1)</f>
        <v>42482.579988425925</v>
      </c>
      <c r="T2728" s="16">
        <f>(((J2728/60)/60)/24)+DATE(1970,1,1)</f>
        <v>42452.579988425925</v>
      </c>
      <c r="U2728">
        <f t="shared" si="255"/>
        <v>404</v>
      </c>
      <c r="V2728" t="str">
        <f t="shared" si="256"/>
        <v/>
      </c>
      <c r="W2728" t="str">
        <f t="shared" si="257"/>
        <v/>
      </c>
      <c r="X2728" t="str">
        <f t="shared" si="258"/>
        <v/>
      </c>
    </row>
    <row r="2729" spans="1:24"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f>
        <v>4.9321000000000002</v>
      </c>
      <c r="P2729" s="6">
        <f>E2729/L2729</f>
        <v>69.760961810466767</v>
      </c>
      <c r="Q2729" t="str">
        <f t="shared" si="253"/>
        <v>technology</v>
      </c>
      <c r="R2729" s="7" t="str">
        <f t="shared" si="254"/>
        <v>hardware</v>
      </c>
      <c r="S2729" s="13">
        <f>(((I2729/60)/60)/24)+DATE(1970,1,1)</f>
        <v>42223.676655092597</v>
      </c>
      <c r="T2729" s="16">
        <f>(((J2729/60)/60)/24)+DATE(1970,1,1)</f>
        <v>42198.676655092597</v>
      </c>
      <c r="U2729">
        <f t="shared" si="255"/>
        <v>707</v>
      </c>
      <c r="V2729" t="str">
        <f t="shared" si="256"/>
        <v/>
      </c>
      <c r="W2729" t="str">
        <f t="shared" si="257"/>
        <v/>
      </c>
      <c r="X2729" t="str">
        <f t="shared" si="258"/>
        <v/>
      </c>
    </row>
    <row r="2730" spans="1:24"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f>
        <v>2.0182666666666669</v>
      </c>
      <c r="P2730" s="6">
        <f>E2730/L2730</f>
        <v>77.229591836734699</v>
      </c>
      <c r="Q2730" t="str">
        <f t="shared" si="253"/>
        <v>technology</v>
      </c>
      <c r="R2730" s="7" t="str">
        <f t="shared" si="254"/>
        <v>hardware</v>
      </c>
      <c r="S2730" s="13">
        <f>(((I2730/60)/60)/24)+DATE(1970,1,1)</f>
        <v>42368.59993055556</v>
      </c>
      <c r="T2730" s="16">
        <f>(((J2730/60)/60)/24)+DATE(1970,1,1)</f>
        <v>42333.59993055556</v>
      </c>
      <c r="U2730">
        <f t="shared" si="255"/>
        <v>392</v>
      </c>
      <c r="V2730" t="str">
        <f t="shared" si="256"/>
        <v/>
      </c>
      <c r="W2730" t="str">
        <f t="shared" si="257"/>
        <v/>
      </c>
      <c r="X2730" t="str">
        <f t="shared" si="258"/>
        <v/>
      </c>
    </row>
    <row r="2731" spans="1:24"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f>
        <v>1.0444</v>
      </c>
      <c r="P2731" s="6">
        <f>E2731/L2731</f>
        <v>340.56521739130437</v>
      </c>
      <c r="Q2731" t="str">
        <f t="shared" si="253"/>
        <v>technology</v>
      </c>
      <c r="R2731" s="7" t="str">
        <f t="shared" si="254"/>
        <v>hardware</v>
      </c>
      <c r="S2731" s="13">
        <f>(((I2731/60)/60)/24)+DATE(1970,1,1)</f>
        <v>42125.240706018521</v>
      </c>
      <c r="T2731" s="16">
        <f>(((J2731/60)/60)/24)+DATE(1970,1,1)</f>
        <v>42095.240706018521</v>
      </c>
      <c r="U2731">
        <f t="shared" si="255"/>
        <v>23</v>
      </c>
      <c r="V2731" t="str">
        <f t="shared" si="256"/>
        <v/>
      </c>
      <c r="W2731" t="str">
        <f t="shared" si="257"/>
        <v/>
      </c>
      <c r="X2731" t="str">
        <f t="shared" si="258"/>
        <v/>
      </c>
    </row>
    <row r="2732" spans="1:24"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f>
        <v>1.7029262962962963</v>
      </c>
      <c r="P2732" s="6">
        <f>E2732/L2732</f>
        <v>67.417903225806455</v>
      </c>
      <c r="Q2732" t="str">
        <f t="shared" si="253"/>
        <v>technology</v>
      </c>
      <c r="R2732" s="7" t="str">
        <f t="shared" si="254"/>
        <v>hardware</v>
      </c>
      <c r="S2732" s="13">
        <f>(((I2732/60)/60)/24)+DATE(1970,1,1)</f>
        <v>41386.541377314818</v>
      </c>
      <c r="T2732" s="16">
        <f>(((J2732/60)/60)/24)+DATE(1970,1,1)</f>
        <v>41351.541377314818</v>
      </c>
      <c r="U2732">
        <f t="shared" si="255"/>
        <v>682</v>
      </c>
      <c r="V2732" t="str">
        <f t="shared" si="256"/>
        <v/>
      </c>
      <c r="W2732" t="str">
        <f t="shared" si="257"/>
        <v/>
      </c>
      <c r="X2732" t="str">
        <f t="shared" si="258"/>
        <v/>
      </c>
    </row>
    <row r="2733" spans="1:24"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f>
        <v>1.0430333333333333</v>
      </c>
      <c r="P2733" s="6">
        <f>E2733/L2733</f>
        <v>845.70270270270271</v>
      </c>
      <c r="Q2733" t="str">
        <f t="shared" si="253"/>
        <v>technology</v>
      </c>
      <c r="R2733" s="7" t="str">
        <f t="shared" si="254"/>
        <v>hardware</v>
      </c>
      <c r="S2733" s="13">
        <f>(((I2733/60)/60)/24)+DATE(1970,1,1)</f>
        <v>41930.166666666664</v>
      </c>
      <c r="T2733" s="16">
        <f>(((J2733/60)/60)/24)+DATE(1970,1,1)</f>
        <v>41872.525717592594</v>
      </c>
      <c r="U2733">
        <f t="shared" si="255"/>
        <v>37</v>
      </c>
      <c r="V2733" t="str">
        <f t="shared" si="256"/>
        <v/>
      </c>
      <c r="W2733" t="str">
        <f t="shared" si="257"/>
        <v/>
      </c>
      <c r="X2733" t="str">
        <f t="shared" si="258"/>
        <v/>
      </c>
    </row>
    <row r="2734" spans="1:24"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f>
        <v>1.1825000000000001</v>
      </c>
      <c r="P2734" s="6">
        <f>E2734/L2734</f>
        <v>97.191780821917803</v>
      </c>
      <c r="Q2734" t="str">
        <f t="shared" si="253"/>
        <v>technology</v>
      </c>
      <c r="R2734" s="7" t="str">
        <f t="shared" si="254"/>
        <v>hardware</v>
      </c>
      <c r="S2734" s="13">
        <f>(((I2734/60)/60)/24)+DATE(1970,1,1)</f>
        <v>41422</v>
      </c>
      <c r="T2734" s="16">
        <f>(((J2734/60)/60)/24)+DATE(1970,1,1)</f>
        <v>41389.808194444442</v>
      </c>
      <c r="U2734">
        <f t="shared" si="255"/>
        <v>146</v>
      </c>
      <c r="V2734" t="str">
        <f t="shared" si="256"/>
        <v/>
      </c>
      <c r="W2734" t="str">
        <f t="shared" si="257"/>
        <v/>
      </c>
      <c r="X2734" t="str">
        <f t="shared" si="258"/>
        <v/>
      </c>
    </row>
    <row r="2735" spans="1:24"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f>
        <v>1.07538</v>
      </c>
      <c r="P2735" s="6">
        <f>E2735/L2735</f>
        <v>451.84033613445376</v>
      </c>
      <c r="Q2735" t="str">
        <f t="shared" si="253"/>
        <v>technology</v>
      </c>
      <c r="R2735" s="7" t="str">
        <f t="shared" si="254"/>
        <v>hardware</v>
      </c>
      <c r="S2735" s="13">
        <f>(((I2735/60)/60)/24)+DATE(1970,1,1)</f>
        <v>42104.231180555551</v>
      </c>
      <c r="T2735" s="16">
        <f>(((J2735/60)/60)/24)+DATE(1970,1,1)</f>
        <v>42044.272847222222</v>
      </c>
      <c r="U2735">
        <f t="shared" si="255"/>
        <v>119</v>
      </c>
      <c r="V2735" t="str">
        <f t="shared" si="256"/>
        <v/>
      </c>
      <c r="W2735" t="str">
        <f t="shared" si="257"/>
        <v/>
      </c>
      <c r="X2735" t="str">
        <f t="shared" si="258"/>
        <v/>
      </c>
    </row>
    <row r="2736" spans="1:24"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f>
        <v>22603</v>
      </c>
      <c r="P2736" s="6">
        <f>E2736/L2736</f>
        <v>138.66871165644173</v>
      </c>
      <c r="Q2736" t="str">
        <f t="shared" si="253"/>
        <v>technology</v>
      </c>
      <c r="R2736" s="7" t="str">
        <f t="shared" si="254"/>
        <v>hardware</v>
      </c>
      <c r="S2736" s="13">
        <f>(((I2736/60)/60)/24)+DATE(1970,1,1)</f>
        <v>42656.915972222225</v>
      </c>
      <c r="T2736" s="16">
        <f>(((J2736/60)/60)/24)+DATE(1970,1,1)</f>
        <v>42626.668888888889</v>
      </c>
      <c r="U2736">
        <f t="shared" si="255"/>
        <v>163</v>
      </c>
      <c r="V2736" t="str">
        <f t="shared" si="256"/>
        <v/>
      </c>
      <c r="W2736" t="str">
        <f t="shared" si="257"/>
        <v/>
      </c>
      <c r="X2736" t="str">
        <f t="shared" si="258"/>
        <v/>
      </c>
    </row>
    <row r="2737" spans="1:24"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f>
        <v>9.7813466666666677</v>
      </c>
      <c r="P2737" s="6">
        <f>E2737/L2737</f>
        <v>21.640147492625371</v>
      </c>
      <c r="Q2737" t="str">
        <f t="shared" si="253"/>
        <v>technology</v>
      </c>
      <c r="R2737" s="7" t="str">
        <f t="shared" si="254"/>
        <v>hardware</v>
      </c>
      <c r="S2737" s="13">
        <f>(((I2737/60)/60)/24)+DATE(1970,1,1)</f>
        <v>41346.833333333336</v>
      </c>
      <c r="T2737" s="16">
        <f>(((J2737/60)/60)/24)+DATE(1970,1,1)</f>
        <v>41316.120949074073</v>
      </c>
      <c r="U2737">
        <f t="shared" si="255"/>
        <v>339</v>
      </c>
      <c r="V2737" t="str">
        <f t="shared" si="256"/>
        <v/>
      </c>
      <c r="W2737" t="str">
        <f t="shared" si="257"/>
        <v/>
      </c>
      <c r="X2737" t="str">
        <f t="shared" si="258"/>
        <v/>
      </c>
    </row>
    <row r="2738" spans="1:24"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f>
        <v>1.2290000000000001</v>
      </c>
      <c r="P2738" s="6">
        <f>E2738/L2738</f>
        <v>169.51724137931035</v>
      </c>
      <c r="Q2738" t="str">
        <f t="shared" si="253"/>
        <v>technology</v>
      </c>
      <c r="R2738" s="7" t="str">
        <f t="shared" si="254"/>
        <v>hardware</v>
      </c>
      <c r="S2738" s="13">
        <f>(((I2738/60)/60)/24)+DATE(1970,1,1)</f>
        <v>41752.666354166664</v>
      </c>
      <c r="T2738" s="16">
        <f>(((J2738/60)/60)/24)+DATE(1970,1,1)</f>
        <v>41722.666354166664</v>
      </c>
      <c r="U2738">
        <f t="shared" si="255"/>
        <v>58</v>
      </c>
      <c r="V2738" t="str">
        <f t="shared" si="256"/>
        <v/>
      </c>
      <c r="W2738" t="str">
        <f t="shared" si="257"/>
        <v/>
      </c>
      <c r="X2738" t="str">
        <f t="shared" si="258"/>
        <v/>
      </c>
    </row>
    <row r="2739" spans="1:24"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f>
        <v>2.4606080000000001</v>
      </c>
      <c r="P2739" s="6">
        <f>E2739/L2739</f>
        <v>161.88210526315791</v>
      </c>
      <c r="Q2739" t="str">
        <f t="shared" si="253"/>
        <v>technology</v>
      </c>
      <c r="R2739" s="7" t="str">
        <f t="shared" si="254"/>
        <v>hardware</v>
      </c>
      <c r="S2739" s="13">
        <f>(((I2739/60)/60)/24)+DATE(1970,1,1)</f>
        <v>41654.791666666664</v>
      </c>
      <c r="T2739" s="16">
        <f>(((J2739/60)/60)/24)+DATE(1970,1,1)</f>
        <v>41611.917673611111</v>
      </c>
      <c r="U2739">
        <f t="shared" si="255"/>
        <v>456</v>
      </c>
      <c r="V2739" t="str">
        <f t="shared" si="256"/>
        <v/>
      </c>
      <c r="W2739" t="str">
        <f t="shared" si="257"/>
        <v/>
      </c>
      <c r="X2739" t="str">
        <f t="shared" si="258"/>
        <v/>
      </c>
    </row>
    <row r="2740" spans="1:24"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f>
        <v>1.4794</v>
      </c>
      <c r="P2740" s="6">
        <f>E2740/L2740</f>
        <v>493.13333333333333</v>
      </c>
      <c r="Q2740" t="str">
        <f t="shared" si="253"/>
        <v>technology</v>
      </c>
      <c r="R2740" s="7" t="str">
        <f t="shared" si="254"/>
        <v>hardware</v>
      </c>
      <c r="S2740" s="13">
        <f>(((I2740/60)/60)/24)+DATE(1970,1,1)</f>
        <v>42680.143564814818</v>
      </c>
      <c r="T2740" s="16">
        <f>(((J2740/60)/60)/24)+DATE(1970,1,1)</f>
        <v>42620.143564814818</v>
      </c>
      <c r="U2740">
        <f t="shared" si="255"/>
        <v>15</v>
      </c>
      <c r="V2740" t="str">
        <f t="shared" si="256"/>
        <v/>
      </c>
      <c r="W2740" t="str">
        <f t="shared" si="257"/>
        <v/>
      </c>
      <c r="X2740" t="str">
        <f t="shared" si="258"/>
        <v/>
      </c>
    </row>
    <row r="2741" spans="1:24"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f>
        <v>3.8409090909090908</v>
      </c>
      <c r="P2741" s="6">
        <f>E2741/L2741</f>
        <v>22.120418848167539</v>
      </c>
      <c r="Q2741" t="str">
        <f t="shared" si="253"/>
        <v>technology</v>
      </c>
      <c r="R2741" s="7" t="str">
        <f t="shared" si="254"/>
        <v>hardware</v>
      </c>
      <c r="S2741" s="13">
        <f>(((I2741/60)/60)/24)+DATE(1970,1,1)</f>
        <v>41764.887928240743</v>
      </c>
      <c r="T2741" s="16">
        <f>(((J2741/60)/60)/24)+DATE(1970,1,1)</f>
        <v>41719.887928240743</v>
      </c>
      <c r="U2741">
        <f t="shared" si="255"/>
        <v>191</v>
      </c>
      <c r="V2741" t="str">
        <f t="shared" si="256"/>
        <v/>
      </c>
      <c r="W2741" t="str">
        <f t="shared" si="257"/>
        <v/>
      </c>
      <c r="X2741" t="str">
        <f t="shared" si="258"/>
        <v/>
      </c>
    </row>
    <row r="2742" spans="1:24"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f>
        <v>1.0333333333333334</v>
      </c>
      <c r="P2742" s="6">
        <f>E2742/L2742</f>
        <v>18.235294117647058</v>
      </c>
      <c r="Q2742" t="str">
        <f t="shared" si="253"/>
        <v>technology</v>
      </c>
      <c r="R2742" s="7" t="str">
        <f t="shared" si="254"/>
        <v>hardware</v>
      </c>
      <c r="S2742" s="13">
        <f>(((I2742/60)/60)/24)+DATE(1970,1,1)</f>
        <v>42074.99018518519</v>
      </c>
      <c r="T2742" s="16">
        <f>(((J2742/60)/60)/24)+DATE(1970,1,1)</f>
        <v>42045.031851851847</v>
      </c>
      <c r="U2742">
        <f t="shared" si="255"/>
        <v>17</v>
      </c>
      <c r="V2742" t="str">
        <f t="shared" si="256"/>
        <v/>
      </c>
      <c r="W2742" t="str">
        <f t="shared" si="257"/>
        <v/>
      </c>
      <c r="X2742" t="str">
        <f t="shared" si="258"/>
        <v/>
      </c>
    </row>
    <row r="2743" spans="1:24"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f>
        <v>4.3750000000000004E-3</v>
      </c>
      <c r="P2743" s="6">
        <f>E2743/L2743</f>
        <v>8.75</v>
      </c>
      <c r="Q2743" t="str">
        <f t="shared" si="253"/>
        <v>publishing</v>
      </c>
      <c r="R2743" s="7" t="str">
        <f t="shared" si="254"/>
        <v>children's books</v>
      </c>
      <c r="S2743" s="13">
        <f>(((I2743/60)/60)/24)+DATE(1970,1,1)</f>
        <v>41932.088194444441</v>
      </c>
      <c r="T2743" s="16">
        <f>(((J2743/60)/60)/24)+DATE(1970,1,1)</f>
        <v>41911.657430555555</v>
      </c>
      <c r="U2743" t="str">
        <f t="shared" si="255"/>
        <v/>
      </c>
      <c r="V2743">
        <f t="shared" si="256"/>
        <v>4</v>
      </c>
      <c r="W2743" t="str">
        <f t="shared" si="257"/>
        <v/>
      </c>
      <c r="X2743">
        <f t="shared" si="258"/>
        <v>4</v>
      </c>
    </row>
    <row r="2744" spans="1:24"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f>
        <v>0.29239999999999999</v>
      </c>
      <c r="P2744" s="6">
        <f>E2744/L2744</f>
        <v>40.611111111111114</v>
      </c>
      <c r="Q2744" t="str">
        <f t="shared" si="253"/>
        <v>publishing</v>
      </c>
      <c r="R2744" s="7" t="str">
        <f t="shared" si="254"/>
        <v>children's books</v>
      </c>
      <c r="S2744" s="13">
        <f>(((I2744/60)/60)/24)+DATE(1970,1,1)</f>
        <v>41044.719756944447</v>
      </c>
      <c r="T2744" s="16">
        <f>(((J2744/60)/60)/24)+DATE(1970,1,1)</f>
        <v>41030.719756944447</v>
      </c>
      <c r="U2744" t="str">
        <f t="shared" si="255"/>
        <v/>
      </c>
      <c r="V2744">
        <f t="shared" si="256"/>
        <v>18</v>
      </c>
      <c r="W2744" t="str">
        <f t="shared" si="257"/>
        <v/>
      </c>
      <c r="X2744">
        <f t="shared" si="258"/>
        <v>18</v>
      </c>
    </row>
    <row r="2745" spans="1:24"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f>
        <v>0</v>
      </c>
      <c r="P2745" s="6" t="e">
        <f>E2745/L2745</f>
        <v>#DIV/0!</v>
      </c>
      <c r="Q2745" t="str">
        <f t="shared" si="253"/>
        <v>publishing</v>
      </c>
      <c r="R2745" s="7" t="str">
        <f t="shared" si="254"/>
        <v>children's books</v>
      </c>
      <c r="S2745" s="13">
        <f>(((I2745/60)/60)/24)+DATE(1970,1,1)</f>
        <v>42662.328784722224</v>
      </c>
      <c r="T2745" s="16">
        <f>(((J2745/60)/60)/24)+DATE(1970,1,1)</f>
        <v>42632.328784722224</v>
      </c>
      <c r="U2745" t="str">
        <f t="shared" si="255"/>
        <v/>
      </c>
      <c r="V2745">
        <f t="shared" si="256"/>
        <v>0</v>
      </c>
      <c r="W2745" t="str">
        <f t="shared" si="257"/>
        <v/>
      </c>
      <c r="X2745">
        <f t="shared" si="258"/>
        <v>0</v>
      </c>
    </row>
    <row r="2746" spans="1:24"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f>
        <v>5.2187499999999998E-2</v>
      </c>
      <c r="P2746" s="6">
        <f>E2746/L2746</f>
        <v>37.954545454545453</v>
      </c>
      <c r="Q2746" t="str">
        <f t="shared" si="253"/>
        <v>publishing</v>
      </c>
      <c r="R2746" s="7" t="str">
        <f t="shared" si="254"/>
        <v>children's books</v>
      </c>
      <c r="S2746" s="13">
        <f>(((I2746/60)/60)/24)+DATE(1970,1,1)</f>
        <v>40968.062476851854</v>
      </c>
      <c r="T2746" s="16">
        <f>(((J2746/60)/60)/24)+DATE(1970,1,1)</f>
        <v>40938.062476851854</v>
      </c>
      <c r="U2746" t="str">
        <f t="shared" si="255"/>
        <v/>
      </c>
      <c r="V2746">
        <f t="shared" si="256"/>
        <v>22</v>
      </c>
      <c r="W2746" t="str">
        <f t="shared" si="257"/>
        <v/>
      </c>
      <c r="X2746">
        <f t="shared" si="258"/>
        <v>22</v>
      </c>
    </row>
    <row r="2747" spans="1:24"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f>
        <v>0.21887499999999999</v>
      </c>
      <c r="P2747" s="6">
        <f>E2747/L2747</f>
        <v>35.734693877551024</v>
      </c>
      <c r="Q2747" t="str">
        <f t="shared" si="253"/>
        <v>publishing</v>
      </c>
      <c r="R2747" s="7" t="str">
        <f t="shared" si="254"/>
        <v>children's books</v>
      </c>
      <c r="S2747" s="13">
        <f>(((I2747/60)/60)/24)+DATE(1970,1,1)</f>
        <v>41104.988055555557</v>
      </c>
      <c r="T2747" s="16">
        <f>(((J2747/60)/60)/24)+DATE(1970,1,1)</f>
        <v>41044.988055555557</v>
      </c>
      <c r="U2747" t="str">
        <f t="shared" si="255"/>
        <v/>
      </c>
      <c r="V2747">
        <f t="shared" si="256"/>
        <v>49</v>
      </c>
      <c r="W2747" t="str">
        <f t="shared" si="257"/>
        <v/>
      </c>
      <c r="X2747">
        <f t="shared" si="258"/>
        <v>49</v>
      </c>
    </row>
    <row r="2748" spans="1:24"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f>
        <v>0.26700000000000002</v>
      </c>
      <c r="P2748" s="6">
        <f>E2748/L2748</f>
        <v>42.157894736842103</v>
      </c>
      <c r="Q2748" t="str">
        <f t="shared" si="253"/>
        <v>publishing</v>
      </c>
      <c r="R2748" s="7" t="str">
        <f t="shared" si="254"/>
        <v>children's books</v>
      </c>
      <c r="S2748" s="13">
        <f>(((I2748/60)/60)/24)+DATE(1970,1,1)</f>
        <v>41880.781377314815</v>
      </c>
      <c r="T2748" s="16">
        <f>(((J2748/60)/60)/24)+DATE(1970,1,1)</f>
        <v>41850.781377314815</v>
      </c>
      <c r="U2748" t="str">
        <f t="shared" si="255"/>
        <v/>
      </c>
      <c r="V2748">
        <f t="shared" si="256"/>
        <v>19</v>
      </c>
      <c r="W2748" t="str">
        <f t="shared" si="257"/>
        <v/>
      </c>
      <c r="X2748">
        <f t="shared" si="258"/>
        <v>19</v>
      </c>
    </row>
    <row r="2749" spans="1:24"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f>
        <v>0.28000000000000003</v>
      </c>
      <c r="P2749" s="6">
        <f>E2749/L2749</f>
        <v>35</v>
      </c>
      <c r="Q2749" t="str">
        <f t="shared" si="253"/>
        <v>publishing</v>
      </c>
      <c r="R2749" s="7" t="str">
        <f t="shared" si="254"/>
        <v>children's books</v>
      </c>
      <c r="S2749" s="13">
        <f>(((I2749/60)/60)/24)+DATE(1970,1,1)</f>
        <v>41076.131944444445</v>
      </c>
      <c r="T2749" s="16">
        <f>(((J2749/60)/60)/24)+DATE(1970,1,1)</f>
        <v>41044.64811342593</v>
      </c>
      <c r="U2749" t="str">
        <f t="shared" si="255"/>
        <v/>
      </c>
      <c r="V2749">
        <f t="shared" si="256"/>
        <v>4</v>
      </c>
      <c r="W2749" t="str">
        <f t="shared" si="257"/>
        <v/>
      </c>
      <c r="X2749">
        <f t="shared" si="258"/>
        <v>4</v>
      </c>
    </row>
    <row r="2750" spans="1:24"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f>
        <v>1.06E-2</v>
      </c>
      <c r="P2750" s="6">
        <f>E2750/L2750</f>
        <v>13.25</v>
      </c>
      <c r="Q2750" t="str">
        <f t="shared" si="253"/>
        <v>publishing</v>
      </c>
      <c r="R2750" s="7" t="str">
        <f t="shared" si="254"/>
        <v>children's books</v>
      </c>
      <c r="S2750" s="13">
        <f>(((I2750/60)/60)/24)+DATE(1970,1,1)</f>
        <v>42615.7106712963</v>
      </c>
      <c r="T2750" s="16">
        <f>(((J2750/60)/60)/24)+DATE(1970,1,1)</f>
        <v>42585.7106712963</v>
      </c>
      <c r="U2750" t="str">
        <f t="shared" si="255"/>
        <v/>
      </c>
      <c r="V2750">
        <f t="shared" si="256"/>
        <v>4</v>
      </c>
      <c r="W2750" t="str">
        <f t="shared" si="257"/>
        <v/>
      </c>
      <c r="X2750">
        <f t="shared" si="258"/>
        <v>4</v>
      </c>
    </row>
    <row r="2751" spans="1:24"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f>
        <v>1.0999999999999999E-2</v>
      </c>
      <c r="P2751" s="6">
        <f>E2751/L2751</f>
        <v>55</v>
      </c>
      <c r="Q2751" t="str">
        <f t="shared" si="253"/>
        <v>publishing</v>
      </c>
      <c r="R2751" s="7" t="str">
        <f t="shared" si="254"/>
        <v>children's books</v>
      </c>
      <c r="S2751" s="13">
        <f>(((I2751/60)/60)/24)+DATE(1970,1,1)</f>
        <v>42098.757372685184</v>
      </c>
      <c r="T2751" s="16">
        <f>(((J2751/60)/60)/24)+DATE(1970,1,1)</f>
        <v>42068.799039351856</v>
      </c>
      <c r="U2751" t="str">
        <f t="shared" si="255"/>
        <v/>
      </c>
      <c r="V2751">
        <f t="shared" si="256"/>
        <v>2</v>
      </c>
      <c r="W2751" t="str">
        <f t="shared" si="257"/>
        <v/>
      </c>
      <c r="X2751">
        <f t="shared" si="258"/>
        <v>2</v>
      </c>
    </row>
    <row r="2752" spans="1:24"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f>
        <v>0</v>
      </c>
      <c r="P2752" s="6" t="e">
        <f>E2752/L2752</f>
        <v>#DIV/0!</v>
      </c>
      <c r="Q2752" t="str">
        <f t="shared" si="253"/>
        <v>publishing</v>
      </c>
      <c r="R2752" s="7" t="str">
        <f t="shared" si="254"/>
        <v>children's books</v>
      </c>
      <c r="S2752" s="13">
        <f>(((I2752/60)/60)/24)+DATE(1970,1,1)</f>
        <v>41090.833333333336</v>
      </c>
      <c r="T2752" s="16">
        <f>(((J2752/60)/60)/24)+DATE(1970,1,1)</f>
        <v>41078.899826388886</v>
      </c>
      <c r="U2752" t="str">
        <f t="shared" si="255"/>
        <v/>
      </c>
      <c r="V2752">
        <f t="shared" si="256"/>
        <v>0</v>
      </c>
      <c r="W2752" t="str">
        <f t="shared" si="257"/>
        <v/>
      </c>
      <c r="X2752">
        <f t="shared" si="258"/>
        <v>0</v>
      </c>
    </row>
    <row r="2753" spans="1:24"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f>
        <v>0</v>
      </c>
      <c r="P2753" s="6" t="e">
        <f>E2753/L2753</f>
        <v>#DIV/0!</v>
      </c>
      <c r="Q2753" t="str">
        <f t="shared" si="253"/>
        <v>publishing</v>
      </c>
      <c r="R2753" s="7" t="str">
        <f t="shared" si="254"/>
        <v>children's books</v>
      </c>
      <c r="S2753" s="13">
        <f>(((I2753/60)/60)/24)+DATE(1970,1,1)</f>
        <v>41807.887060185189</v>
      </c>
      <c r="T2753" s="16">
        <f>(((J2753/60)/60)/24)+DATE(1970,1,1)</f>
        <v>41747.887060185189</v>
      </c>
      <c r="U2753" t="str">
        <f t="shared" si="255"/>
        <v/>
      </c>
      <c r="V2753">
        <f t="shared" si="256"/>
        <v>0</v>
      </c>
      <c r="W2753" t="str">
        <f t="shared" si="257"/>
        <v/>
      </c>
      <c r="X2753">
        <f t="shared" si="258"/>
        <v>0</v>
      </c>
    </row>
    <row r="2754" spans="1:24"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f>
        <v>0.11458333333333333</v>
      </c>
      <c r="P2754" s="6">
        <f>E2754/L2754</f>
        <v>39.285714285714285</v>
      </c>
      <c r="Q2754" t="str">
        <f t="shared" si="253"/>
        <v>publishing</v>
      </c>
      <c r="R2754" s="7" t="str">
        <f t="shared" si="254"/>
        <v>children's books</v>
      </c>
      <c r="S2754" s="13">
        <f>(((I2754/60)/60)/24)+DATE(1970,1,1)</f>
        <v>40895.765092592592</v>
      </c>
      <c r="T2754" s="16">
        <f>(((J2754/60)/60)/24)+DATE(1970,1,1)</f>
        <v>40855.765092592592</v>
      </c>
      <c r="U2754" t="str">
        <f t="shared" si="255"/>
        <v/>
      </c>
      <c r="V2754">
        <f t="shared" si="256"/>
        <v>14</v>
      </c>
      <c r="W2754" t="str">
        <f t="shared" si="257"/>
        <v/>
      </c>
      <c r="X2754">
        <f t="shared" si="258"/>
        <v>14</v>
      </c>
    </row>
    <row r="2755" spans="1:24"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f>
        <v>0.19</v>
      </c>
      <c r="P2755" s="6">
        <f>E2755/L2755</f>
        <v>47.5</v>
      </c>
      <c r="Q2755" t="str">
        <f t="shared" ref="Q2755:Q2818" si="259">LEFT(N2755,SEARCH("/",N2755)-1)</f>
        <v>publishing</v>
      </c>
      <c r="R2755" s="7" t="str">
        <f t="shared" ref="R2755:R2818" si="260">RIGHT(N2755,LEN(N2755)-SEARCH("/",N2755))</f>
        <v>children's books</v>
      </c>
      <c r="S2755" s="13">
        <f>(((I2755/60)/60)/24)+DATE(1970,1,1)</f>
        <v>41147.900729166664</v>
      </c>
      <c r="T2755" s="16">
        <f>(((J2755/60)/60)/24)+DATE(1970,1,1)</f>
        <v>41117.900729166664</v>
      </c>
      <c r="U2755" t="str">
        <f t="shared" ref="U2755:U2818" si="261">IF(F2755="Successful",L2755,"")</f>
        <v/>
      </c>
      <c r="V2755">
        <f t="shared" ref="V2755:V2818" si="262">IF($F2755="Failed",$L2755,"")</f>
        <v>8</v>
      </c>
      <c r="W2755" t="str">
        <f t="shared" ref="W2755:W2818" si="263">IF($F2755="Canceled",$L2755,"")</f>
        <v/>
      </c>
      <c r="X2755">
        <f t="shared" ref="X2755:X2818" si="264">IF(V2755="",W2755,V2755)</f>
        <v>8</v>
      </c>
    </row>
    <row r="2756" spans="1:24"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f>
        <v>0</v>
      </c>
      <c r="P2756" s="6" t="e">
        <f>E2756/L2756</f>
        <v>#DIV/0!</v>
      </c>
      <c r="Q2756" t="str">
        <f t="shared" si="259"/>
        <v>publishing</v>
      </c>
      <c r="R2756" s="7" t="str">
        <f t="shared" si="260"/>
        <v>children's books</v>
      </c>
      <c r="S2756" s="13">
        <f>(((I2756/60)/60)/24)+DATE(1970,1,1)</f>
        <v>41893.636006944449</v>
      </c>
      <c r="T2756" s="16">
        <f>(((J2756/60)/60)/24)+DATE(1970,1,1)</f>
        <v>41863.636006944449</v>
      </c>
      <c r="U2756" t="str">
        <f t="shared" si="261"/>
        <v/>
      </c>
      <c r="V2756">
        <f t="shared" si="262"/>
        <v>0</v>
      </c>
      <c r="W2756" t="str">
        <f t="shared" si="263"/>
        <v/>
      </c>
      <c r="X2756">
        <f t="shared" si="264"/>
        <v>0</v>
      </c>
    </row>
    <row r="2757" spans="1:24"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f>
        <v>0.52</v>
      </c>
      <c r="P2757" s="6">
        <f>E2757/L2757</f>
        <v>17.333333333333332</v>
      </c>
      <c r="Q2757" t="str">
        <f t="shared" si="259"/>
        <v>publishing</v>
      </c>
      <c r="R2757" s="7" t="str">
        <f t="shared" si="260"/>
        <v>children's books</v>
      </c>
      <c r="S2757" s="13">
        <f>(((I2757/60)/60)/24)+DATE(1970,1,1)</f>
        <v>42102.790821759263</v>
      </c>
      <c r="T2757" s="16">
        <f>(((J2757/60)/60)/24)+DATE(1970,1,1)</f>
        <v>42072.790821759263</v>
      </c>
      <c r="U2757" t="str">
        <f t="shared" si="261"/>
        <v/>
      </c>
      <c r="V2757">
        <f t="shared" si="262"/>
        <v>15</v>
      </c>
      <c r="W2757" t="str">
        <f t="shared" si="263"/>
        <v/>
      </c>
      <c r="X2757">
        <f t="shared" si="264"/>
        <v>15</v>
      </c>
    </row>
    <row r="2758" spans="1:24"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f>
        <v>0.1048</v>
      </c>
      <c r="P2758" s="6">
        <f>E2758/L2758</f>
        <v>31.757575757575758</v>
      </c>
      <c r="Q2758" t="str">
        <f t="shared" si="259"/>
        <v>publishing</v>
      </c>
      <c r="R2758" s="7" t="str">
        <f t="shared" si="260"/>
        <v>children's books</v>
      </c>
      <c r="S2758" s="13">
        <f>(((I2758/60)/60)/24)+DATE(1970,1,1)</f>
        <v>41650.90047453704</v>
      </c>
      <c r="T2758" s="16">
        <f>(((J2758/60)/60)/24)+DATE(1970,1,1)</f>
        <v>41620.90047453704</v>
      </c>
      <c r="U2758" t="str">
        <f t="shared" si="261"/>
        <v/>
      </c>
      <c r="V2758">
        <f t="shared" si="262"/>
        <v>33</v>
      </c>
      <c r="W2758" t="str">
        <f t="shared" si="263"/>
        <v/>
      </c>
      <c r="X2758">
        <f t="shared" si="264"/>
        <v>33</v>
      </c>
    </row>
    <row r="2759" spans="1:24"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f>
        <v>6.6666666666666671E-3</v>
      </c>
      <c r="P2759" s="6">
        <f>E2759/L2759</f>
        <v>5</v>
      </c>
      <c r="Q2759" t="str">
        <f t="shared" si="259"/>
        <v>publishing</v>
      </c>
      <c r="R2759" s="7" t="str">
        <f t="shared" si="260"/>
        <v>children's books</v>
      </c>
      <c r="S2759" s="13">
        <f>(((I2759/60)/60)/24)+DATE(1970,1,1)</f>
        <v>42588.65662037037</v>
      </c>
      <c r="T2759" s="16">
        <f>(((J2759/60)/60)/24)+DATE(1970,1,1)</f>
        <v>42573.65662037037</v>
      </c>
      <c r="U2759" t="str">
        <f t="shared" si="261"/>
        <v/>
      </c>
      <c r="V2759">
        <f t="shared" si="262"/>
        <v>2</v>
      </c>
      <c r="W2759" t="str">
        <f t="shared" si="263"/>
        <v/>
      </c>
      <c r="X2759">
        <f t="shared" si="264"/>
        <v>2</v>
      </c>
    </row>
    <row r="2760" spans="1:24"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f>
        <v>0.11700000000000001</v>
      </c>
      <c r="P2760" s="6">
        <f>E2760/L2760</f>
        <v>39</v>
      </c>
      <c r="Q2760" t="str">
        <f t="shared" si="259"/>
        <v>publishing</v>
      </c>
      <c r="R2760" s="7" t="str">
        <f t="shared" si="260"/>
        <v>children's books</v>
      </c>
      <c r="S2760" s="13">
        <f>(((I2760/60)/60)/24)+DATE(1970,1,1)</f>
        <v>42653.441932870366</v>
      </c>
      <c r="T2760" s="16">
        <f>(((J2760/60)/60)/24)+DATE(1970,1,1)</f>
        <v>42639.441932870366</v>
      </c>
      <c r="U2760" t="str">
        <f t="shared" si="261"/>
        <v/>
      </c>
      <c r="V2760">
        <f t="shared" si="262"/>
        <v>6</v>
      </c>
      <c r="W2760" t="str">
        <f t="shared" si="263"/>
        <v/>
      </c>
      <c r="X2760">
        <f t="shared" si="264"/>
        <v>6</v>
      </c>
    </row>
    <row r="2761" spans="1:24"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f>
        <v>0.105</v>
      </c>
      <c r="P2761" s="6">
        <f>E2761/L2761</f>
        <v>52.5</v>
      </c>
      <c r="Q2761" t="str">
        <f t="shared" si="259"/>
        <v>publishing</v>
      </c>
      <c r="R2761" s="7" t="str">
        <f t="shared" si="260"/>
        <v>children's books</v>
      </c>
      <c r="S2761" s="13">
        <f>(((I2761/60)/60)/24)+DATE(1970,1,1)</f>
        <v>42567.36650462963</v>
      </c>
      <c r="T2761" s="16">
        <f>(((J2761/60)/60)/24)+DATE(1970,1,1)</f>
        <v>42524.36650462963</v>
      </c>
      <c r="U2761" t="str">
        <f t="shared" si="261"/>
        <v/>
      </c>
      <c r="V2761">
        <f t="shared" si="262"/>
        <v>2</v>
      </c>
      <c r="W2761" t="str">
        <f t="shared" si="263"/>
        <v/>
      </c>
      <c r="X2761">
        <f t="shared" si="264"/>
        <v>2</v>
      </c>
    </row>
    <row r="2762" spans="1:24"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f>
        <v>0</v>
      </c>
      <c r="P2762" s="6" t="e">
        <f>E2762/L2762</f>
        <v>#DIV/0!</v>
      </c>
      <c r="Q2762" t="str">
        <f t="shared" si="259"/>
        <v>publishing</v>
      </c>
      <c r="R2762" s="7" t="str">
        <f t="shared" si="260"/>
        <v>children's books</v>
      </c>
      <c r="S2762" s="13">
        <f>(((I2762/60)/60)/24)+DATE(1970,1,1)</f>
        <v>41445.461319444446</v>
      </c>
      <c r="T2762" s="16">
        <f>(((J2762/60)/60)/24)+DATE(1970,1,1)</f>
        <v>41415.461319444446</v>
      </c>
      <c r="U2762" t="str">
        <f t="shared" si="261"/>
        <v/>
      </c>
      <c r="V2762">
        <f t="shared" si="262"/>
        <v>0</v>
      </c>
      <c r="W2762" t="str">
        <f t="shared" si="263"/>
        <v/>
      </c>
      <c r="X2762">
        <f t="shared" si="264"/>
        <v>0</v>
      </c>
    </row>
    <row r="2763" spans="1:24"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f>
        <v>7.1999999999999998E-3</v>
      </c>
      <c r="P2763" s="6">
        <f>E2763/L2763</f>
        <v>9</v>
      </c>
      <c r="Q2763" t="str">
        <f t="shared" si="259"/>
        <v>publishing</v>
      </c>
      <c r="R2763" s="7" t="str">
        <f t="shared" si="260"/>
        <v>children's books</v>
      </c>
      <c r="S2763" s="13">
        <f>(((I2763/60)/60)/24)+DATE(1970,1,1)</f>
        <v>41277.063576388886</v>
      </c>
      <c r="T2763" s="16">
        <f>(((J2763/60)/60)/24)+DATE(1970,1,1)</f>
        <v>41247.063576388886</v>
      </c>
      <c r="U2763" t="str">
        <f t="shared" si="261"/>
        <v/>
      </c>
      <c r="V2763">
        <f t="shared" si="262"/>
        <v>4</v>
      </c>
      <c r="W2763" t="str">
        <f t="shared" si="263"/>
        <v/>
      </c>
      <c r="X2763">
        <f t="shared" si="264"/>
        <v>4</v>
      </c>
    </row>
    <row r="2764" spans="1:24"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f>
        <v>7.6923076923076927E-3</v>
      </c>
      <c r="P2764" s="6">
        <f>E2764/L2764</f>
        <v>25</v>
      </c>
      <c r="Q2764" t="str">
        <f t="shared" si="259"/>
        <v>publishing</v>
      </c>
      <c r="R2764" s="7" t="str">
        <f t="shared" si="260"/>
        <v>children's books</v>
      </c>
      <c r="S2764" s="13">
        <f>(((I2764/60)/60)/24)+DATE(1970,1,1)</f>
        <v>40986.995312500003</v>
      </c>
      <c r="T2764" s="16">
        <f>(((J2764/60)/60)/24)+DATE(1970,1,1)</f>
        <v>40927.036979166667</v>
      </c>
      <c r="U2764" t="str">
        <f t="shared" si="261"/>
        <v/>
      </c>
      <c r="V2764">
        <f t="shared" si="262"/>
        <v>1</v>
      </c>
      <c r="W2764" t="str">
        <f t="shared" si="263"/>
        <v/>
      </c>
      <c r="X2764">
        <f t="shared" si="264"/>
        <v>1</v>
      </c>
    </row>
    <row r="2765" spans="1:24"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f>
        <v>2.2842639593908631E-3</v>
      </c>
      <c r="P2765" s="6">
        <f>E2765/L2765</f>
        <v>30</v>
      </c>
      <c r="Q2765" t="str">
        <f t="shared" si="259"/>
        <v>publishing</v>
      </c>
      <c r="R2765" s="7" t="str">
        <f t="shared" si="260"/>
        <v>children's books</v>
      </c>
      <c r="S2765" s="13">
        <f>(((I2765/60)/60)/24)+DATE(1970,1,1)</f>
        <v>41418.579675925925</v>
      </c>
      <c r="T2765" s="16">
        <f>(((J2765/60)/60)/24)+DATE(1970,1,1)</f>
        <v>41373.579675925925</v>
      </c>
      <c r="U2765" t="str">
        <f t="shared" si="261"/>
        <v/>
      </c>
      <c r="V2765">
        <f t="shared" si="262"/>
        <v>3</v>
      </c>
      <c r="W2765" t="str">
        <f t="shared" si="263"/>
        <v/>
      </c>
      <c r="X2765">
        <f t="shared" si="264"/>
        <v>3</v>
      </c>
    </row>
    <row r="2766" spans="1:24"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f>
        <v>1.125E-2</v>
      </c>
      <c r="P2766" s="6">
        <f>E2766/L2766</f>
        <v>11.25</v>
      </c>
      <c r="Q2766" t="str">
        <f t="shared" si="259"/>
        <v>publishing</v>
      </c>
      <c r="R2766" s="7" t="str">
        <f t="shared" si="260"/>
        <v>children's books</v>
      </c>
      <c r="S2766" s="13">
        <f>(((I2766/60)/60)/24)+DATE(1970,1,1)</f>
        <v>41059.791666666664</v>
      </c>
      <c r="T2766" s="16">
        <f>(((J2766/60)/60)/24)+DATE(1970,1,1)</f>
        <v>41030.292025462964</v>
      </c>
      <c r="U2766" t="str">
        <f t="shared" si="261"/>
        <v/>
      </c>
      <c r="V2766">
        <f t="shared" si="262"/>
        <v>4</v>
      </c>
      <c r="W2766" t="str">
        <f t="shared" si="263"/>
        <v/>
      </c>
      <c r="X2766">
        <f t="shared" si="264"/>
        <v>4</v>
      </c>
    </row>
    <row r="2767" spans="1:24"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f>
        <v>0</v>
      </c>
      <c r="P2767" s="6" t="e">
        <f>E2767/L2767</f>
        <v>#DIV/0!</v>
      </c>
      <c r="Q2767" t="str">
        <f t="shared" si="259"/>
        <v>publishing</v>
      </c>
      <c r="R2767" s="7" t="str">
        <f t="shared" si="260"/>
        <v>children's books</v>
      </c>
      <c r="S2767" s="13">
        <f>(((I2767/60)/60)/24)+DATE(1970,1,1)</f>
        <v>41210.579027777778</v>
      </c>
      <c r="T2767" s="16">
        <f>(((J2767/60)/60)/24)+DATE(1970,1,1)</f>
        <v>41194.579027777778</v>
      </c>
      <c r="U2767" t="str">
        <f t="shared" si="261"/>
        <v/>
      </c>
      <c r="V2767">
        <f t="shared" si="262"/>
        <v>0</v>
      </c>
      <c r="W2767" t="str">
        <f t="shared" si="263"/>
        <v/>
      </c>
      <c r="X2767">
        <f t="shared" si="264"/>
        <v>0</v>
      </c>
    </row>
    <row r="2768" spans="1:24"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f>
        <v>0.02</v>
      </c>
      <c r="P2768" s="6">
        <f>E2768/L2768</f>
        <v>25</v>
      </c>
      <c r="Q2768" t="str">
        <f t="shared" si="259"/>
        <v>publishing</v>
      </c>
      <c r="R2768" s="7" t="str">
        <f t="shared" si="260"/>
        <v>children's books</v>
      </c>
      <c r="S2768" s="13">
        <f>(((I2768/60)/60)/24)+DATE(1970,1,1)</f>
        <v>40766.668032407404</v>
      </c>
      <c r="T2768" s="16">
        <f>(((J2768/60)/60)/24)+DATE(1970,1,1)</f>
        <v>40736.668032407404</v>
      </c>
      <c r="U2768" t="str">
        <f t="shared" si="261"/>
        <v/>
      </c>
      <c r="V2768">
        <f t="shared" si="262"/>
        <v>4</v>
      </c>
      <c r="W2768" t="str">
        <f t="shared" si="263"/>
        <v/>
      </c>
      <c r="X2768">
        <f t="shared" si="264"/>
        <v>4</v>
      </c>
    </row>
    <row r="2769" spans="1:24"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f>
        <v>8.5000000000000006E-3</v>
      </c>
      <c r="P2769" s="6">
        <f>E2769/L2769</f>
        <v>11.333333333333334</v>
      </c>
      <c r="Q2769" t="str">
        <f t="shared" si="259"/>
        <v>publishing</v>
      </c>
      <c r="R2769" s="7" t="str">
        <f t="shared" si="260"/>
        <v>children's books</v>
      </c>
      <c r="S2769" s="13">
        <f>(((I2769/60)/60)/24)+DATE(1970,1,1)</f>
        <v>42232.958912037036</v>
      </c>
      <c r="T2769" s="16">
        <f>(((J2769/60)/60)/24)+DATE(1970,1,1)</f>
        <v>42172.958912037036</v>
      </c>
      <c r="U2769" t="str">
        <f t="shared" si="261"/>
        <v/>
      </c>
      <c r="V2769">
        <f t="shared" si="262"/>
        <v>3</v>
      </c>
      <c r="W2769" t="str">
        <f t="shared" si="263"/>
        <v/>
      </c>
      <c r="X2769">
        <f t="shared" si="264"/>
        <v>3</v>
      </c>
    </row>
    <row r="2770" spans="1:24"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f>
        <v>0.14314285714285716</v>
      </c>
      <c r="P2770" s="6">
        <f>E2770/L2770</f>
        <v>29.470588235294116</v>
      </c>
      <c r="Q2770" t="str">
        <f t="shared" si="259"/>
        <v>publishing</v>
      </c>
      <c r="R2770" s="7" t="str">
        <f t="shared" si="260"/>
        <v>children's books</v>
      </c>
      <c r="S2770" s="13">
        <f>(((I2770/60)/60)/24)+DATE(1970,1,1)</f>
        <v>40997.573182870372</v>
      </c>
      <c r="T2770" s="16">
        <f>(((J2770/60)/60)/24)+DATE(1970,1,1)</f>
        <v>40967.614849537036</v>
      </c>
      <c r="U2770" t="str">
        <f t="shared" si="261"/>
        <v/>
      </c>
      <c r="V2770">
        <f t="shared" si="262"/>
        <v>34</v>
      </c>
      <c r="W2770" t="str">
        <f t="shared" si="263"/>
        <v/>
      </c>
      <c r="X2770">
        <f t="shared" si="264"/>
        <v>34</v>
      </c>
    </row>
    <row r="2771" spans="1:24"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f>
        <v>2.5000000000000001E-3</v>
      </c>
      <c r="P2771" s="6">
        <f>E2771/L2771</f>
        <v>1</v>
      </c>
      <c r="Q2771" t="str">
        <f t="shared" si="259"/>
        <v>publishing</v>
      </c>
      <c r="R2771" s="7" t="str">
        <f t="shared" si="260"/>
        <v>children's books</v>
      </c>
      <c r="S2771" s="13">
        <f>(((I2771/60)/60)/24)+DATE(1970,1,1)</f>
        <v>41795.826273148145</v>
      </c>
      <c r="T2771" s="16">
        <f>(((J2771/60)/60)/24)+DATE(1970,1,1)</f>
        <v>41745.826273148145</v>
      </c>
      <c r="U2771" t="str">
        <f t="shared" si="261"/>
        <v/>
      </c>
      <c r="V2771">
        <f t="shared" si="262"/>
        <v>2</v>
      </c>
      <c r="W2771" t="str">
        <f t="shared" si="263"/>
        <v/>
      </c>
      <c r="X2771">
        <f t="shared" si="264"/>
        <v>2</v>
      </c>
    </row>
    <row r="2772" spans="1:24"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f>
        <v>0.1041125</v>
      </c>
      <c r="P2772" s="6">
        <f>E2772/L2772</f>
        <v>63.098484848484851</v>
      </c>
      <c r="Q2772" t="str">
        <f t="shared" si="259"/>
        <v>publishing</v>
      </c>
      <c r="R2772" s="7" t="str">
        <f t="shared" si="260"/>
        <v>children's books</v>
      </c>
      <c r="S2772" s="13">
        <f>(((I2772/60)/60)/24)+DATE(1970,1,1)</f>
        <v>41716.663541666669</v>
      </c>
      <c r="T2772" s="16">
        <f>(((J2772/60)/60)/24)+DATE(1970,1,1)</f>
        <v>41686.705208333333</v>
      </c>
      <c r="U2772" t="str">
        <f t="shared" si="261"/>
        <v/>
      </c>
      <c r="V2772">
        <f t="shared" si="262"/>
        <v>33</v>
      </c>
      <c r="W2772" t="str">
        <f t="shared" si="263"/>
        <v/>
      </c>
      <c r="X2772">
        <f t="shared" si="264"/>
        <v>33</v>
      </c>
    </row>
    <row r="2773" spans="1:24"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f>
        <v>0</v>
      </c>
      <c r="P2773" s="6" t="e">
        <f>E2773/L2773</f>
        <v>#DIV/0!</v>
      </c>
      <c r="Q2773" t="str">
        <f t="shared" si="259"/>
        <v>publishing</v>
      </c>
      <c r="R2773" s="7" t="str">
        <f t="shared" si="260"/>
        <v>children's books</v>
      </c>
      <c r="S2773" s="13">
        <f>(((I2773/60)/60)/24)+DATE(1970,1,1)</f>
        <v>41306.708333333336</v>
      </c>
      <c r="T2773" s="16">
        <f>(((J2773/60)/60)/24)+DATE(1970,1,1)</f>
        <v>41257.531712962962</v>
      </c>
      <c r="U2773" t="str">
        <f t="shared" si="261"/>
        <v/>
      </c>
      <c r="V2773">
        <f t="shared" si="262"/>
        <v>0</v>
      </c>
      <c r="W2773" t="str">
        <f t="shared" si="263"/>
        <v/>
      </c>
      <c r="X2773">
        <f t="shared" si="264"/>
        <v>0</v>
      </c>
    </row>
    <row r="2774" spans="1:24"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f>
        <v>0</v>
      </c>
      <c r="P2774" s="6" t="e">
        <f>E2774/L2774</f>
        <v>#DIV/0!</v>
      </c>
      <c r="Q2774" t="str">
        <f t="shared" si="259"/>
        <v>publishing</v>
      </c>
      <c r="R2774" s="7" t="str">
        <f t="shared" si="260"/>
        <v>children's books</v>
      </c>
      <c r="S2774" s="13">
        <f>(((I2774/60)/60)/24)+DATE(1970,1,1)</f>
        <v>41552.869143518517</v>
      </c>
      <c r="T2774" s="16">
        <f>(((J2774/60)/60)/24)+DATE(1970,1,1)</f>
        <v>41537.869143518517</v>
      </c>
      <c r="U2774" t="str">
        <f t="shared" si="261"/>
        <v/>
      </c>
      <c r="V2774">
        <f t="shared" si="262"/>
        <v>0</v>
      </c>
      <c r="W2774" t="str">
        <f t="shared" si="263"/>
        <v/>
      </c>
      <c r="X2774">
        <f t="shared" si="264"/>
        <v>0</v>
      </c>
    </row>
    <row r="2775" spans="1:24"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f>
        <v>1.8867924528301887E-3</v>
      </c>
      <c r="P2775" s="6">
        <f>E2775/L2775</f>
        <v>1</v>
      </c>
      <c r="Q2775" t="str">
        <f t="shared" si="259"/>
        <v>publishing</v>
      </c>
      <c r="R2775" s="7" t="str">
        <f t="shared" si="260"/>
        <v>children's books</v>
      </c>
      <c r="S2775" s="13">
        <f>(((I2775/60)/60)/24)+DATE(1970,1,1)</f>
        <v>42484.86482638889</v>
      </c>
      <c r="T2775" s="16">
        <f>(((J2775/60)/60)/24)+DATE(1970,1,1)</f>
        <v>42474.86482638889</v>
      </c>
      <c r="U2775" t="str">
        <f t="shared" si="261"/>
        <v/>
      </c>
      <c r="V2775">
        <f t="shared" si="262"/>
        <v>1</v>
      </c>
      <c r="W2775" t="str">
        <f t="shared" si="263"/>
        <v/>
      </c>
      <c r="X2775">
        <f t="shared" si="264"/>
        <v>1</v>
      </c>
    </row>
    <row r="2776" spans="1:24"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f>
        <v>0.14249999999999999</v>
      </c>
      <c r="P2776" s="6">
        <f>E2776/L2776</f>
        <v>43.846153846153847</v>
      </c>
      <c r="Q2776" t="str">
        <f t="shared" si="259"/>
        <v>publishing</v>
      </c>
      <c r="R2776" s="7" t="str">
        <f t="shared" si="260"/>
        <v>children's books</v>
      </c>
      <c r="S2776" s="13">
        <f>(((I2776/60)/60)/24)+DATE(1970,1,1)</f>
        <v>41341.126481481479</v>
      </c>
      <c r="T2776" s="16">
        <f>(((J2776/60)/60)/24)+DATE(1970,1,1)</f>
        <v>41311.126481481479</v>
      </c>
      <c r="U2776" t="str">
        <f t="shared" si="261"/>
        <v/>
      </c>
      <c r="V2776">
        <f t="shared" si="262"/>
        <v>13</v>
      </c>
      <c r="W2776" t="str">
        <f t="shared" si="263"/>
        <v/>
      </c>
      <c r="X2776">
        <f t="shared" si="264"/>
        <v>13</v>
      </c>
    </row>
    <row r="2777" spans="1:24"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f>
        <v>0.03</v>
      </c>
      <c r="P2777" s="6">
        <f>E2777/L2777</f>
        <v>75</v>
      </c>
      <c r="Q2777" t="str">
        <f t="shared" si="259"/>
        <v>publishing</v>
      </c>
      <c r="R2777" s="7" t="str">
        <f t="shared" si="260"/>
        <v>children's books</v>
      </c>
      <c r="S2777" s="13">
        <f>(((I2777/60)/60)/24)+DATE(1970,1,1)</f>
        <v>40893.013356481482</v>
      </c>
      <c r="T2777" s="16">
        <f>(((J2777/60)/60)/24)+DATE(1970,1,1)</f>
        <v>40863.013356481482</v>
      </c>
      <c r="U2777" t="str">
        <f t="shared" si="261"/>
        <v/>
      </c>
      <c r="V2777">
        <f t="shared" si="262"/>
        <v>2</v>
      </c>
      <c r="W2777" t="str">
        <f t="shared" si="263"/>
        <v/>
      </c>
      <c r="X2777">
        <f t="shared" si="264"/>
        <v>2</v>
      </c>
    </row>
    <row r="2778" spans="1:24"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f>
        <v>7.8809523809523815E-2</v>
      </c>
      <c r="P2778" s="6">
        <f>E2778/L2778</f>
        <v>45.972222222222221</v>
      </c>
      <c r="Q2778" t="str">
        <f t="shared" si="259"/>
        <v>publishing</v>
      </c>
      <c r="R2778" s="7" t="str">
        <f t="shared" si="260"/>
        <v>children's books</v>
      </c>
      <c r="S2778" s="13">
        <f>(((I2778/60)/60)/24)+DATE(1970,1,1)</f>
        <v>42167.297175925924</v>
      </c>
      <c r="T2778" s="16">
        <f>(((J2778/60)/60)/24)+DATE(1970,1,1)</f>
        <v>42136.297175925924</v>
      </c>
      <c r="U2778" t="str">
        <f t="shared" si="261"/>
        <v/>
      </c>
      <c r="V2778">
        <f t="shared" si="262"/>
        <v>36</v>
      </c>
      <c r="W2778" t="str">
        <f t="shared" si="263"/>
        <v/>
      </c>
      <c r="X2778">
        <f t="shared" si="264"/>
        <v>36</v>
      </c>
    </row>
    <row r="2779" spans="1:24"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f>
        <v>3.3333333333333335E-3</v>
      </c>
      <c r="P2779" s="6">
        <f>E2779/L2779</f>
        <v>10</v>
      </c>
      <c r="Q2779" t="str">
        <f t="shared" si="259"/>
        <v>publishing</v>
      </c>
      <c r="R2779" s="7" t="str">
        <f t="shared" si="260"/>
        <v>children's books</v>
      </c>
      <c r="S2779" s="13">
        <f>(((I2779/60)/60)/24)+DATE(1970,1,1)</f>
        <v>42202.669027777782</v>
      </c>
      <c r="T2779" s="16">
        <f>(((J2779/60)/60)/24)+DATE(1970,1,1)</f>
        <v>42172.669027777782</v>
      </c>
      <c r="U2779" t="str">
        <f t="shared" si="261"/>
        <v/>
      </c>
      <c r="V2779">
        <f t="shared" si="262"/>
        <v>1</v>
      </c>
      <c r="W2779" t="str">
        <f t="shared" si="263"/>
        <v/>
      </c>
      <c r="X2779">
        <f t="shared" si="264"/>
        <v>1</v>
      </c>
    </row>
    <row r="2780" spans="1:24"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f>
        <v>0.25545454545454543</v>
      </c>
      <c r="P2780" s="6">
        <f>E2780/L2780</f>
        <v>93.666666666666671</v>
      </c>
      <c r="Q2780" t="str">
        <f t="shared" si="259"/>
        <v>publishing</v>
      </c>
      <c r="R2780" s="7" t="str">
        <f t="shared" si="260"/>
        <v>children's books</v>
      </c>
      <c r="S2780" s="13">
        <f>(((I2780/60)/60)/24)+DATE(1970,1,1)</f>
        <v>41876.978078703702</v>
      </c>
      <c r="T2780" s="16">
        <f>(((J2780/60)/60)/24)+DATE(1970,1,1)</f>
        <v>41846.978078703702</v>
      </c>
      <c r="U2780" t="str">
        <f t="shared" si="261"/>
        <v/>
      </c>
      <c r="V2780">
        <f t="shared" si="262"/>
        <v>15</v>
      </c>
      <c r="W2780" t="str">
        <f t="shared" si="263"/>
        <v/>
      </c>
      <c r="X2780">
        <f t="shared" si="264"/>
        <v>15</v>
      </c>
    </row>
    <row r="2781" spans="1:24"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f>
        <v>2.12E-2</v>
      </c>
      <c r="P2781" s="6">
        <f>E2781/L2781</f>
        <v>53</v>
      </c>
      <c r="Q2781" t="str">
        <f t="shared" si="259"/>
        <v>publishing</v>
      </c>
      <c r="R2781" s="7" t="str">
        <f t="shared" si="260"/>
        <v>children's books</v>
      </c>
      <c r="S2781" s="13">
        <f>(((I2781/60)/60)/24)+DATE(1970,1,1)</f>
        <v>42330.627557870372</v>
      </c>
      <c r="T2781" s="16">
        <f>(((J2781/60)/60)/24)+DATE(1970,1,1)</f>
        <v>42300.585891203707</v>
      </c>
      <c r="U2781" t="str">
        <f t="shared" si="261"/>
        <v/>
      </c>
      <c r="V2781">
        <f t="shared" si="262"/>
        <v>1</v>
      </c>
      <c r="W2781" t="str">
        <f t="shared" si="263"/>
        <v/>
      </c>
      <c r="X2781">
        <f t="shared" si="264"/>
        <v>1</v>
      </c>
    </row>
    <row r="2782" spans="1:24"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f>
        <v>0</v>
      </c>
      <c r="P2782" s="6" t="e">
        <f>E2782/L2782</f>
        <v>#DIV/0!</v>
      </c>
      <c r="Q2782" t="str">
        <f t="shared" si="259"/>
        <v>publishing</v>
      </c>
      <c r="R2782" s="7" t="str">
        <f t="shared" si="260"/>
        <v>children's books</v>
      </c>
      <c r="S2782" s="13">
        <f>(((I2782/60)/60)/24)+DATE(1970,1,1)</f>
        <v>42804.447777777779</v>
      </c>
      <c r="T2782" s="16">
        <f>(((J2782/60)/60)/24)+DATE(1970,1,1)</f>
        <v>42774.447777777779</v>
      </c>
      <c r="U2782" t="str">
        <f t="shared" si="261"/>
        <v/>
      </c>
      <c r="V2782">
        <f t="shared" si="262"/>
        <v>0</v>
      </c>
      <c r="W2782" t="str">
        <f t="shared" si="263"/>
        <v/>
      </c>
      <c r="X2782">
        <f t="shared" si="264"/>
        <v>0</v>
      </c>
    </row>
    <row r="2783" spans="1:24"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f>
        <v>1.0528</v>
      </c>
      <c r="P2783" s="6">
        <f>E2783/L2783</f>
        <v>47</v>
      </c>
      <c r="Q2783" t="str">
        <f t="shared" si="259"/>
        <v>theater</v>
      </c>
      <c r="R2783" s="7" t="str">
        <f t="shared" si="260"/>
        <v>plays</v>
      </c>
      <c r="S2783" s="13">
        <f>(((I2783/60)/60)/24)+DATE(1970,1,1)</f>
        <v>42047.291666666672</v>
      </c>
      <c r="T2783" s="16">
        <f>(((J2783/60)/60)/24)+DATE(1970,1,1)</f>
        <v>42018.94159722222</v>
      </c>
      <c r="U2783">
        <f t="shared" si="261"/>
        <v>28</v>
      </c>
      <c r="V2783" t="str">
        <f t="shared" si="262"/>
        <v/>
      </c>
      <c r="W2783" t="str">
        <f t="shared" si="263"/>
        <v/>
      </c>
      <c r="X2783" t="str">
        <f t="shared" si="264"/>
        <v/>
      </c>
    </row>
    <row r="2784" spans="1:24"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f>
        <v>1.2</v>
      </c>
      <c r="P2784" s="6">
        <f>E2784/L2784</f>
        <v>66.666666666666671</v>
      </c>
      <c r="Q2784" t="str">
        <f t="shared" si="259"/>
        <v>theater</v>
      </c>
      <c r="R2784" s="7" t="str">
        <f t="shared" si="260"/>
        <v>plays</v>
      </c>
      <c r="S2784" s="13">
        <f>(((I2784/60)/60)/24)+DATE(1970,1,1)</f>
        <v>42052.207638888889</v>
      </c>
      <c r="T2784" s="16">
        <f>(((J2784/60)/60)/24)+DATE(1970,1,1)</f>
        <v>42026.924976851849</v>
      </c>
      <c r="U2784">
        <f t="shared" si="261"/>
        <v>18</v>
      </c>
      <c r="V2784" t="str">
        <f t="shared" si="262"/>
        <v/>
      </c>
      <c r="W2784" t="str">
        <f t="shared" si="263"/>
        <v/>
      </c>
      <c r="X2784" t="str">
        <f t="shared" si="264"/>
        <v/>
      </c>
    </row>
    <row r="2785" spans="1:24"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f>
        <v>1.145</v>
      </c>
      <c r="P2785" s="6">
        <f>E2785/L2785</f>
        <v>18.770491803278688</v>
      </c>
      <c r="Q2785" t="str">
        <f t="shared" si="259"/>
        <v>theater</v>
      </c>
      <c r="R2785" s="7" t="str">
        <f t="shared" si="260"/>
        <v>plays</v>
      </c>
      <c r="S2785" s="13">
        <f>(((I2785/60)/60)/24)+DATE(1970,1,1)</f>
        <v>42117.535254629634</v>
      </c>
      <c r="T2785" s="16">
        <f>(((J2785/60)/60)/24)+DATE(1970,1,1)</f>
        <v>42103.535254629634</v>
      </c>
      <c r="U2785">
        <f t="shared" si="261"/>
        <v>61</v>
      </c>
      <c r="V2785" t="str">
        <f t="shared" si="262"/>
        <v/>
      </c>
      <c r="W2785" t="str">
        <f t="shared" si="263"/>
        <v/>
      </c>
      <c r="X2785" t="str">
        <f t="shared" si="264"/>
        <v/>
      </c>
    </row>
    <row r="2786" spans="1:24"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f>
        <v>1.19</v>
      </c>
      <c r="P2786" s="6">
        <f>E2786/L2786</f>
        <v>66.111111111111114</v>
      </c>
      <c r="Q2786" t="str">
        <f t="shared" si="259"/>
        <v>theater</v>
      </c>
      <c r="R2786" s="7" t="str">
        <f t="shared" si="260"/>
        <v>plays</v>
      </c>
      <c r="S2786" s="13">
        <f>(((I2786/60)/60)/24)+DATE(1970,1,1)</f>
        <v>41941.787534722222</v>
      </c>
      <c r="T2786" s="16">
        <f>(((J2786/60)/60)/24)+DATE(1970,1,1)</f>
        <v>41920.787534722222</v>
      </c>
      <c r="U2786">
        <f t="shared" si="261"/>
        <v>108</v>
      </c>
      <c r="V2786" t="str">
        <f t="shared" si="262"/>
        <v/>
      </c>
      <c r="W2786" t="str">
        <f t="shared" si="263"/>
        <v/>
      </c>
      <c r="X2786" t="str">
        <f t="shared" si="264"/>
        <v/>
      </c>
    </row>
    <row r="2787" spans="1:24"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f>
        <v>1.0468</v>
      </c>
      <c r="P2787" s="6">
        <f>E2787/L2787</f>
        <v>36.859154929577464</v>
      </c>
      <c r="Q2787" t="str">
        <f t="shared" si="259"/>
        <v>theater</v>
      </c>
      <c r="R2787" s="7" t="str">
        <f t="shared" si="260"/>
        <v>plays</v>
      </c>
      <c r="S2787" s="13">
        <f>(((I2787/60)/60)/24)+DATE(1970,1,1)</f>
        <v>42587.875</v>
      </c>
      <c r="T2787" s="16">
        <f>(((J2787/60)/60)/24)+DATE(1970,1,1)</f>
        <v>42558.189432870371</v>
      </c>
      <c r="U2787">
        <f t="shared" si="261"/>
        <v>142</v>
      </c>
      <c r="V2787" t="str">
        <f t="shared" si="262"/>
        <v/>
      </c>
      <c r="W2787" t="str">
        <f t="shared" si="263"/>
        <v/>
      </c>
      <c r="X2787" t="str">
        <f t="shared" si="264"/>
        <v/>
      </c>
    </row>
    <row r="2788" spans="1:24"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f>
        <v>1.1783999999999999</v>
      </c>
      <c r="P2788" s="6">
        <f>E2788/L2788</f>
        <v>39.810810810810814</v>
      </c>
      <c r="Q2788" t="str">
        <f t="shared" si="259"/>
        <v>theater</v>
      </c>
      <c r="R2788" s="7" t="str">
        <f t="shared" si="260"/>
        <v>plays</v>
      </c>
      <c r="S2788" s="13">
        <f>(((I2788/60)/60)/24)+DATE(1970,1,1)</f>
        <v>41829.569212962961</v>
      </c>
      <c r="T2788" s="16">
        <f>(((J2788/60)/60)/24)+DATE(1970,1,1)</f>
        <v>41815.569212962961</v>
      </c>
      <c r="U2788">
        <f t="shared" si="261"/>
        <v>74</v>
      </c>
      <c r="V2788" t="str">
        <f t="shared" si="262"/>
        <v/>
      </c>
      <c r="W2788" t="str">
        <f t="shared" si="263"/>
        <v/>
      </c>
      <c r="X2788" t="str">
        <f t="shared" si="264"/>
        <v/>
      </c>
    </row>
    <row r="2789" spans="1:24"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f>
        <v>1.1970000000000001</v>
      </c>
      <c r="P2789" s="6">
        <f>E2789/L2789</f>
        <v>31.5</v>
      </c>
      <c r="Q2789" t="str">
        <f t="shared" si="259"/>
        <v>theater</v>
      </c>
      <c r="R2789" s="7" t="str">
        <f t="shared" si="260"/>
        <v>plays</v>
      </c>
      <c r="S2789" s="13">
        <f>(((I2789/60)/60)/24)+DATE(1970,1,1)</f>
        <v>41838.198518518519</v>
      </c>
      <c r="T2789" s="16">
        <f>(((J2789/60)/60)/24)+DATE(1970,1,1)</f>
        <v>41808.198518518519</v>
      </c>
      <c r="U2789">
        <f t="shared" si="261"/>
        <v>38</v>
      </c>
      <c r="V2789" t="str">
        <f t="shared" si="262"/>
        <v/>
      </c>
      <c r="W2789" t="str">
        <f t="shared" si="263"/>
        <v/>
      </c>
      <c r="X2789" t="str">
        <f t="shared" si="264"/>
        <v/>
      </c>
    </row>
    <row r="2790" spans="1:24"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f>
        <v>1.0249999999999999</v>
      </c>
      <c r="P2790" s="6">
        <f>E2790/L2790</f>
        <v>102.5</v>
      </c>
      <c r="Q2790" t="str">
        <f t="shared" si="259"/>
        <v>theater</v>
      </c>
      <c r="R2790" s="7" t="str">
        <f t="shared" si="260"/>
        <v>plays</v>
      </c>
      <c r="S2790" s="13">
        <f>(((I2790/60)/60)/24)+DATE(1970,1,1)</f>
        <v>42580.701886574068</v>
      </c>
      <c r="T2790" s="16">
        <f>(((J2790/60)/60)/24)+DATE(1970,1,1)</f>
        <v>42550.701886574068</v>
      </c>
      <c r="U2790">
        <f t="shared" si="261"/>
        <v>20</v>
      </c>
      <c r="V2790" t="str">
        <f t="shared" si="262"/>
        <v/>
      </c>
      <c r="W2790" t="str">
        <f t="shared" si="263"/>
        <v/>
      </c>
      <c r="X2790" t="str">
        <f t="shared" si="264"/>
        <v/>
      </c>
    </row>
    <row r="2791" spans="1:24"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f>
        <v>1.0116666666666667</v>
      </c>
      <c r="P2791" s="6">
        <f>E2791/L2791</f>
        <v>126.45833333333333</v>
      </c>
      <c r="Q2791" t="str">
        <f t="shared" si="259"/>
        <v>theater</v>
      </c>
      <c r="R2791" s="7" t="str">
        <f t="shared" si="260"/>
        <v>plays</v>
      </c>
      <c r="S2791" s="13">
        <f>(((I2791/60)/60)/24)+DATE(1970,1,1)</f>
        <v>42075.166666666672</v>
      </c>
      <c r="T2791" s="16">
        <f>(((J2791/60)/60)/24)+DATE(1970,1,1)</f>
        <v>42056.013124999998</v>
      </c>
      <c r="U2791">
        <f t="shared" si="261"/>
        <v>24</v>
      </c>
      <c r="V2791" t="str">
        <f t="shared" si="262"/>
        <v/>
      </c>
      <c r="W2791" t="str">
        <f t="shared" si="263"/>
        <v/>
      </c>
      <c r="X2791" t="str">
        <f t="shared" si="264"/>
        <v/>
      </c>
    </row>
    <row r="2792" spans="1:24"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f>
        <v>1.0533333333333332</v>
      </c>
      <c r="P2792" s="6">
        <f>E2792/L2792</f>
        <v>47.878787878787875</v>
      </c>
      <c r="Q2792" t="str">
        <f t="shared" si="259"/>
        <v>theater</v>
      </c>
      <c r="R2792" s="7" t="str">
        <f t="shared" si="260"/>
        <v>plays</v>
      </c>
      <c r="S2792" s="13">
        <f>(((I2792/60)/60)/24)+DATE(1970,1,1)</f>
        <v>42046.938692129625</v>
      </c>
      <c r="T2792" s="16">
        <f>(((J2792/60)/60)/24)+DATE(1970,1,1)</f>
        <v>42016.938692129625</v>
      </c>
      <c r="U2792">
        <f t="shared" si="261"/>
        <v>66</v>
      </c>
      <c r="V2792" t="str">
        <f t="shared" si="262"/>
        <v/>
      </c>
      <c r="W2792" t="str">
        <f t="shared" si="263"/>
        <v/>
      </c>
      <c r="X2792" t="str">
        <f t="shared" si="264"/>
        <v/>
      </c>
    </row>
    <row r="2793" spans="1:24"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f>
        <v>1.0249999999999999</v>
      </c>
      <c r="P2793" s="6">
        <f>E2793/L2793</f>
        <v>73.214285714285708</v>
      </c>
      <c r="Q2793" t="str">
        <f t="shared" si="259"/>
        <v>theater</v>
      </c>
      <c r="R2793" s="7" t="str">
        <f t="shared" si="260"/>
        <v>plays</v>
      </c>
      <c r="S2793" s="13">
        <f>(((I2793/60)/60)/24)+DATE(1970,1,1)</f>
        <v>42622.166666666672</v>
      </c>
      <c r="T2793" s="16">
        <f>(((J2793/60)/60)/24)+DATE(1970,1,1)</f>
        <v>42591.899988425925</v>
      </c>
      <c r="U2793">
        <f t="shared" si="261"/>
        <v>28</v>
      </c>
      <c r="V2793" t="str">
        <f t="shared" si="262"/>
        <v/>
      </c>
      <c r="W2793" t="str">
        <f t="shared" si="263"/>
        <v/>
      </c>
      <c r="X2793" t="str">
        <f t="shared" si="264"/>
        <v/>
      </c>
    </row>
    <row r="2794" spans="1:24"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f>
        <v>1.0760000000000001</v>
      </c>
      <c r="P2794" s="6">
        <f>E2794/L2794</f>
        <v>89.666666666666671</v>
      </c>
      <c r="Q2794" t="str">
        <f t="shared" si="259"/>
        <v>theater</v>
      </c>
      <c r="R2794" s="7" t="str">
        <f t="shared" si="260"/>
        <v>plays</v>
      </c>
      <c r="S2794" s="13">
        <f>(((I2794/60)/60)/24)+DATE(1970,1,1)</f>
        <v>42228.231006944443</v>
      </c>
      <c r="T2794" s="16">
        <f>(((J2794/60)/60)/24)+DATE(1970,1,1)</f>
        <v>42183.231006944443</v>
      </c>
      <c r="U2794">
        <f t="shared" si="261"/>
        <v>24</v>
      </c>
      <c r="V2794" t="str">
        <f t="shared" si="262"/>
        <v/>
      </c>
      <c r="W2794" t="str">
        <f t="shared" si="263"/>
        <v/>
      </c>
      <c r="X2794" t="str">
        <f t="shared" si="264"/>
        <v/>
      </c>
    </row>
    <row r="2795" spans="1:24"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f>
        <v>1.105675</v>
      </c>
      <c r="P2795" s="6">
        <f>E2795/L2795</f>
        <v>151.4623287671233</v>
      </c>
      <c r="Q2795" t="str">
        <f t="shared" si="259"/>
        <v>theater</v>
      </c>
      <c r="R2795" s="7" t="str">
        <f t="shared" si="260"/>
        <v>plays</v>
      </c>
      <c r="S2795" s="13">
        <f>(((I2795/60)/60)/24)+DATE(1970,1,1)</f>
        <v>42206.419039351851</v>
      </c>
      <c r="T2795" s="16">
        <f>(((J2795/60)/60)/24)+DATE(1970,1,1)</f>
        <v>42176.419039351851</v>
      </c>
      <c r="U2795">
        <f t="shared" si="261"/>
        <v>73</v>
      </c>
      <c r="V2795" t="str">
        <f t="shared" si="262"/>
        <v/>
      </c>
      <c r="W2795" t="str">
        <f t="shared" si="263"/>
        <v/>
      </c>
      <c r="X2795" t="str">
        <f t="shared" si="264"/>
        <v/>
      </c>
    </row>
    <row r="2796" spans="1:24"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f>
        <v>1.5</v>
      </c>
      <c r="P2796" s="6">
        <f>E2796/L2796</f>
        <v>25</v>
      </c>
      <c r="Q2796" t="str">
        <f t="shared" si="259"/>
        <v>theater</v>
      </c>
      <c r="R2796" s="7" t="str">
        <f t="shared" si="260"/>
        <v>plays</v>
      </c>
      <c r="S2796" s="13">
        <f>(((I2796/60)/60)/24)+DATE(1970,1,1)</f>
        <v>42432.791666666672</v>
      </c>
      <c r="T2796" s="16">
        <f>(((J2796/60)/60)/24)+DATE(1970,1,1)</f>
        <v>42416.691655092596</v>
      </c>
      <c r="U2796">
        <f t="shared" si="261"/>
        <v>3</v>
      </c>
      <c r="V2796" t="str">
        <f t="shared" si="262"/>
        <v/>
      </c>
      <c r="W2796" t="str">
        <f t="shared" si="263"/>
        <v/>
      </c>
      <c r="X2796" t="str">
        <f t="shared" si="264"/>
        <v/>
      </c>
    </row>
    <row r="2797" spans="1:24"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f>
        <v>1.0428571428571429</v>
      </c>
      <c r="P2797" s="6">
        <f>E2797/L2797</f>
        <v>36.5</v>
      </c>
      <c r="Q2797" t="str">
        <f t="shared" si="259"/>
        <v>theater</v>
      </c>
      <c r="R2797" s="7" t="str">
        <f t="shared" si="260"/>
        <v>plays</v>
      </c>
      <c r="S2797" s="13">
        <f>(((I2797/60)/60)/24)+DATE(1970,1,1)</f>
        <v>41796.958333333336</v>
      </c>
      <c r="T2797" s="16">
        <f>(((J2797/60)/60)/24)+DATE(1970,1,1)</f>
        <v>41780.525937500002</v>
      </c>
      <c r="U2797">
        <f t="shared" si="261"/>
        <v>20</v>
      </c>
      <c r="V2797" t="str">
        <f t="shared" si="262"/>
        <v/>
      </c>
      <c r="W2797" t="str">
        <f t="shared" si="263"/>
        <v/>
      </c>
      <c r="X2797" t="str">
        <f t="shared" si="264"/>
        <v/>
      </c>
    </row>
    <row r="2798" spans="1:24"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f>
        <v>1.155</v>
      </c>
      <c r="P2798" s="6">
        <f>E2798/L2798</f>
        <v>44</v>
      </c>
      <c r="Q2798" t="str">
        <f t="shared" si="259"/>
        <v>theater</v>
      </c>
      <c r="R2798" s="7" t="str">
        <f t="shared" si="260"/>
        <v>plays</v>
      </c>
      <c r="S2798" s="13">
        <f>(((I2798/60)/60)/24)+DATE(1970,1,1)</f>
        <v>41825.528101851851</v>
      </c>
      <c r="T2798" s="16">
        <f>(((J2798/60)/60)/24)+DATE(1970,1,1)</f>
        <v>41795.528101851851</v>
      </c>
      <c r="U2798">
        <f t="shared" si="261"/>
        <v>21</v>
      </c>
      <c r="V2798" t="str">
        <f t="shared" si="262"/>
        <v/>
      </c>
      <c r="W2798" t="str">
        <f t="shared" si="263"/>
        <v/>
      </c>
      <c r="X2798" t="str">
        <f t="shared" si="264"/>
        <v/>
      </c>
    </row>
    <row r="2799" spans="1:24"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f>
        <v>1.02645125</v>
      </c>
      <c r="P2799" s="6">
        <f>E2799/L2799</f>
        <v>87.357553191489373</v>
      </c>
      <c r="Q2799" t="str">
        <f t="shared" si="259"/>
        <v>theater</v>
      </c>
      <c r="R2799" s="7" t="str">
        <f t="shared" si="260"/>
        <v>plays</v>
      </c>
      <c r="S2799" s="13">
        <f>(((I2799/60)/60)/24)+DATE(1970,1,1)</f>
        <v>41828.94027777778</v>
      </c>
      <c r="T2799" s="16">
        <f>(((J2799/60)/60)/24)+DATE(1970,1,1)</f>
        <v>41798.94027777778</v>
      </c>
      <c r="U2799">
        <f t="shared" si="261"/>
        <v>94</v>
      </c>
      <c r="V2799" t="str">
        <f t="shared" si="262"/>
        <v/>
      </c>
      <c r="W2799" t="str">
        <f t="shared" si="263"/>
        <v/>
      </c>
      <c r="X2799" t="str">
        <f t="shared" si="264"/>
        <v/>
      </c>
    </row>
    <row r="2800" spans="1:24"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f>
        <v>1.014</v>
      </c>
      <c r="P2800" s="6">
        <f>E2800/L2800</f>
        <v>36.474820143884891</v>
      </c>
      <c r="Q2800" t="str">
        <f t="shared" si="259"/>
        <v>theater</v>
      </c>
      <c r="R2800" s="7" t="str">
        <f t="shared" si="260"/>
        <v>plays</v>
      </c>
      <c r="S2800" s="13">
        <f>(((I2800/60)/60)/24)+DATE(1970,1,1)</f>
        <v>42216.666666666672</v>
      </c>
      <c r="T2800" s="16">
        <f>(((J2800/60)/60)/24)+DATE(1970,1,1)</f>
        <v>42201.675011574072</v>
      </c>
      <c r="U2800">
        <f t="shared" si="261"/>
        <v>139</v>
      </c>
      <c r="V2800" t="str">
        <f t="shared" si="262"/>
        <v/>
      </c>
      <c r="W2800" t="str">
        <f t="shared" si="263"/>
        <v/>
      </c>
      <c r="X2800" t="str">
        <f t="shared" si="264"/>
        <v/>
      </c>
    </row>
    <row r="2801" spans="1:24"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f>
        <v>1.1663479999999999</v>
      </c>
      <c r="P2801" s="6">
        <f>E2801/L2801</f>
        <v>44.859538461538463</v>
      </c>
      <c r="Q2801" t="str">
        <f t="shared" si="259"/>
        <v>theater</v>
      </c>
      <c r="R2801" s="7" t="str">
        <f t="shared" si="260"/>
        <v>plays</v>
      </c>
      <c r="S2801" s="13">
        <f>(((I2801/60)/60)/24)+DATE(1970,1,1)</f>
        <v>42538.666666666672</v>
      </c>
      <c r="T2801" s="16">
        <f>(((J2801/60)/60)/24)+DATE(1970,1,1)</f>
        <v>42507.264699074076</v>
      </c>
      <c r="U2801">
        <f t="shared" si="261"/>
        <v>130</v>
      </c>
      <c r="V2801" t="str">
        <f t="shared" si="262"/>
        <v/>
      </c>
      <c r="W2801" t="str">
        <f t="shared" si="263"/>
        <v/>
      </c>
      <c r="X2801" t="str">
        <f t="shared" si="264"/>
        <v/>
      </c>
    </row>
    <row r="2802" spans="1:24"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f>
        <v>1.33</v>
      </c>
      <c r="P2802" s="6">
        <f>E2802/L2802</f>
        <v>42.903225806451616</v>
      </c>
      <c r="Q2802" t="str">
        <f t="shared" si="259"/>
        <v>theater</v>
      </c>
      <c r="R2802" s="7" t="str">
        <f t="shared" si="260"/>
        <v>plays</v>
      </c>
      <c r="S2802" s="13">
        <f>(((I2802/60)/60)/24)+DATE(1970,1,1)</f>
        <v>42008.552847222221</v>
      </c>
      <c r="T2802" s="16">
        <f>(((J2802/60)/60)/24)+DATE(1970,1,1)</f>
        <v>41948.552847222221</v>
      </c>
      <c r="U2802">
        <f t="shared" si="261"/>
        <v>31</v>
      </c>
      <c r="V2802" t="str">
        <f t="shared" si="262"/>
        <v/>
      </c>
      <c r="W2802" t="str">
        <f t="shared" si="263"/>
        <v/>
      </c>
      <c r="X2802" t="str">
        <f t="shared" si="264"/>
        <v/>
      </c>
    </row>
    <row r="2803" spans="1:24"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f>
        <v>1.3320000000000001</v>
      </c>
      <c r="P2803" s="6">
        <f>E2803/L2803</f>
        <v>51.230769230769234</v>
      </c>
      <c r="Q2803" t="str">
        <f t="shared" si="259"/>
        <v>theater</v>
      </c>
      <c r="R2803" s="7" t="str">
        <f t="shared" si="260"/>
        <v>plays</v>
      </c>
      <c r="S2803" s="13">
        <f>(((I2803/60)/60)/24)+DATE(1970,1,1)</f>
        <v>41922.458333333336</v>
      </c>
      <c r="T2803" s="16">
        <f>(((J2803/60)/60)/24)+DATE(1970,1,1)</f>
        <v>41900.243159722224</v>
      </c>
      <c r="U2803">
        <f t="shared" si="261"/>
        <v>13</v>
      </c>
      <c r="V2803" t="str">
        <f t="shared" si="262"/>
        <v/>
      </c>
      <c r="W2803" t="str">
        <f t="shared" si="263"/>
        <v/>
      </c>
      <c r="X2803" t="str">
        <f t="shared" si="264"/>
        <v/>
      </c>
    </row>
    <row r="2804" spans="1:24"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f>
        <v>1.0183333333333333</v>
      </c>
      <c r="P2804" s="6">
        <f>E2804/L2804</f>
        <v>33.944444444444443</v>
      </c>
      <c r="Q2804" t="str">
        <f t="shared" si="259"/>
        <v>theater</v>
      </c>
      <c r="R2804" s="7" t="str">
        <f t="shared" si="260"/>
        <v>plays</v>
      </c>
      <c r="S2804" s="13">
        <f>(((I2804/60)/60)/24)+DATE(1970,1,1)</f>
        <v>42222.64707175926</v>
      </c>
      <c r="T2804" s="16">
        <f>(((J2804/60)/60)/24)+DATE(1970,1,1)</f>
        <v>42192.64707175926</v>
      </c>
      <c r="U2804">
        <f t="shared" si="261"/>
        <v>90</v>
      </c>
      <c r="V2804" t="str">
        <f t="shared" si="262"/>
        <v/>
      </c>
      <c r="W2804" t="str">
        <f t="shared" si="263"/>
        <v/>
      </c>
      <c r="X2804" t="str">
        <f t="shared" si="264"/>
        <v/>
      </c>
    </row>
    <row r="2805" spans="1:24"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f>
        <v>1.2795000000000001</v>
      </c>
      <c r="P2805" s="6">
        <f>E2805/L2805</f>
        <v>90.744680851063833</v>
      </c>
      <c r="Q2805" t="str">
        <f t="shared" si="259"/>
        <v>theater</v>
      </c>
      <c r="R2805" s="7" t="str">
        <f t="shared" si="260"/>
        <v>plays</v>
      </c>
      <c r="S2805" s="13">
        <f>(((I2805/60)/60)/24)+DATE(1970,1,1)</f>
        <v>42201</v>
      </c>
      <c r="T2805" s="16">
        <f>(((J2805/60)/60)/24)+DATE(1970,1,1)</f>
        <v>42158.065694444449</v>
      </c>
      <c r="U2805">
        <f t="shared" si="261"/>
        <v>141</v>
      </c>
      <c r="V2805" t="str">
        <f t="shared" si="262"/>
        <v/>
      </c>
      <c r="W2805" t="str">
        <f t="shared" si="263"/>
        <v/>
      </c>
      <c r="X2805" t="str">
        <f t="shared" si="264"/>
        <v/>
      </c>
    </row>
    <row r="2806" spans="1:24"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f>
        <v>1.1499999999999999</v>
      </c>
      <c r="P2806" s="6">
        <f>E2806/L2806</f>
        <v>50</v>
      </c>
      <c r="Q2806" t="str">
        <f t="shared" si="259"/>
        <v>theater</v>
      </c>
      <c r="R2806" s="7" t="str">
        <f t="shared" si="260"/>
        <v>plays</v>
      </c>
      <c r="S2806" s="13">
        <f>(((I2806/60)/60)/24)+DATE(1970,1,1)</f>
        <v>41911.453587962962</v>
      </c>
      <c r="T2806" s="16">
        <f>(((J2806/60)/60)/24)+DATE(1970,1,1)</f>
        <v>41881.453587962962</v>
      </c>
      <c r="U2806">
        <f t="shared" si="261"/>
        <v>23</v>
      </c>
      <c r="V2806" t="str">
        <f t="shared" si="262"/>
        <v/>
      </c>
      <c r="W2806" t="str">
        <f t="shared" si="263"/>
        <v/>
      </c>
      <c r="X2806" t="str">
        <f t="shared" si="264"/>
        <v/>
      </c>
    </row>
    <row r="2807" spans="1:24"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f>
        <v>1.1000000000000001</v>
      </c>
      <c r="P2807" s="6">
        <f>E2807/L2807</f>
        <v>24.444444444444443</v>
      </c>
      <c r="Q2807" t="str">
        <f t="shared" si="259"/>
        <v>theater</v>
      </c>
      <c r="R2807" s="7" t="str">
        <f t="shared" si="260"/>
        <v>plays</v>
      </c>
      <c r="S2807" s="13">
        <f>(((I2807/60)/60)/24)+DATE(1970,1,1)</f>
        <v>42238.505474537036</v>
      </c>
      <c r="T2807" s="16">
        <f>(((J2807/60)/60)/24)+DATE(1970,1,1)</f>
        <v>42213.505474537036</v>
      </c>
      <c r="U2807">
        <f t="shared" si="261"/>
        <v>18</v>
      </c>
      <c r="V2807" t="str">
        <f t="shared" si="262"/>
        <v/>
      </c>
      <c r="W2807" t="str">
        <f t="shared" si="263"/>
        <v/>
      </c>
      <c r="X2807" t="str">
        <f t="shared" si="264"/>
        <v/>
      </c>
    </row>
    <row r="2808" spans="1:24"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f>
        <v>1.121</v>
      </c>
      <c r="P2808" s="6">
        <f>E2808/L2808</f>
        <v>44.25</v>
      </c>
      <c r="Q2808" t="str">
        <f t="shared" si="259"/>
        <v>theater</v>
      </c>
      <c r="R2808" s="7" t="str">
        <f t="shared" si="260"/>
        <v>plays</v>
      </c>
      <c r="S2808" s="13">
        <f>(((I2808/60)/60)/24)+DATE(1970,1,1)</f>
        <v>42221.458333333328</v>
      </c>
      <c r="T2808" s="16">
        <f>(((J2808/60)/60)/24)+DATE(1970,1,1)</f>
        <v>42185.267245370371</v>
      </c>
      <c r="U2808">
        <f t="shared" si="261"/>
        <v>76</v>
      </c>
      <c r="V2808" t="str">
        <f t="shared" si="262"/>
        <v/>
      </c>
      <c r="W2808" t="str">
        <f t="shared" si="263"/>
        <v/>
      </c>
      <c r="X2808" t="str">
        <f t="shared" si="264"/>
        <v/>
      </c>
    </row>
    <row r="2809" spans="1:24"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f>
        <v>1.26</v>
      </c>
      <c r="P2809" s="6">
        <f>E2809/L2809</f>
        <v>67.741935483870961</v>
      </c>
      <c r="Q2809" t="str">
        <f t="shared" si="259"/>
        <v>theater</v>
      </c>
      <c r="R2809" s="7" t="str">
        <f t="shared" si="260"/>
        <v>plays</v>
      </c>
      <c r="S2809" s="13">
        <f>(((I2809/60)/60)/24)+DATE(1970,1,1)</f>
        <v>42184.873124999998</v>
      </c>
      <c r="T2809" s="16">
        <f>(((J2809/60)/60)/24)+DATE(1970,1,1)</f>
        <v>42154.873124999998</v>
      </c>
      <c r="U2809">
        <f t="shared" si="261"/>
        <v>93</v>
      </c>
      <c r="V2809" t="str">
        <f t="shared" si="262"/>
        <v/>
      </c>
      <c r="W2809" t="str">
        <f t="shared" si="263"/>
        <v/>
      </c>
      <c r="X2809" t="str">
        <f t="shared" si="264"/>
        <v/>
      </c>
    </row>
    <row r="2810" spans="1:24"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f>
        <v>1.0024444444444445</v>
      </c>
      <c r="P2810" s="6">
        <f>E2810/L2810</f>
        <v>65.376811594202906</v>
      </c>
      <c r="Q2810" t="str">
        <f t="shared" si="259"/>
        <v>theater</v>
      </c>
      <c r="R2810" s="7" t="str">
        <f t="shared" si="260"/>
        <v>plays</v>
      </c>
      <c r="S2810" s="13">
        <f>(((I2810/60)/60)/24)+DATE(1970,1,1)</f>
        <v>42238.84646990741</v>
      </c>
      <c r="T2810" s="16">
        <f>(((J2810/60)/60)/24)+DATE(1970,1,1)</f>
        <v>42208.84646990741</v>
      </c>
      <c r="U2810">
        <f t="shared" si="261"/>
        <v>69</v>
      </c>
      <c r="V2810" t="str">
        <f t="shared" si="262"/>
        <v/>
      </c>
      <c r="W2810" t="str">
        <f t="shared" si="263"/>
        <v/>
      </c>
      <c r="X2810" t="str">
        <f t="shared" si="264"/>
        <v/>
      </c>
    </row>
    <row r="2811" spans="1:24"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f>
        <v>1.024</v>
      </c>
      <c r="P2811" s="6">
        <f>E2811/L2811</f>
        <v>121.9047619047619</v>
      </c>
      <c r="Q2811" t="str">
        <f t="shared" si="259"/>
        <v>theater</v>
      </c>
      <c r="R2811" s="7" t="str">
        <f t="shared" si="260"/>
        <v>plays</v>
      </c>
      <c r="S2811" s="13">
        <f>(((I2811/60)/60)/24)+DATE(1970,1,1)</f>
        <v>42459.610416666663</v>
      </c>
      <c r="T2811" s="16">
        <f>(((J2811/60)/60)/24)+DATE(1970,1,1)</f>
        <v>42451.496817129635</v>
      </c>
      <c r="U2811">
        <f t="shared" si="261"/>
        <v>21</v>
      </c>
      <c r="V2811" t="str">
        <f t="shared" si="262"/>
        <v/>
      </c>
      <c r="W2811" t="str">
        <f t="shared" si="263"/>
        <v/>
      </c>
      <c r="X2811" t="str">
        <f t="shared" si="264"/>
        <v/>
      </c>
    </row>
    <row r="2812" spans="1:24"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f>
        <v>1.0820000000000001</v>
      </c>
      <c r="P2812" s="6">
        <f>E2812/L2812</f>
        <v>47.456140350877192</v>
      </c>
      <c r="Q2812" t="str">
        <f t="shared" si="259"/>
        <v>theater</v>
      </c>
      <c r="R2812" s="7" t="str">
        <f t="shared" si="260"/>
        <v>plays</v>
      </c>
      <c r="S2812" s="13">
        <f>(((I2812/60)/60)/24)+DATE(1970,1,1)</f>
        <v>41791.165972222225</v>
      </c>
      <c r="T2812" s="16">
        <f>(((J2812/60)/60)/24)+DATE(1970,1,1)</f>
        <v>41759.13962962963</v>
      </c>
      <c r="U2812">
        <f t="shared" si="261"/>
        <v>57</v>
      </c>
      <c r="V2812" t="str">
        <f t="shared" si="262"/>
        <v/>
      </c>
      <c r="W2812" t="str">
        <f t="shared" si="263"/>
        <v/>
      </c>
      <c r="X2812" t="str">
        <f t="shared" si="264"/>
        <v/>
      </c>
    </row>
    <row r="2813" spans="1:24"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f>
        <v>1.0026999999999999</v>
      </c>
      <c r="P2813" s="6">
        <f>E2813/L2813</f>
        <v>92.842592592592595</v>
      </c>
      <c r="Q2813" t="str">
        <f t="shared" si="259"/>
        <v>theater</v>
      </c>
      <c r="R2813" s="7" t="str">
        <f t="shared" si="260"/>
        <v>plays</v>
      </c>
      <c r="S2813" s="13">
        <f>(((I2813/60)/60)/24)+DATE(1970,1,1)</f>
        <v>42058.496562500004</v>
      </c>
      <c r="T2813" s="16">
        <f>(((J2813/60)/60)/24)+DATE(1970,1,1)</f>
        <v>42028.496562500004</v>
      </c>
      <c r="U2813">
        <f t="shared" si="261"/>
        <v>108</v>
      </c>
      <c r="V2813" t="str">
        <f t="shared" si="262"/>
        <v/>
      </c>
      <c r="W2813" t="str">
        <f t="shared" si="263"/>
        <v/>
      </c>
      <c r="X2813" t="str">
        <f t="shared" si="264"/>
        <v/>
      </c>
    </row>
    <row r="2814" spans="1:24"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f>
        <v>1.133</v>
      </c>
      <c r="P2814" s="6">
        <f>E2814/L2814</f>
        <v>68.253012048192772</v>
      </c>
      <c r="Q2814" t="str">
        <f t="shared" si="259"/>
        <v>theater</v>
      </c>
      <c r="R2814" s="7" t="str">
        <f t="shared" si="260"/>
        <v>plays</v>
      </c>
      <c r="S2814" s="13">
        <f>(((I2814/60)/60)/24)+DATE(1970,1,1)</f>
        <v>42100.166666666672</v>
      </c>
      <c r="T2814" s="16">
        <f>(((J2814/60)/60)/24)+DATE(1970,1,1)</f>
        <v>42054.74418981481</v>
      </c>
      <c r="U2814">
        <f t="shared" si="261"/>
        <v>83</v>
      </c>
      <c r="V2814" t="str">
        <f t="shared" si="262"/>
        <v/>
      </c>
      <c r="W2814" t="str">
        <f t="shared" si="263"/>
        <v/>
      </c>
      <c r="X2814" t="str">
        <f t="shared" si="264"/>
        <v/>
      </c>
    </row>
    <row r="2815" spans="1:24"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f>
        <v>1.2757571428571428</v>
      </c>
      <c r="P2815" s="6">
        <f>E2815/L2815</f>
        <v>37.209583333333335</v>
      </c>
      <c r="Q2815" t="str">
        <f t="shared" si="259"/>
        <v>theater</v>
      </c>
      <c r="R2815" s="7" t="str">
        <f t="shared" si="260"/>
        <v>plays</v>
      </c>
      <c r="S2815" s="13">
        <f>(((I2815/60)/60)/24)+DATE(1970,1,1)</f>
        <v>42718.742604166662</v>
      </c>
      <c r="T2815" s="16">
        <f>(((J2815/60)/60)/24)+DATE(1970,1,1)</f>
        <v>42693.742604166662</v>
      </c>
      <c r="U2815">
        <f t="shared" si="261"/>
        <v>96</v>
      </c>
      <c r="V2815" t="str">
        <f t="shared" si="262"/>
        <v/>
      </c>
      <c r="W2815" t="str">
        <f t="shared" si="263"/>
        <v/>
      </c>
      <c r="X2815" t="str">
        <f t="shared" si="264"/>
        <v/>
      </c>
    </row>
    <row r="2816" spans="1:24"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f>
        <v>1.0773333333333333</v>
      </c>
      <c r="P2816" s="6">
        <f>E2816/L2816</f>
        <v>25.25</v>
      </c>
      <c r="Q2816" t="str">
        <f t="shared" si="259"/>
        <v>theater</v>
      </c>
      <c r="R2816" s="7" t="str">
        <f t="shared" si="260"/>
        <v>plays</v>
      </c>
      <c r="S2816" s="13">
        <f>(((I2816/60)/60)/24)+DATE(1970,1,1)</f>
        <v>42133.399479166663</v>
      </c>
      <c r="T2816" s="16">
        <f>(((J2816/60)/60)/24)+DATE(1970,1,1)</f>
        <v>42103.399479166663</v>
      </c>
      <c r="U2816">
        <f t="shared" si="261"/>
        <v>64</v>
      </c>
      <c r="V2816" t="str">
        <f t="shared" si="262"/>
        <v/>
      </c>
      <c r="W2816" t="str">
        <f t="shared" si="263"/>
        <v/>
      </c>
      <c r="X2816" t="str">
        <f t="shared" si="264"/>
        <v/>
      </c>
    </row>
    <row r="2817" spans="1:24"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f>
        <v>2.42</v>
      </c>
      <c r="P2817" s="6">
        <f>E2817/L2817</f>
        <v>43.214285714285715</v>
      </c>
      <c r="Q2817" t="str">
        <f t="shared" si="259"/>
        <v>theater</v>
      </c>
      <c r="R2817" s="7" t="str">
        <f t="shared" si="260"/>
        <v>plays</v>
      </c>
      <c r="S2817" s="13">
        <f>(((I2817/60)/60)/24)+DATE(1970,1,1)</f>
        <v>42589.776724537034</v>
      </c>
      <c r="T2817" s="16">
        <f>(((J2817/60)/60)/24)+DATE(1970,1,1)</f>
        <v>42559.776724537034</v>
      </c>
      <c r="U2817">
        <f t="shared" si="261"/>
        <v>14</v>
      </c>
      <c r="V2817" t="str">
        <f t="shared" si="262"/>
        <v/>
      </c>
      <c r="W2817" t="str">
        <f t="shared" si="263"/>
        <v/>
      </c>
      <c r="X2817" t="str">
        <f t="shared" si="264"/>
        <v/>
      </c>
    </row>
    <row r="2818" spans="1:24"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f>
        <v>1.4156666666666666</v>
      </c>
      <c r="P2818" s="6">
        <f>E2818/L2818</f>
        <v>25.130177514792898</v>
      </c>
      <c r="Q2818" t="str">
        <f t="shared" si="259"/>
        <v>theater</v>
      </c>
      <c r="R2818" s="7" t="str">
        <f t="shared" si="260"/>
        <v>plays</v>
      </c>
      <c r="S2818" s="13">
        <f>(((I2818/60)/60)/24)+DATE(1970,1,1)</f>
        <v>42218.666666666672</v>
      </c>
      <c r="T2818" s="16">
        <f>(((J2818/60)/60)/24)+DATE(1970,1,1)</f>
        <v>42188.467499999999</v>
      </c>
      <c r="U2818">
        <f t="shared" si="261"/>
        <v>169</v>
      </c>
      <c r="V2818" t="str">
        <f t="shared" si="262"/>
        <v/>
      </c>
      <c r="W2818" t="str">
        <f t="shared" si="263"/>
        <v/>
      </c>
      <c r="X2818" t="str">
        <f t="shared" si="264"/>
        <v/>
      </c>
    </row>
    <row r="2819" spans="1:24"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f>
        <v>1.3</v>
      </c>
      <c r="P2819" s="6">
        <f>E2819/L2819</f>
        <v>23.636363636363637</v>
      </c>
      <c r="Q2819" t="str">
        <f t="shared" ref="Q2819:Q2882" si="265">LEFT(N2819,SEARCH("/",N2819)-1)</f>
        <v>theater</v>
      </c>
      <c r="R2819" s="7" t="str">
        <f t="shared" ref="R2819:R2882" si="266">RIGHT(N2819,LEN(N2819)-SEARCH("/",N2819))</f>
        <v>plays</v>
      </c>
      <c r="S2819" s="13">
        <f>(((I2819/60)/60)/24)+DATE(1970,1,1)</f>
        <v>42063.634976851856</v>
      </c>
      <c r="T2819" s="16">
        <f>(((J2819/60)/60)/24)+DATE(1970,1,1)</f>
        <v>42023.634976851856</v>
      </c>
      <c r="U2819">
        <f t="shared" ref="U2819:U2882" si="267">IF(F2819="Successful",L2819,"")</f>
        <v>33</v>
      </c>
      <c r="V2819" t="str">
        <f t="shared" ref="V2819:V2882" si="268">IF($F2819="Failed",$L2819,"")</f>
        <v/>
      </c>
      <c r="W2819" t="str">
        <f t="shared" ref="W2819:W2882" si="269">IF($F2819="Canceled",$L2819,"")</f>
        <v/>
      </c>
      <c r="X2819" t="str">
        <f t="shared" ref="X2819:X2882" si="270">IF(V2819="",W2819,V2819)</f>
        <v/>
      </c>
    </row>
    <row r="2820" spans="1:24"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f>
        <v>1.0603</v>
      </c>
      <c r="P2820" s="6">
        <f>E2820/L2820</f>
        <v>103.95098039215686</v>
      </c>
      <c r="Q2820" t="str">
        <f t="shared" si="265"/>
        <v>theater</v>
      </c>
      <c r="R2820" s="7" t="str">
        <f t="shared" si="266"/>
        <v>plays</v>
      </c>
      <c r="S2820" s="13">
        <f>(((I2820/60)/60)/24)+DATE(1970,1,1)</f>
        <v>42270.598217592589</v>
      </c>
      <c r="T2820" s="16">
        <f>(((J2820/60)/60)/24)+DATE(1970,1,1)</f>
        <v>42250.598217592589</v>
      </c>
      <c r="U2820">
        <f t="shared" si="267"/>
        <v>102</v>
      </c>
      <c r="V2820" t="str">
        <f t="shared" si="268"/>
        <v/>
      </c>
      <c r="W2820" t="str">
        <f t="shared" si="269"/>
        <v/>
      </c>
      <c r="X2820" t="str">
        <f t="shared" si="270"/>
        <v/>
      </c>
    </row>
    <row r="2821" spans="1:24"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f>
        <v>1.048</v>
      </c>
      <c r="P2821" s="6">
        <f>E2821/L2821</f>
        <v>50.384615384615387</v>
      </c>
      <c r="Q2821" t="str">
        <f t="shared" si="265"/>
        <v>theater</v>
      </c>
      <c r="R2821" s="7" t="str">
        <f t="shared" si="266"/>
        <v>plays</v>
      </c>
      <c r="S2821" s="13">
        <f>(((I2821/60)/60)/24)+DATE(1970,1,1)</f>
        <v>42169.525567129633</v>
      </c>
      <c r="T2821" s="16">
        <f>(((J2821/60)/60)/24)+DATE(1970,1,1)</f>
        <v>42139.525567129633</v>
      </c>
      <c r="U2821">
        <f t="shared" si="267"/>
        <v>104</v>
      </c>
      <c r="V2821" t="str">
        <f t="shared" si="268"/>
        <v/>
      </c>
      <c r="W2821" t="str">
        <f t="shared" si="269"/>
        <v/>
      </c>
      <c r="X2821" t="str">
        <f t="shared" si="270"/>
        <v/>
      </c>
    </row>
    <row r="2822" spans="1:24"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f>
        <v>1.36</v>
      </c>
      <c r="P2822" s="6">
        <f>E2822/L2822</f>
        <v>13.6</v>
      </c>
      <c r="Q2822" t="str">
        <f t="shared" si="265"/>
        <v>theater</v>
      </c>
      <c r="R2822" s="7" t="str">
        <f t="shared" si="266"/>
        <v>plays</v>
      </c>
      <c r="S2822" s="13">
        <f>(((I2822/60)/60)/24)+DATE(1970,1,1)</f>
        <v>42426</v>
      </c>
      <c r="T2822" s="16">
        <f>(((J2822/60)/60)/24)+DATE(1970,1,1)</f>
        <v>42401.610983796301</v>
      </c>
      <c r="U2822">
        <f t="shared" si="267"/>
        <v>20</v>
      </c>
      <c r="V2822" t="str">
        <f t="shared" si="268"/>
        <v/>
      </c>
      <c r="W2822" t="str">
        <f t="shared" si="269"/>
        <v/>
      </c>
      <c r="X2822" t="str">
        <f t="shared" si="270"/>
        <v/>
      </c>
    </row>
    <row r="2823" spans="1:24"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f>
        <v>1</v>
      </c>
      <c r="P2823" s="6">
        <f>E2823/L2823</f>
        <v>28.571428571428573</v>
      </c>
      <c r="Q2823" t="str">
        <f t="shared" si="265"/>
        <v>theater</v>
      </c>
      <c r="R2823" s="7" t="str">
        <f t="shared" si="266"/>
        <v>plays</v>
      </c>
      <c r="S2823" s="13">
        <f>(((I2823/60)/60)/24)+DATE(1970,1,1)</f>
        <v>41905.922858796301</v>
      </c>
      <c r="T2823" s="16">
        <f>(((J2823/60)/60)/24)+DATE(1970,1,1)</f>
        <v>41875.922858796301</v>
      </c>
      <c r="U2823">
        <f t="shared" si="267"/>
        <v>35</v>
      </c>
      <c r="V2823" t="str">
        <f t="shared" si="268"/>
        <v/>
      </c>
      <c r="W2823" t="str">
        <f t="shared" si="269"/>
        <v/>
      </c>
      <c r="X2823" t="str">
        <f t="shared" si="270"/>
        <v/>
      </c>
    </row>
    <row r="2824" spans="1:24"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f>
        <v>1</v>
      </c>
      <c r="P2824" s="6">
        <f>E2824/L2824</f>
        <v>63.829787234042556</v>
      </c>
      <c r="Q2824" t="str">
        <f t="shared" si="265"/>
        <v>theater</v>
      </c>
      <c r="R2824" s="7" t="str">
        <f t="shared" si="266"/>
        <v>plays</v>
      </c>
      <c r="S2824" s="13">
        <f>(((I2824/60)/60)/24)+DATE(1970,1,1)</f>
        <v>42090.642268518524</v>
      </c>
      <c r="T2824" s="16">
        <f>(((J2824/60)/60)/24)+DATE(1970,1,1)</f>
        <v>42060.683935185181</v>
      </c>
      <c r="U2824">
        <f t="shared" si="267"/>
        <v>94</v>
      </c>
      <c r="V2824" t="str">
        <f t="shared" si="268"/>
        <v/>
      </c>
      <c r="W2824" t="str">
        <f t="shared" si="269"/>
        <v/>
      </c>
      <c r="X2824" t="str">
        <f t="shared" si="270"/>
        <v/>
      </c>
    </row>
    <row r="2825" spans="1:24"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f>
        <v>1.24</v>
      </c>
      <c r="P2825" s="6">
        <f>E2825/L2825</f>
        <v>8.8571428571428577</v>
      </c>
      <c r="Q2825" t="str">
        <f t="shared" si="265"/>
        <v>theater</v>
      </c>
      <c r="R2825" s="7" t="str">
        <f t="shared" si="266"/>
        <v>plays</v>
      </c>
      <c r="S2825" s="13">
        <f>(((I2825/60)/60)/24)+DATE(1970,1,1)</f>
        <v>42094.957638888889</v>
      </c>
      <c r="T2825" s="16">
        <f>(((J2825/60)/60)/24)+DATE(1970,1,1)</f>
        <v>42067.011643518519</v>
      </c>
      <c r="U2825">
        <f t="shared" si="267"/>
        <v>14</v>
      </c>
      <c r="V2825" t="str">
        <f t="shared" si="268"/>
        <v/>
      </c>
      <c r="W2825" t="str">
        <f t="shared" si="269"/>
        <v/>
      </c>
      <c r="X2825" t="str">
        <f t="shared" si="270"/>
        <v/>
      </c>
    </row>
    <row r="2826" spans="1:24"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f>
        <v>1.1692307692307693</v>
      </c>
      <c r="P2826" s="6">
        <f>E2826/L2826</f>
        <v>50.666666666666664</v>
      </c>
      <c r="Q2826" t="str">
        <f t="shared" si="265"/>
        <v>theater</v>
      </c>
      <c r="R2826" s="7" t="str">
        <f t="shared" si="266"/>
        <v>plays</v>
      </c>
      <c r="S2826" s="13">
        <f>(((I2826/60)/60)/24)+DATE(1970,1,1)</f>
        <v>42168.071527777778</v>
      </c>
      <c r="T2826" s="16">
        <f>(((J2826/60)/60)/24)+DATE(1970,1,1)</f>
        <v>42136.270787037036</v>
      </c>
      <c r="U2826">
        <f t="shared" si="267"/>
        <v>15</v>
      </c>
      <c r="V2826" t="str">
        <f t="shared" si="268"/>
        <v/>
      </c>
      <c r="W2826" t="str">
        <f t="shared" si="269"/>
        <v/>
      </c>
      <c r="X2826" t="str">
        <f t="shared" si="270"/>
        <v/>
      </c>
    </row>
    <row r="2827" spans="1:24"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f>
        <v>1.0333333333333334</v>
      </c>
      <c r="P2827" s="6">
        <f>E2827/L2827</f>
        <v>60.784313725490193</v>
      </c>
      <c r="Q2827" t="str">
        <f t="shared" si="265"/>
        <v>theater</v>
      </c>
      <c r="R2827" s="7" t="str">
        <f t="shared" si="266"/>
        <v>plays</v>
      </c>
      <c r="S2827" s="13">
        <f>(((I2827/60)/60)/24)+DATE(1970,1,1)</f>
        <v>42342.792662037042</v>
      </c>
      <c r="T2827" s="16">
        <f>(((J2827/60)/60)/24)+DATE(1970,1,1)</f>
        <v>42312.792662037042</v>
      </c>
      <c r="U2827">
        <f t="shared" si="267"/>
        <v>51</v>
      </c>
      <c r="V2827" t="str">
        <f t="shared" si="268"/>
        <v/>
      </c>
      <c r="W2827" t="str">
        <f t="shared" si="269"/>
        <v/>
      </c>
      <c r="X2827" t="str">
        <f t="shared" si="270"/>
        <v/>
      </c>
    </row>
    <row r="2828" spans="1:24"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f>
        <v>1.0774999999999999</v>
      </c>
      <c r="P2828" s="6">
        <f>E2828/L2828</f>
        <v>113.42105263157895</v>
      </c>
      <c r="Q2828" t="str">
        <f t="shared" si="265"/>
        <v>theater</v>
      </c>
      <c r="R2828" s="7" t="str">
        <f t="shared" si="266"/>
        <v>plays</v>
      </c>
      <c r="S2828" s="13">
        <f>(((I2828/60)/60)/24)+DATE(1970,1,1)</f>
        <v>42195.291666666672</v>
      </c>
      <c r="T2828" s="16">
        <f>(((J2828/60)/60)/24)+DATE(1970,1,1)</f>
        <v>42171.034861111111</v>
      </c>
      <c r="U2828">
        <f t="shared" si="267"/>
        <v>19</v>
      </c>
      <c r="V2828" t="str">
        <f t="shared" si="268"/>
        <v/>
      </c>
      <c r="W2828" t="str">
        <f t="shared" si="269"/>
        <v/>
      </c>
      <c r="X2828" t="str">
        <f t="shared" si="270"/>
        <v/>
      </c>
    </row>
    <row r="2829" spans="1:24"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f>
        <v>1.2024999999999999</v>
      </c>
      <c r="P2829" s="6">
        <f>E2829/L2829</f>
        <v>104.56521739130434</v>
      </c>
      <c r="Q2829" t="str">
        <f t="shared" si="265"/>
        <v>theater</v>
      </c>
      <c r="R2829" s="7" t="str">
        <f t="shared" si="266"/>
        <v>plays</v>
      </c>
      <c r="S2829" s="13">
        <f>(((I2829/60)/60)/24)+DATE(1970,1,1)</f>
        <v>42524.6875</v>
      </c>
      <c r="T2829" s="16">
        <f>(((J2829/60)/60)/24)+DATE(1970,1,1)</f>
        <v>42494.683634259258</v>
      </c>
      <c r="U2829">
        <f t="shared" si="267"/>
        <v>23</v>
      </c>
      <c r="V2829" t="str">
        <f t="shared" si="268"/>
        <v/>
      </c>
      <c r="W2829" t="str">
        <f t="shared" si="269"/>
        <v/>
      </c>
      <c r="X2829" t="str">
        <f t="shared" si="270"/>
        <v/>
      </c>
    </row>
    <row r="2830" spans="1:24"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f>
        <v>1.0037894736842106</v>
      </c>
      <c r="P2830" s="6">
        <f>E2830/L2830</f>
        <v>98.30927835051547</v>
      </c>
      <c r="Q2830" t="str">
        <f t="shared" si="265"/>
        <v>theater</v>
      </c>
      <c r="R2830" s="7" t="str">
        <f t="shared" si="266"/>
        <v>plays</v>
      </c>
      <c r="S2830" s="13">
        <f>(((I2830/60)/60)/24)+DATE(1970,1,1)</f>
        <v>42279.958333333328</v>
      </c>
      <c r="T2830" s="16">
        <f>(((J2830/60)/60)/24)+DATE(1970,1,1)</f>
        <v>42254.264687499999</v>
      </c>
      <c r="U2830">
        <f t="shared" si="267"/>
        <v>97</v>
      </c>
      <c r="V2830" t="str">
        <f t="shared" si="268"/>
        <v/>
      </c>
      <c r="W2830" t="str">
        <f t="shared" si="269"/>
        <v/>
      </c>
      <c r="X2830" t="str">
        <f t="shared" si="270"/>
        <v/>
      </c>
    </row>
    <row r="2831" spans="1:24"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f>
        <v>1.0651999999999999</v>
      </c>
      <c r="P2831" s="6">
        <f>E2831/L2831</f>
        <v>35.039473684210527</v>
      </c>
      <c r="Q2831" t="str">
        <f t="shared" si="265"/>
        <v>theater</v>
      </c>
      <c r="R2831" s="7" t="str">
        <f t="shared" si="266"/>
        <v>plays</v>
      </c>
      <c r="S2831" s="13">
        <f>(((I2831/60)/60)/24)+DATE(1970,1,1)</f>
        <v>42523.434236111112</v>
      </c>
      <c r="T2831" s="16">
        <f>(((J2831/60)/60)/24)+DATE(1970,1,1)</f>
        <v>42495.434236111112</v>
      </c>
      <c r="U2831">
        <f t="shared" si="267"/>
        <v>76</v>
      </c>
      <c r="V2831" t="str">
        <f t="shared" si="268"/>
        <v/>
      </c>
      <c r="W2831" t="str">
        <f t="shared" si="269"/>
        <v/>
      </c>
      <c r="X2831" t="str">
        <f t="shared" si="270"/>
        <v/>
      </c>
    </row>
    <row r="2832" spans="1:24"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f>
        <v>1</v>
      </c>
      <c r="P2832" s="6">
        <f>E2832/L2832</f>
        <v>272.72727272727275</v>
      </c>
      <c r="Q2832" t="str">
        <f t="shared" si="265"/>
        <v>theater</v>
      </c>
      <c r="R2832" s="7" t="str">
        <f t="shared" si="266"/>
        <v>plays</v>
      </c>
      <c r="S2832" s="13">
        <f>(((I2832/60)/60)/24)+DATE(1970,1,1)</f>
        <v>41771.165972222225</v>
      </c>
      <c r="T2832" s="16">
        <f>(((J2832/60)/60)/24)+DATE(1970,1,1)</f>
        <v>41758.839675925927</v>
      </c>
      <c r="U2832">
        <f t="shared" si="267"/>
        <v>11</v>
      </c>
      <c r="V2832" t="str">
        <f t="shared" si="268"/>
        <v/>
      </c>
      <c r="W2832" t="str">
        <f t="shared" si="269"/>
        <v/>
      </c>
      <c r="X2832" t="str">
        <f t="shared" si="270"/>
        <v/>
      </c>
    </row>
    <row r="2833" spans="1:24"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f>
        <v>1.1066666666666667</v>
      </c>
      <c r="P2833" s="6">
        <f>E2833/L2833</f>
        <v>63.846153846153847</v>
      </c>
      <c r="Q2833" t="str">
        <f t="shared" si="265"/>
        <v>theater</v>
      </c>
      <c r="R2833" s="7" t="str">
        <f t="shared" si="266"/>
        <v>plays</v>
      </c>
      <c r="S2833" s="13">
        <f>(((I2833/60)/60)/24)+DATE(1970,1,1)</f>
        <v>42201.824884259258</v>
      </c>
      <c r="T2833" s="16">
        <f>(((J2833/60)/60)/24)+DATE(1970,1,1)</f>
        <v>42171.824884259258</v>
      </c>
      <c r="U2833">
        <f t="shared" si="267"/>
        <v>52</v>
      </c>
      <c r="V2833" t="str">
        <f t="shared" si="268"/>
        <v/>
      </c>
      <c r="W2833" t="str">
        <f t="shared" si="269"/>
        <v/>
      </c>
      <c r="X2833" t="str">
        <f t="shared" si="270"/>
        <v/>
      </c>
    </row>
    <row r="2834" spans="1:24"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f>
        <v>1.1471959999999999</v>
      </c>
      <c r="P2834" s="6">
        <f>E2834/L2834</f>
        <v>30.189368421052631</v>
      </c>
      <c r="Q2834" t="str">
        <f t="shared" si="265"/>
        <v>theater</v>
      </c>
      <c r="R2834" s="7" t="str">
        <f t="shared" si="266"/>
        <v>plays</v>
      </c>
      <c r="S2834" s="13">
        <f>(((I2834/60)/60)/24)+DATE(1970,1,1)</f>
        <v>41966.916666666672</v>
      </c>
      <c r="T2834" s="16">
        <f>(((J2834/60)/60)/24)+DATE(1970,1,1)</f>
        <v>41938.709421296298</v>
      </c>
      <c r="U2834">
        <f t="shared" si="267"/>
        <v>95</v>
      </c>
      <c r="V2834" t="str">
        <f t="shared" si="268"/>
        <v/>
      </c>
      <c r="W2834" t="str">
        <f t="shared" si="269"/>
        <v/>
      </c>
      <c r="X2834" t="str">
        <f t="shared" si="270"/>
        <v/>
      </c>
    </row>
    <row r="2835" spans="1:24"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f>
        <v>1.0825925925925926</v>
      </c>
      <c r="P2835" s="6">
        <f>E2835/L2835</f>
        <v>83.51428571428572</v>
      </c>
      <c r="Q2835" t="str">
        <f t="shared" si="265"/>
        <v>theater</v>
      </c>
      <c r="R2835" s="7" t="str">
        <f t="shared" si="266"/>
        <v>plays</v>
      </c>
      <c r="S2835" s="13">
        <f>(((I2835/60)/60)/24)+DATE(1970,1,1)</f>
        <v>42288.083333333328</v>
      </c>
      <c r="T2835" s="16">
        <f>(((J2835/60)/60)/24)+DATE(1970,1,1)</f>
        <v>42268.127696759257</v>
      </c>
      <c r="U2835">
        <f t="shared" si="267"/>
        <v>35</v>
      </c>
      <c r="V2835" t="str">
        <f t="shared" si="268"/>
        <v/>
      </c>
      <c r="W2835" t="str">
        <f t="shared" si="269"/>
        <v/>
      </c>
      <c r="X2835" t="str">
        <f t="shared" si="270"/>
        <v/>
      </c>
    </row>
    <row r="2836" spans="1:24"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f>
        <v>1.7</v>
      </c>
      <c r="P2836" s="6">
        <f>E2836/L2836</f>
        <v>64.761904761904759</v>
      </c>
      <c r="Q2836" t="str">
        <f t="shared" si="265"/>
        <v>theater</v>
      </c>
      <c r="R2836" s="7" t="str">
        <f t="shared" si="266"/>
        <v>plays</v>
      </c>
      <c r="S2836" s="13">
        <f>(((I2836/60)/60)/24)+DATE(1970,1,1)</f>
        <v>42034.959837962961</v>
      </c>
      <c r="T2836" s="16">
        <f>(((J2836/60)/60)/24)+DATE(1970,1,1)</f>
        <v>42019.959837962961</v>
      </c>
      <c r="U2836">
        <f t="shared" si="267"/>
        <v>21</v>
      </c>
      <c r="V2836" t="str">
        <f t="shared" si="268"/>
        <v/>
      </c>
      <c r="W2836" t="str">
        <f t="shared" si="269"/>
        <v/>
      </c>
      <c r="X2836" t="str">
        <f t="shared" si="270"/>
        <v/>
      </c>
    </row>
    <row r="2837" spans="1:24"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f>
        <v>1.8709899999999999</v>
      </c>
      <c r="P2837" s="6">
        <f>E2837/L2837</f>
        <v>20.118172043010752</v>
      </c>
      <c r="Q2837" t="str">
        <f t="shared" si="265"/>
        <v>theater</v>
      </c>
      <c r="R2837" s="7" t="str">
        <f t="shared" si="266"/>
        <v>plays</v>
      </c>
      <c r="S2837" s="13">
        <f>(((I2837/60)/60)/24)+DATE(1970,1,1)</f>
        <v>42343</v>
      </c>
      <c r="T2837" s="16">
        <f>(((J2837/60)/60)/24)+DATE(1970,1,1)</f>
        <v>42313.703900462962</v>
      </c>
      <c r="U2837">
        <f t="shared" si="267"/>
        <v>93</v>
      </c>
      <c r="V2837" t="str">
        <f t="shared" si="268"/>
        <v/>
      </c>
      <c r="W2837" t="str">
        <f t="shared" si="269"/>
        <v/>
      </c>
      <c r="X2837" t="str">
        <f t="shared" si="270"/>
        <v/>
      </c>
    </row>
    <row r="2838" spans="1:24"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f>
        <v>1.0777777777777777</v>
      </c>
      <c r="P2838" s="6">
        <f>E2838/L2838</f>
        <v>44.090909090909093</v>
      </c>
      <c r="Q2838" t="str">
        <f t="shared" si="265"/>
        <v>theater</v>
      </c>
      <c r="R2838" s="7" t="str">
        <f t="shared" si="266"/>
        <v>plays</v>
      </c>
      <c r="S2838" s="13">
        <f>(((I2838/60)/60)/24)+DATE(1970,1,1)</f>
        <v>42784.207638888889</v>
      </c>
      <c r="T2838" s="16">
        <f>(((J2838/60)/60)/24)+DATE(1970,1,1)</f>
        <v>42746.261782407411</v>
      </c>
      <c r="U2838">
        <f t="shared" si="267"/>
        <v>11</v>
      </c>
      <c r="V2838" t="str">
        <f t="shared" si="268"/>
        <v/>
      </c>
      <c r="W2838" t="str">
        <f t="shared" si="269"/>
        <v/>
      </c>
      <c r="X2838" t="str">
        <f t="shared" si="270"/>
        <v/>
      </c>
    </row>
    <row r="2839" spans="1:24"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f>
        <v>1</v>
      </c>
      <c r="P2839" s="6">
        <f>E2839/L2839</f>
        <v>40.476190476190474</v>
      </c>
      <c r="Q2839" t="str">
        <f t="shared" si="265"/>
        <v>theater</v>
      </c>
      <c r="R2839" s="7" t="str">
        <f t="shared" si="266"/>
        <v>plays</v>
      </c>
      <c r="S2839" s="13">
        <f>(((I2839/60)/60)/24)+DATE(1970,1,1)</f>
        <v>42347.950046296297</v>
      </c>
      <c r="T2839" s="16">
        <f>(((J2839/60)/60)/24)+DATE(1970,1,1)</f>
        <v>42307.908379629633</v>
      </c>
      <c r="U2839">
        <f t="shared" si="267"/>
        <v>21</v>
      </c>
      <c r="V2839" t="str">
        <f t="shared" si="268"/>
        <v/>
      </c>
      <c r="W2839" t="str">
        <f t="shared" si="269"/>
        <v/>
      </c>
      <c r="X2839" t="str">
        <f t="shared" si="270"/>
        <v/>
      </c>
    </row>
    <row r="2840" spans="1:24"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f>
        <v>1.2024999999999999</v>
      </c>
      <c r="P2840" s="6">
        <f>E2840/L2840</f>
        <v>44.537037037037038</v>
      </c>
      <c r="Q2840" t="str">
        <f t="shared" si="265"/>
        <v>theater</v>
      </c>
      <c r="R2840" s="7" t="str">
        <f t="shared" si="266"/>
        <v>plays</v>
      </c>
      <c r="S2840" s="13">
        <f>(((I2840/60)/60)/24)+DATE(1970,1,1)</f>
        <v>41864.916666666664</v>
      </c>
      <c r="T2840" s="16">
        <f>(((J2840/60)/60)/24)+DATE(1970,1,1)</f>
        <v>41842.607592592591</v>
      </c>
      <c r="U2840">
        <f t="shared" si="267"/>
        <v>54</v>
      </c>
      <c r="V2840" t="str">
        <f t="shared" si="268"/>
        <v/>
      </c>
      <c r="W2840" t="str">
        <f t="shared" si="269"/>
        <v/>
      </c>
      <c r="X2840" t="str">
        <f t="shared" si="270"/>
        <v/>
      </c>
    </row>
    <row r="2841" spans="1:24"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f>
        <v>1.1142857142857143</v>
      </c>
      <c r="P2841" s="6">
        <f>E2841/L2841</f>
        <v>125.80645161290323</v>
      </c>
      <c r="Q2841" t="str">
        <f t="shared" si="265"/>
        <v>theater</v>
      </c>
      <c r="R2841" s="7" t="str">
        <f t="shared" si="266"/>
        <v>plays</v>
      </c>
      <c r="S2841" s="13">
        <f>(((I2841/60)/60)/24)+DATE(1970,1,1)</f>
        <v>41876.207638888889</v>
      </c>
      <c r="T2841" s="16">
        <f>(((J2841/60)/60)/24)+DATE(1970,1,1)</f>
        <v>41853.240208333329</v>
      </c>
      <c r="U2841">
        <f t="shared" si="267"/>
        <v>31</v>
      </c>
      <c r="V2841" t="str">
        <f t="shared" si="268"/>
        <v/>
      </c>
      <c r="W2841" t="str">
        <f t="shared" si="269"/>
        <v/>
      </c>
      <c r="X2841" t="str">
        <f t="shared" si="270"/>
        <v/>
      </c>
    </row>
    <row r="2842" spans="1:24"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f>
        <v>1.04</v>
      </c>
      <c r="P2842" s="6">
        <f>E2842/L2842</f>
        <v>19.696969696969695</v>
      </c>
      <c r="Q2842" t="str">
        <f t="shared" si="265"/>
        <v>theater</v>
      </c>
      <c r="R2842" s="7" t="str">
        <f t="shared" si="266"/>
        <v>plays</v>
      </c>
      <c r="S2842" s="13">
        <f>(((I2842/60)/60)/24)+DATE(1970,1,1)</f>
        <v>42081.708333333328</v>
      </c>
      <c r="T2842" s="16">
        <f>(((J2842/60)/60)/24)+DATE(1970,1,1)</f>
        <v>42060.035636574074</v>
      </c>
      <c r="U2842">
        <f t="shared" si="267"/>
        <v>132</v>
      </c>
      <c r="V2842" t="str">
        <f t="shared" si="268"/>
        <v/>
      </c>
      <c r="W2842" t="str">
        <f t="shared" si="269"/>
        <v/>
      </c>
      <c r="X2842" t="str">
        <f t="shared" si="270"/>
        <v/>
      </c>
    </row>
    <row r="2843" spans="1:24"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f>
        <v>0.01</v>
      </c>
      <c r="P2843" s="6">
        <f>E2843/L2843</f>
        <v>10</v>
      </c>
      <c r="Q2843" t="str">
        <f t="shared" si="265"/>
        <v>theater</v>
      </c>
      <c r="R2843" s="7" t="str">
        <f t="shared" si="266"/>
        <v>plays</v>
      </c>
      <c r="S2843" s="13">
        <f>(((I2843/60)/60)/24)+DATE(1970,1,1)</f>
        <v>42351.781215277777</v>
      </c>
      <c r="T2843" s="16">
        <f>(((J2843/60)/60)/24)+DATE(1970,1,1)</f>
        <v>42291.739548611105</v>
      </c>
      <c r="U2843" t="str">
        <f t="shared" si="267"/>
        <v/>
      </c>
      <c r="V2843">
        <f t="shared" si="268"/>
        <v>1</v>
      </c>
      <c r="W2843" t="str">
        <f t="shared" si="269"/>
        <v/>
      </c>
      <c r="X2843">
        <f t="shared" si="270"/>
        <v>1</v>
      </c>
    </row>
    <row r="2844" spans="1:24"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f>
        <v>0</v>
      </c>
      <c r="P2844" s="6" t="e">
        <f>E2844/L2844</f>
        <v>#DIV/0!</v>
      </c>
      <c r="Q2844" t="str">
        <f t="shared" si="265"/>
        <v>theater</v>
      </c>
      <c r="R2844" s="7" t="str">
        <f t="shared" si="266"/>
        <v>plays</v>
      </c>
      <c r="S2844" s="13">
        <f>(((I2844/60)/60)/24)+DATE(1970,1,1)</f>
        <v>41811.458333333336</v>
      </c>
      <c r="T2844" s="16">
        <f>(((J2844/60)/60)/24)+DATE(1970,1,1)</f>
        <v>41784.952488425923</v>
      </c>
      <c r="U2844" t="str">
        <f t="shared" si="267"/>
        <v/>
      </c>
      <c r="V2844">
        <f t="shared" si="268"/>
        <v>0</v>
      </c>
      <c r="W2844" t="str">
        <f t="shared" si="269"/>
        <v/>
      </c>
      <c r="X2844">
        <f t="shared" si="270"/>
        <v>0</v>
      </c>
    </row>
    <row r="2845" spans="1:24"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f>
        <v>0</v>
      </c>
      <c r="P2845" s="6" t="e">
        <f>E2845/L2845</f>
        <v>#DIV/0!</v>
      </c>
      <c r="Q2845" t="str">
        <f t="shared" si="265"/>
        <v>theater</v>
      </c>
      <c r="R2845" s="7" t="str">
        <f t="shared" si="266"/>
        <v>plays</v>
      </c>
      <c r="S2845" s="13">
        <f>(((I2845/60)/60)/24)+DATE(1970,1,1)</f>
        <v>42534.166666666672</v>
      </c>
      <c r="T2845" s="16">
        <f>(((J2845/60)/60)/24)+DATE(1970,1,1)</f>
        <v>42492.737847222219</v>
      </c>
      <c r="U2845" t="str">
        <f t="shared" si="267"/>
        <v/>
      </c>
      <c r="V2845">
        <f t="shared" si="268"/>
        <v>0</v>
      </c>
      <c r="W2845" t="str">
        <f t="shared" si="269"/>
        <v/>
      </c>
      <c r="X2845">
        <f t="shared" si="270"/>
        <v>0</v>
      </c>
    </row>
    <row r="2846" spans="1:24"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f>
        <v>5.4545454545454543E-2</v>
      </c>
      <c r="P2846" s="6">
        <f>E2846/L2846</f>
        <v>30</v>
      </c>
      <c r="Q2846" t="str">
        <f t="shared" si="265"/>
        <v>theater</v>
      </c>
      <c r="R2846" s="7" t="str">
        <f t="shared" si="266"/>
        <v>plays</v>
      </c>
      <c r="S2846" s="13">
        <f>(((I2846/60)/60)/24)+DATE(1970,1,1)</f>
        <v>42739.546064814815</v>
      </c>
      <c r="T2846" s="16">
        <f>(((J2846/60)/60)/24)+DATE(1970,1,1)</f>
        <v>42709.546064814815</v>
      </c>
      <c r="U2846" t="str">
        <f t="shared" si="267"/>
        <v/>
      </c>
      <c r="V2846">
        <f t="shared" si="268"/>
        <v>1</v>
      </c>
      <c r="W2846" t="str">
        <f t="shared" si="269"/>
        <v/>
      </c>
      <c r="X2846">
        <f t="shared" si="270"/>
        <v>1</v>
      </c>
    </row>
    <row r="2847" spans="1:24"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f>
        <v>0.31546666666666667</v>
      </c>
      <c r="P2847" s="6">
        <f>E2847/L2847</f>
        <v>60.666666666666664</v>
      </c>
      <c r="Q2847" t="str">
        <f t="shared" si="265"/>
        <v>theater</v>
      </c>
      <c r="R2847" s="7" t="str">
        <f t="shared" si="266"/>
        <v>plays</v>
      </c>
      <c r="S2847" s="13">
        <f>(((I2847/60)/60)/24)+DATE(1970,1,1)</f>
        <v>42163.016585648147</v>
      </c>
      <c r="T2847" s="16">
        <f>(((J2847/60)/60)/24)+DATE(1970,1,1)</f>
        <v>42103.016585648147</v>
      </c>
      <c r="U2847" t="str">
        <f t="shared" si="267"/>
        <v/>
      </c>
      <c r="V2847">
        <f t="shared" si="268"/>
        <v>39</v>
      </c>
      <c r="W2847" t="str">
        <f t="shared" si="269"/>
        <v/>
      </c>
      <c r="X2847">
        <f t="shared" si="270"/>
        <v>39</v>
      </c>
    </row>
    <row r="2848" spans="1:24"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f>
        <v>0</v>
      </c>
      <c r="P2848" s="6" t="e">
        <f>E2848/L2848</f>
        <v>#DIV/0!</v>
      </c>
      <c r="Q2848" t="str">
        <f t="shared" si="265"/>
        <v>theater</v>
      </c>
      <c r="R2848" s="7" t="str">
        <f t="shared" si="266"/>
        <v>plays</v>
      </c>
      <c r="S2848" s="13">
        <f>(((I2848/60)/60)/24)+DATE(1970,1,1)</f>
        <v>42153.692060185189</v>
      </c>
      <c r="T2848" s="16">
        <f>(((J2848/60)/60)/24)+DATE(1970,1,1)</f>
        <v>42108.692060185189</v>
      </c>
      <c r="U2848" t="str">
        <f t="shared" si="267"/>
        <v/>
      </c>
      <c r="V2848">
        <f t="shared" si="268"/>
        <v>0</v>
      </c>
      <c r="W2848" t="str">
        <f t="shared" si="269"/>
        <v/>
      </c>
      <c r="X2848">
        <f t="shared" si="270"/>
        <v>0</v>
      </c>
    </row>
    <row r="2849" spans="1:24"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f>
        <v>0</v>
      </c>
      <c r="P2849" s="6" t="e">
        <f>E2849/L2849</f>
        <v>#DIV/0!</v>
      </c>
      <c r="Q2849" t="str">
        <f t="shared" si="265"/>
        <v>theater</v>
      </c>
      <c r="R2849" s="7" t="str">
        <f t="shared" si="266"/>
        <v>plays</v>
      </c>
      <c r="S2849" s="13">
        <f>(((I2849/60)/60)/24)+DATE(1970,1,1)</f>
        <v>42513.806307870371</v>
      </c>
      <c r="T2849" s="16">
        <f>(((J2849/60)/60)/24)+DATE(1970,1,1)</f>
        <v>42453.806307870371</v>
      </c>
      <c r="U2849" t="str">
        <f t="shared" si="267"/>
        <v/>
      </c>
      <c r="V2849">
        <f t="shared" si="268"/>
        <v>0</v>
      </c>
      <c r="W2849" t="str">
        <f t="shared" si="269"/>
        <v/>
      </c>
      <c r="X2849">
        <f t="shared" si="270"/>
        <v>0</v>
      </c>
    </row>
    <row r="2850" spans="1:24"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f>
        <v>2E-3</v>
      </c>
      <c r="P2850" s="6">
        <f>E2850/L2850</f>
        <v>23.333333333333332</v>
      </c>
      <c r="Q2850" t="str">
        <f t="shared" si="265"/>
        <v>theater</v>
      </c>
      <c r="R2850" s="7" t="str">
        <f t="shared" si="266"/>
        <v>plays</v>
      </c>
      <c r="S2850" s="13">
        <f>(((I2850/60)/60)/24)+DATE(1970,1,1)</f>
        <v>42153.648831018523</v>
      </c>
      <c r="T2850" s="16">
        <f>(((J2850/60)/60)/24)+DATE(1970,1,1)</f>
        <v>42123.648831018523</v>
      </c>
      <c r="U2850" t="str">
        <f t="shared" si="267"/>
        <v/>
      </c>
      <c r="V2850">
        <f t="shared" si="268"/>
        <v>3</v>
      </c>
      <c r="W2850" t="str">
        <f t="shared" si="269"/>
        <v/>
      </c>
      <c r="X2850">
        <f t="shared" si="270"/>
        <v>3</v>
      </c>
    </row>
    <row r="2851" spans="1:24"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f>
        <v>0.01</v>
      </c>
      <c r="P2851" s="6">
        <f>E2851/L2851</f>
        <v>5</v>
      </c>
      <c r="Q2851" t="str">
        <f t="shared" si="265"/>
        <v>theater</v>
      </c>
      <c r="R2851" s="7" t="str">
        <f t="shared" si="266"/>
        <v>plays</v>
      </c>
      <c r="S2851" s="13">
        <f>(((I2851/60)/60)/24)+DATE(1970,1,1)</f>
        <v>42483.428240740745</v>
      </c>
      <c r="T2851" s="16">
        <f>(((J2851/60)/60)/24)+DATE(1970,1,1)</f>
        <v>42453.428240740745</v>
      </c>
      <c r="U2851" t="str">
        <f t="shared" si="267"/>
        <v/>
      </c>
      <c r="V2851">
        <f t="shared" si="268"/>
        <v>1</v>
      </c>
      <c r="W2851" t="str">
        <f t="shared" si="269"/>
        <v/>
      </c>
      <c r="X2851">
        <f t="shared" si="270"/>
        <v>1</v>
      </c>
    </row>
    <row r="2852" spans="1:24"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f>
        <v>3.8875E-2</v>
      </c>
      <c r="P2852" s="6">
        <f>E2852/L2852</f>
        <v>23.923076923076923</v>
      </c>
      <c r="Q2852" t="str">
        <f t="shared" si="265"/>
        <v>theater</v>
      </c>
      <c r="R2852" s="7" t="str">
        <f t="shared" si="266"/>
        <v>plays</v>
      </c>
      <c r="S2852" s="13">
        <f>(((I2852/60)/60)/24)+DATE(1970,1,1)</f>
        <v>41888.007071759261</v>
      </c>
      <c r="T2852" s="16">
        <f>(((J2852/60)/60)/24)+DATE(1970,1,1)</f>
        <v>41858.007071759261</v>
      </c>
      <c r="U2852" t="str">
        <f t="shared" si="267"/>
        <v/>
      </c>
      <c r="V2852">
        <f t="shared" si="268"/>
        <v>13</v>
      </c>
      <c r="W2852" t="str">
        <f t="shared" si="269"/>
        <v/>
      </c>
      <c r="X2852">
        <f t="shared" si="270"/>
        <v>13</v>
      </c>
    </row>
    <row r="2853" spans="1:24"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f>
        <v>0</v>
      </c>
      <c r="P2853" s="6" t="e">
        <f>E2853/L2853</f>
        <v>#DIV/0!</v>
      </c>
      <c r="Q2853" t="str">
        <f t="shared" si="265"/>
        <v>theater</v>
      </c>
      <c r="R2853" s="7" t="str">
        <f t="shared" si="266"/>
        <v>plays</v>
      </c>
      <c r="S2853" s="13">
        <f>(((I2853/60)/60)/24)+DATE(1970,1,1)</f>
        <v>42398.970138888893</v>
      </c>
      <c r="T2853" s="16">
        <f>(((J2853/60)/60)/24)+DATE(1970,1,1)</f>
        <v>42390.002650462964</v>
      </c>
      <c r="U2853" t="str">
        <f t="shared" si="267"/>
        <v/>
      </c>
      <c r="V2853">
        <f t="shared" si="268"/>
        <v>0</v>
      </c>
      <c r="W2853" t="str">
        <f t="shared" si="269"/>
        <v/>
      </c>
      <c r="X2853">
        <f t="shared" si="270"/>
        <v>0</v>
      </c>
    </row>
    <row r="2854" spans="1:24"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f>
        <v>1.9E-2</v>
      </c>
      <c r="P2854" s="6">
        <f>E2854/L2854</f>
        <v>15.833333333333334</v>
      </c>
      <c r="Q2854" t="str">
        <f t="shared" si="265"/>
        <v>theater</v>
      </c>
      <c r="R2854" s="7" t="str">
        <f t="shared" si="266"/>
        <v>plays</v>
      </c>
      <c r="S2854" s="13">
        <f>(((I2854/60)/60)/24)+DATE(1970,1,1)</f>
        <v>41811.045173611114</v>
      </c>
      <c r="T2854" s="16">
        <f>(((J2854/60)/60)/24)+DATE(1970,1,1)</f>
        <v>41781.045173611114</v>
      </c>
      <c r="U2854" t="str">
        <f t="shared" si="267"/>
        <v/>
      </c>
      <c r="V2854">
        <f t="shared" si="268"/>
        <v>6</v>
      </c>
      <c r="W2854" t="str">
        <f t="shared" si="269"/>
        <v/>
      </c>
      <c r="X2854">
        <f t="shared" si="270"/>
        <v>6</v>
      </c>
    </row>
    <row r="2855" spans="1:24"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f>
        <v>0</v>
      </c>
      <c r="P2855" s="6" t="e">
        <f>E2855/L2855</f>
        <v>#DIV/0!</v>
      </c>
      <c r="Q2855" t="str">
        <f t="shared" si="265"/>
        <v>theater</v>
      </c>
      <c r="R2855" s="7" t="str">
        <f t="shared" si="266"/>
        <v>plays</v>
      </c>
      <c r="S2855" s="13">
        <f>(((I2855/60)/60)/24)+DATE(1970,1,1)</f>
        <v>41896.190937499996</v>
      </c>
      <c r="T2855" s="16">
        <f>(((J2855/60)/60)/24)+DATE(1970,1,1)</f>
        <v>41836.190937499996</v>
      </c>
      <c r="U2855" t="str">
        <f t="shared" si="267"/>
        <v/>
      </c>
      <c r="V2855">
        <f t="shared" si="268"/>
        <v>0</v>
      </c>
      <c r="W2855" t="str">
        <f t="shared" si="269"/>
        <v/>
      </c>
      <c r="X2855">
        <f t="shared" si="270"/>
        <v>0</v>
      </c>
    </row>
    <row r="2856" spans="1:24"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f>
        <v>0.41699999999999998</v>
      </c>
      <c r="P2856" s="6">
        <f>E2856/L2856</f>
        <v>29.785714285714285</v>
      </c>
      <c r="Q2856" t="str">
        <f t="shared" si="265"/>
        <v>theater</v>
      </c>
      <c r="R2856" s="7" t="str">
        <f t="shared" si="266"/>
        <v>plays</v>
      </c>
      <c r="S2856" s="13">
        <f>(((I2856/60)/60)/24)+DATE(1970,1,1)</f>
        <v>42131.71665509259</v>
      </c>
      <c r="T2856" s="16">
        <f>(((J2856/60)/60)/24)+DATE(1970,1,1)</f>
        <v>42111.71665509259</v>
      </c>
      <c r="U2856" t="str">
        <f t="shared" si="267"/>
        <v/>
      </c>
      <c r="V2856">
        <f t="shared" si="268"/>
        <v>14</v>
      </c>
      <c r="W2856" t="str">
        <f t="shared" si="269"/>
        <v/>
      </c>
      <c r="X2856">
        <f t="shared" si="270"/>
        <v>14</v>
      </c>
    </row>
    <row r="2857" spans="1:24"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f>
        <v>0.5</v>
      </c>
      <c r="P2857" s="6">
        <f>E2857/L2857</f>
        <v>60</v>
      </c>
      <c r="Q2857" t="str">
        <f t="shared" si="265"/>
        <v>theater</v>
      </c>
      <c r="R2857" s="7" t="str">
        <f t="shared" si="266"/>
        <v>plays</v>
      </c>
      <c r="S2857" s="13">
        <f>(((I2857/60)/60)/24)+DATE(1970,1,1)</f>
        <v>42398.981944444444</v>
      </c>
      <c r="T2857" s="16">
        <f>(((J2857/60)/60)/24)+DATE(1970,1,1)</f>
        <v>42370.007766203707</v>
      </c>
      <c r="U2857" t="str">
        <f t="shared" si="267"/>
        <v/>
      </c>
      <c r="V2857">
        <f t="shared" si="268"/>
        <v>5</v>
      </c>
      <c r="W2857" t="str">
        <f t="shared" si="269"/>
        <v/>
      </c>
      <c r="X2857">
        <f t="shared" si="270"/>
        <v>5</v>
      </c>
    </row>
    <row r="2858" spans="1:24"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f>
        <v>4.8666666666666664E-2</v>
      </c>
      <c r="P2858" s="6">
        <f>E2858/L2858</f>
        <v>24.333333333333332</v>
      </c>
      <c r="Q2858" t="str">
        <f t="shared" si="265"/>
        <v>theater</v>
      </c>
      <c r="R2858" s="7" t="str">
        <f t="shared" si="266"/>
        <v>plays</v>
      </c>
      <c r="S2858" s="13">
        <f>(((I2858/60)/60)/24)+DATE(1970,1,1)</f>
        <v>42224.898611111115</v>
      </c>
      <c r="T2858" s="16">
        <f>(((J2858/60)/60)/24)+DATE(1970,1,1)</f>
        <v>42165.037581018521</v>
      </c>
      <c r="U2858" t="str">
        <f t="shared" si="267"/>
        <v/>
      </c>
      <c r="V2858">
        <f t="shared" si="268"/>
        <v>6</v>
      </c>
      <c r="W2858" t="str">
        <f t="shared" si="269"/>
        <v/>
      </c>
      <c r="X2858">
        <f t="shared" si="270"/>
        <v>6</v>
      </c>
    </row>
    <row r="2859" spans="1:24"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f>
        <v>0.19736842105263158</v>
      </c>
      <c r="P2859" s="6">
        <f>E2859/L2859</f>
        <v>500</v>
      </c>
      <c r="Q2859" t="str">
        <f t="shared" si="265"/>
        <v>theater</v>
      </c>
      <c r="R2859" s="7" t="str">
        <f t="shared" si="266"/>
        <v>plays</v>
      </c>
      <c r="S2859" s="13">
        <f>(((I2859/60)/60)/24)+DATE(1970,1,1)</f>
        <v>42786.75</v>
      </c>
      <c r="T2859" s="16">
        <f>(((J2859/60)/60)/24)+DATE(1970,1,1)</f>
        <v>42726.920081018514</v>
      </c>
      <c r="U2859" t="str">
        <f t="shared" si="267"/>
        <v/>
      </c>
      <c r="V2859">
        <f t="shared" si="268"/>
        <v>15</v>
      </c>
      <c r="W2859" t="str">
        <f t="shared" si="269"/>
        <v/>
      </c>
      <c r="X2859">
        <f t="shared" si="270"/>
        <v>15</v>
      </c>
    </row>
    <row r="2860" spans="1:24"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f>
        <v>0</v>
      </c>
      <c r="P2860" s="6" t="e">
        <f>E2860/L2860</f>
        <v>#DIV/0!</v>
      </c>
      <c r="Q2860" t="str">
        <f t="shared" si="265"/>
        <v>theater</v>
      </c>
      <c r="R2860" s="7" t="str">
        <f t="shared" si="266"/>
        <v>plays</v>
      </c>
      <c r="S2860" s="13">
        <f>(((I2860/60)/60)/24)+DATE(1970,1,1)</f>
        <v>41978.477777777778</v>
      </c>
      <c r="T2860" s="16">
        <f>(((J2860/60)/60)/24)+DATE(1970,1,1)</f>
        <v>41954.545081018514</v>
      </c>
      <c r="U2860" t="str">
        <f t="shared" si="267"/>
        <v/>
      </c>
      <c r="V2860">
        <f t="shared" si="268"/>
        <v>0</v>
      </c>
      <c r="W2860" t="str">
        <f t="shared" si="269"/>
        <v/>
      </c>
      <c r="X2860">
        <f t="shared" si="270"/>
        <v>0</v>
      </c>
    </row>
    <row r="2861" spans="1:24"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f>
        <v>1.7500000000000002E-2</v>
      </c>
      <c r="P2861" s="6">
        <f>E2861/L2861</f>
        <v>35</v>
      </c>
      <c r="Q2861" t="str">
        <f t="shared" si="265"/>
        <v>theater</v>
      </c>
      <c r="R2861" s="7" t="str">
        <f t="shared" si="266"/>
        <v>plays</v>
      </c>
      <c r="S2861" s="13">
        <f>(((I2861/60)/60)/24)+DATE(1970,1,1)</f>
        <v>42293.362314814818</v>
      </c>
      <c r="T2861" s="16">
        <f>(((J2861/60)/60)/24)+DATE(1970,1,1)</f>
        <v>42233.362314814818</v>
      </c>
      <c r="U2861" t="str">
        <f t="shared" si="267"/>
        <v/>
      </c>
      <c r="V2861">
        <f t="shared" si="268"/>
        <v>1</v>
      </c>
      <c r="W2861" t="str">
        <f t="shared" si="269"/>
        <v/>
      </c>
      <c r="X2861">
        <f t="shared" si="270"/>
        <v>1</v>
      </c>
    </row>
    <row r="2862" spans="1:24"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f>
        <v>6.6500000000000004E-2</v>
      </c>
      <c r="P2862" s="6">
        <f>E2862/L2862</f>
        <v>29.555555555555557</v>
      </c>
      <c r="Q2862" t="str">
        <f t="shared" si="265"/>
        <v>theater</v>
      </c>
      <c r="R2862" s="7" t="str">
        <f t="shared" si="266"/>
        <v>plays</v>
      </c>
      <c r="S2862" s="13">
        <f>(((I2862/60)/60)/24)+DATE(1970,1,1)</f>
        <v>42540.800648148142</v>
      </c>
      <c r="T2862" s="16">
        <f>(((J2862/60)/60)/24)+DATE(1970,1,1)</f>
        <v>42480.800648148142</v>
      </c>
      <c r="U2862" t="str">
        <f t="shared" si="267"/>
        <v/>
      </c>
      <c r="V2862">
        <f t="shared" si="268"/>
        <v>9</v>
      </c>
      <c r="W2862" t="str">
        <f t="shared" si="269"/>
        <v/>
      </c>
      <c r="X2862">
        <f t="shared" si="270"/>
        <v>9</v>
      </c>
    </row>
    <row r="2863" spans="1:24"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f>
        <v>0.32</v>
      </c>
      <c r="P2863" s="6">
        <f>E2863/L2863</f>
        <v>26.666666666666668</v>
      </c>
      <c r="Q2863" t="str">
        <f t="shared" si="265"/>
        <v>theater</v>
      </c>
      <c r="R2863" s="7" t="str">
        <f t="shared" si="266"/>
        <v>plays</v>
      </c>
      <c r="S2863" s="13">
        <f>(((I2863/60)/60)/24)+DATE(1970,1,1)</f>
        <v>42271.590833333335</v>
      </c>
      <c r="T2863" s="16">
        <f>(((J2863/60)/60)/24)+DATE(1970,1,1)</f>
        <v>42257.590833333335</v>
      </c>
      <c r="U2863" t="str">
        <f t="shared" si="267"/>
        <v/>
      </c>
      <c r="V2863">
        <f t="shared" si="268"/>
        <v>3</v>
      </c>
      <c r="W2863" t="str">
        <f t="shared" si="269"/>
        <v/>
      </c>
      <c r="X2863">
        <f t="shared" si="270"/>
        <v>3</v>
      </c>
    </row>
    <row r="2864" spans="1:24"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f>
        <v>4.3307086614173228E-3</v>
      </c>
      <c r="P2864" s="6">
        <f>E2864/L2864</f>
        <v>18.333333333333332</v>
      </c>
      <c r="Q2864" t="str">
        <f t="shared" si="265"/>
        <v>theater</v>
      </c>
      <c r="R2864" s="7" t="str">
        <f t="shared" si="266"/>
        <v>plays</v>
      </c>
      <c r="S2864" s="13">
        <f>(((I2864/60)/60)/24)+DATE(1970,1,1)</f>
        <v>41814.789687500001</v>
      </c>
      <c r="T2864" s="16">
        <f>(((J2864/60)/60)/24)+DATE(1970,1,1)</f>
        <v>41784.789687500001</v>
      </c>
      <c r="U2864" t="str">
        <f t="shared" si="267"/>
        <v/>
      </c>
      <c r="V2864">
        <f t="shared" si="268"/>
        <v>3</v>
      </c>
      <c r="W2864" t="str">
        <f t="shared" si="269"/>
        <v/>
      </c>
      <c r="X2864">
        <f t="shared" si="270"/>
        <v>3</v>
      </c>
    </row>
    <row r="2865" spans="1:24"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f>
        <v>4.0000000000000002E-4</v>
      </c>
      <c r="P2865" s="6">
        <f>E2865/L2865</f>
        <v>20</v>
      </c>
      <c r="Q2865" t="str">
        <f t="shared" si="265"/>
        <v>theater</v>
      </c>
      <c r="R2865" s="7" t="str">
        <f t="shared" si="266"/>
        <v>plays</v>
      </c>
      <c r="S2865" s="13">
        <f>(((I2865/60)/60)/24)+DATE(1970,1,1)</f>
        <v>41891.675034722226</v>
      </c>
      <c r="T2865" s="16">
        <f>(((J2865/60)/60)/24)+DATE(1970,1,1)</f>
        <v>41831.675034722226</v>
      </c>
      <c r="U2865" t="str">
        <f t="shared" si="267"/>
        <v/>
      </c>
      <c r="V2865">
        <f t="shared" si="268"/>
        <v>1</v>
      </c>
      <c r="W2865" t="str">
        <f t="shared" si="269"/>
        <v/>
      </c>
      <c r="X2865">
        <f t="shared" si="270"/>
        <v>1</v>
      </c>
    </row>
    <row r="2866" spans="1:24"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f>
        <v>1.6E-2</v>
      </c>
      <c r="P2866" s="6">
        <f>E2866/L2866</f>
        <v>13.333333333333334</v>
      </c>
      <c r="Q2866" t="str">
        <f t="shared" si="265"/>
        <v>theater</v>
      </c>
      <c r="R2866" s="7" t="str">
        <f t="shared" si="266"/>
        <v>plays</v>
      </c>
      <c r="S2866" s="13">
        <f>(((I2866/60)/60)/24)+DATE(1970,1,1)</f>
        <v>42202.554166666669</v>
      </c>
      <c r="T2866" s="16">
        <f>(((J2866/60)/60)/24)+DATE(1970,1,1)</f>
        <v>42172.613506944443</v>
      </c>
      <c r="U2866" t="str">
        <f t="shared" si="267"/>
        <v/>
      </c>
      <c r="V2866">
        <f t="shared" si="268"/>
        <v>3</v>
      </c>
      <c r="W2866" t="str">
        <f t="shared" si="269"/>
        <v/>
      </c>
      <c r="X2866">
        <f t="shared" si="270"/>
        <v>3</v>
      </c>
    </row>
    <row r="2867" spans="1:24"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f>
        <v>0</v>
      </c>
      <c r="P2867" s="6" t="e">
        <f>E2867/L2867</f>
        <v>#DIV/0!</v>
      </c>
      <c r="Q2867" t="str">
        <f t="shared" si="265"/>
        <v>theater</v>
      </c>
      <c r="R2867" s="7" t="str">
        <f t="shared" si="266"/>
        <v>plays</v>
      </c>
      <c r="S2867" s="13">
        <f>(((I2867/60)/60)/24)+DATE(1970,1,1)</f>
        <v>42010.114108796297</v>
      </c>
      <c r="T2867" s="16">
        <f>(((J2867/60)/60)/24)+DATE(1970,1,1)</f>
        <v>41950.114108796297</v>
      </c>
      <c r="U2867" t="str">
        <f t="shared" si="267"/>
        <v/>
      </c>
      <c r="V2867">
        <f t="shared" si="268"/>
        <v>0</v>
      </c>
      <c r="W2867" t="str">
        <f t="shared" si="269"/>
        <v/>
      </c>
      <c r="X2867">
        <f t="shared" si="270"/>
        <v>0</v>
      </c>
    </row>
    <row r="2868" spans="1:24"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f>
        <v>8.9999999999999993E-3</v>
      </c>
      <c r="P2868" s="6">
        <f>E2868/L2868</f>
        <v>22.5</v>
      </c>
      <c r="Q2868" t="str">
        <f t="shared" si="265"/>
        <v>theater</v>
      </c>
      <c r="R2868" s="7" t="str">
        <f t="shared" si="266"/>
        <v>plays</v>
      </c>
      <c r="S2868" s="13">
        <f>(((I2868/60)/60)/24)+DATE(1970,1,1)</f>
        <v>42657.916666666672</v>
      </c>
      <c r="T2868" s="16">
        <f>(((J2868/60)/60)/24)+DATE(1970,1,1)</f>
        <v>42627.955104166671</v>
      </c>
      <c r="U2868" t="str">
        <f t="shared" si="267"/>
        <v/>
      </c>
      <c r="V2868">
        <f t="shared" si="268"/>
        <v>2</v>
      </c>
      <c r="W2868" t="str">
        <f t="shared" si="269"/>
        <v/>
      </c>
      <c r="X2868">
        <f t="shared" si="270"/>
        <v>2</v>
      </c>
    </row>
    <row r="2869" spans="1:24"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f>
        <v>0.2016</v>
      </c>
      <c r="P2869" s="6">
        <f>E2869/L2869</f>
        <v>50.4</v>
      </c>
      <c r="Q2869" t="str">
        <f t="shared" si="265"/>
        <v>theater</v>
      </c>
      <c r="R2869" s="7" t="str">
        <f t="shared" si="266"/>
        <v>plays</v>
      </c>
      <c r="S2869" s="13">
        <f>(((I2869/60)/60)/24)+DATE(1970,1,1)</f>
        <v>42555.166666666672</v>
      </c>
      <c r="T2869" s="16">
        <f>(((J2869/60)/60)/24)+DATE(1970,1,1)</f>
        <v>42531.195277777777</v>
      </c>
      <c r="U2869" t="str">
        <f t="shared" si="267"/>
        <v/>
      </c>
      <c r="V2869">
        <f t="shared" si="268"/>
        <v>10</v>
      </c>
      <c r="W2869" t="str">
        <f t="shared" si="269"/>
        <v/>
      </c>
      <c r="X2869">
        <f t="shared" si="270"/>
        <v>10</v>
      </c>
    </row>
    <row r="2870" spans="1:24"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f>
        <v>0.42011733333333334</v>
      </c>
      <c r="P2870" s="6">
        <f>E2870/L2870</f>
        <v>105.02933333333334</v>
      </c>
      <c r="Q2870" t="str">
        <f t="shared" si="265"/>
        <v>theater</v>
      </c>
      <c r="R2870" s="7" t="str">
        <f t="shared" si="266"/>
        <v>plays</v>
      </c>
      <c r="S2870" s="13">
        <f>(((I2870/60)/60)/24)+DATE(1970,1,1)</f>
        <v>42648.827013888891</v>
      </c>
      <c r="T2870" s="16">
        <f>(((J2870/60)/60)/24)+DATE(1970,1,1)</f>
        <v>42618.827013888891</v>
      </c>
      <c r="U2870" t="str">
        <f t="shared" si="267"/>
        <v/>
      </c>
      <c r="V2870">
        <f t="shared" si="268"/>
        <v>60</v>
      </c>
      <c r="W2870" t="str">
        <f t="shared" si="269"/>
        <v/>
      </c>
      <c r="X2870">
        <f t="shared" si="270"/>
        <v>60</v>
      </c>
    </row>
    <row r="2871" spans="1:24"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f>
        <v>8.8500000000000002E-3</v>
      </c>
      <c r="P2871" s="6">
        <f>E2871/L2871</f>
        <v>35.4</v>
      </c>
      <c r="Q2871" t="str">
        <f t="shared" si="265"/>
        <v>theater</v>
      </c>
      <c r="R2871" s="7" t="str">
        <f t="shared" si="266"/>
        <v>plays</v>
      </c>
      <c r="S2871" s="13">
        <f>(((I2871/60)/60)/24)+DATE(1970,1,1)</f>
        <v>42570.593530092592</v>
      </c>
      <c r="T2871" s="16">
        <f>(((J2871/60)/60)/24)+DATE(1970,1,1)</f>
        <v>42540.593530092592</v>
      </c>
      <c r="U2871" t="str">
        <f t="shared" si="267"/>
        <v/>
      </c>
      <c r="V2871">
        <f t="shared" si="268"/>
        <v>5</v>
      </c>
      <c r="W2871" t="str">
        <f t="shared" si="269"/>
        <v/>
      </c>
      <c r="X2871">
        <f t="shared" si="270"/>
        <v>5</v>
      </c>
    </row>
    <row r="2872" spans="1:24"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f>
        <v>0.15</v>
      </c>
      <c r="P2872" s="6">
        <f>E2872/L2872</f>
        <v>83.333333333333329</v>
      </c>
      <c r="Q2872" t="str">
        <f t="shared" si="265"/>
        <v>theater</v>
      </c>
      <c r="R2872" s="7" t="str">
        <f t="shared" si="266"/>
        <v>plays</v>
      </c>
      <c r="S2872" s="13">
        <f>(((I2872/60)/60)/24)+DATE(1970,1,1)</f>
        <v>41776.189409722225</v>
      </c>
      <c r="T2872" s="16">
        <f>(((J2872/60)/60)/24)+DATE(1970,1,1)</f>
        <v>41746.189409722225</v>
      </c>
      <c r="U2872" t="str">
        <f t="shared" si="267"/>
        <v/>
      </c>
      <c r="V2872">
        <f t="shared" si="268"/>
        <v>9</v>
      </c>
      <c r="W2872" t="str">
        <f t="shared" si="269"/>
        <v/>
      </c>
      <c r="X2872">
        <f t="shared" si="270"/>
        <v>9</v>
      </c>
    </row>
    <row r="2873" spans="1:24"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f>
        <v>4.6699999999999998E-2</v>
      </c>
      <c r="P2873" s="6">
        <f>E2873/L2873</f>
        <v>35.92307692307692</v>
      </c>
      <c r="Q2873" t="str">
        <f t="shared" si="265"/>
        <v>theater</v>
      </c>
      <c r="R2873" s="7" t="str">
        <f t="shared" si="266"/>
        <v>plays</v>
      </c>
      <c r="S2873" s="13">
        <f>(((I2873/60)/60)/24)+DATE(1970,1,1)</f>
        <v>41994.738576388889</v>
      </c>
      <c r="T2873" s="16">
        <f>(((J2873/60)/60)/24)+DATE(1970,1,1)</f>
        <v>41974.738576388889</v>
      </c>
      <c r="U2873" t="str">
        <f t="shared" si="267"/>
        <v/>
      </c>
      <c r="V2873">
        <f t="shared" si="268"/>
        <v>13</v>
      </c>
      <c r="W2873" t="str">
        <f t="shared" si="269"/>
        <v/>
      </c>
      <c r="X2873">
        <f t="shared" si="270"/>
        <v>13</v>
      </c>
    </row>
    <row r="2874" spans="1:24"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f>
        <v>0</v>
      </c>
      <c r="P2874" s="6" t="e">
        <f>E2874/L2874</f>
        <v>#DIV/0!</v>
      </c>
      <c r="Q2874" t="str">
        <f t="shared" si="265"/>
        <v>theater</v>
      </c>
      <c r="R2874" s="7" t="str">
        <f t="shared" si="266"/>
        <v>plays</v>
      </c>
      <c r="S2874" s="13">
        <f>(((I2874/60)/60)/24)+DATE(1970,1,1)</f>
        <v>42175.11618055556</v>
      </c>
      <c r="T2874" s="16">
        <f>(((J2874/60)/60)/24)+DATE(1970,1,1)</f>
        <v>42115.11618055556</v>
      </c>
      <c r="U2874" t="str">
        <f t="shared" si="267"/>
        <v/>
      </c>
      <c r="V2874">
        <f t="shared" si="268"/>
        <v>0</v>
      </c>
      <c r="W2874" t="str">
        <f t="shared" si="269"/>
        <v/>
      </c>
      <c r="X2874">
        <f t="shared" si="270"/>
        <v>0</v>
      </c>
    </row>
    <row r="2875" spans="1:24"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f>
        <v>0.38119999999999998</v>
      </c>
      <c r="P2875" s="6">
        <f>E2875/L2875</f>
        <v>119.125</v>
      </c>
      <c r="Q2875" t="str">
        <f t="shared" si="265"/>
        <v>theater</v>
      </c>
      <c r="R2875" s="7" t="str">
        <f t="shared" si="266"/>
        <v>plays</v>
      </c>
      <c r="S2875" s="13">
        <f>(((I2875/60)/60)/24)+DATE(1970,1,1)</f>
        <v>42032.817488425921</v>
      </c>
      <c r="T2875" s="16">
        <f>(((J2875/60)/60)/24)+DATE(1970,1,1)</f>
        <v>42002.817488425921</v>
      </c>
      <c r="U2875" t="str">
        <f t="shared" si="267"/>
        <v/>
      </c>
      <c r="V2875">
        <f t="shared" si="268"/>
        <v>8</v>
      </c>
      <c r="W2875" t="str">
        <f t="shared" si="269"/>
        <v/>
      </c>
      <c r="X2875">
        <f t="shared" si="270"/>
        <v>8</v>
      </c>
    </row>
    <row r="2876" spans="1:24"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f>
        <v>5.4199999999999998E-2</v>
      </c>
      <c r="P2876" s="6">
        <f>E2876/L2876</f>
        <v>90.333333333333329</v>
      </c>
      <c r="Q2876" t="str">
        <f t="shared" si="265"/>
        <v>theater</v>
      </c>
      <c r="R2876" s="7" t="str">
        <f t="shared" si="266"/>
        <v>plays</v>
      </c>
      <c r="S2876" s="13">
        <f>(((I2876/60)/60)/24)+DATE(1970,1,1)</f>
        <v>42752.84474537037</v>
      </c>
      <c r="T2876" s="16">
        <f>(((J2876/60)/60)/24)+DATE(1970,1,1)</f>
        <v>42722.84474537037</v>
      </c>
      <c r="U2876" t="str">
        <f t="shared" si="267"/>
        <v/>
      </c>
      <c r="V2876">
        <f t="shared" si="268"/>
        <v>3</v>
      </c>
      <c r="W2876" t="str">
        <f t="shared" si="269"/>
        <v/>
      </c>
      <c r="X2876">
        <f t="shared" si="270"/>
        <v>3</v>
      </c>
    </row>
    <row r="2877" spans="1:24"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f>
        <v>3.5E-4</v>
      </c>
      <c r="P2877" s="6">
        <f>E2877/L2877</f>
        <v>2.3333333333333335</v>
      </c>
      <c r="Q2877" t="str">
        <f t="shared" si="265"/>
        <v>theater</v>
      </c>
      <c r="R2877" s="7" t="str">
        <f t="shared" si="266"/>
        <v>plays</v>
      </c>
      <c r="S2877" s="13">
        <f>(((I2877/60)/60)/24)+DATE(1970,1,1)</f>
        <v>42495.128391203703</v>
      </c>
      <c r="T2877" s="16">
        <f>(((J2877/60)/60)/24)+DATE(1970,1,1)</f>
        <v>42465.128391203703</v>
      </c>
      <c r="U2877" t="str">
        <f t="shared" si="267"/>
        <v/>
      </c>
      <c r="V2877">
        <f t="shared" si="268"/>
        <v>3</v>
      </c>
      <c r="W2877" t="str">
        <f t="shared" si="269"/>
        <v/>
      </c>
      <c r="X2877">
        <f t="shared" si="270"/>
        <v>3</v>
      </c>
    </row>
    <row r="2878" spans="1:24"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f>
        <v>0</v>
      </c>
      <c r="P2878" s="6" t="e">
        <f>E2878/L2878</f>
        <v>#DIV/0!</v>
      </c>
      <c r="Q2878" t="str">
        <f t="shared" si="265"/>
        <v>theater</v>
      </c>
      <c r="R2878" s="7" t="str">
        <f t="shared" si="266"/>
        <v>plays</v>
      </c>
      <c r="S2878" s="13">
        <f>(((I2878/60)/60)/24)+DATE(1970,1,1)</f>
        <v>42201.743969907402</v>
      </c>
      <c r="T2878" s="16">
        <f>(((J2878/60)/60)/24)+DATE(1970,1,1)</f>
        <v>42171.743969907402</v>
      </c>
      <c r="U2878" t="str">
        <f t="shared" si="267"/>
        <v/>
      </c>
      <c r="V2878">
        <f t="shared" si="268"/>
        <v>0</v>
      </c>
      <c r="W2878" t="str">
        <f t="shared" si="269"/>
        <v/>
      </c>
      <c r="X2878">
        <f t="shared" si="270"/>
        <v>0</v>
      </c>
    </row>
    <row r="2879" spans="1:24"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f>
        <v>0.10833333333333334</v>
      </c>
      <c r="P2879" s="6">
        <f>E2879/L2879</f>
        <v>108.33333333333333</v>
      </c>
      <c r="Q2879" t="str">
        <f t="shared" si="265"/>
        <v>theater</v>
      </c>
      <c r="R2879" s="7" t="str">
        <f t="shared" si="266"/>
        <v>plays</v>
      </c>
      <c r="S2879" s="13">
        <f>(((I2879/60)/60)/24)+DATE(1970,1,1)</f>
        <v>42704.708333333328</v>
      </c>
      <c r="T2879" s="16">
        <f>(((J2879/60)/60)/24)+DATE(1970,1,1)</f>
        <v>42672.955138888887</v>
      </c>
      <c r="U2879" t="str">
        <f t="shared" si="267"/>
        <v/>
      </c>
      <c r="V2879">
        <f t="shared" si="268"/>
        <v>6</v>
      </c>
      <c r="W2879" t="str">
        <f t="shared" si="269"/>
        <v/>
      </c>
      <c r="X2879">
        <f t="shared" si="270"/>
        <v>6</v>
      </c>
    </row>
    <row r="2880" spans="1:24"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f>
        <v>2.1000000000000001E-2</v>
      </c>
      <c r="P2880" s="6">
        <f>E2880/L2880</f>
        <v>15.75</v>
      </c>
      <c r="Q2880" t="str">
        <f t="shared" si="265"/>
        <v>theater</v>
      </c>
      <c r="R2880" s="7" t="str">
        <f t="shared" si="266"/>
        <v>plays</v>
      </c>
      <c r="S2880" s="13">
        <f>(((I2880/60)/60)/24)+DATE(1970,1,1)</f>
        <v>42188.615682870368</v>
      </c>
      <c r="T2880" s="16">
        <f>(((J2880/60)/60)/24)+DATE(1970,1,1)</f>
        <v>42128.615682870368</v>
      </c>
      <c r="U2880" t="str">
        <f t="shared" si="267"/>
        <v/>
      </c>
      <c r="V2880">
        <f t="shared" si="268"/>
        <v>4</v>
      </c>
      <c r="W2880" t="str">
        <f t="shared" si="269"/>
        <v/>
      </c>
      <c r="X2880">
        <f t="shared" si="270"/>
        <v>4</v>
      </c>
    </row>
    <row r="2881" spans="1:24"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f>
        <v>2.5892857142857141E-3</v>
      </c>
      <c r="P2881" s="6">
        <f>E2881/L2881</f>
        <v>29</v>
      </c>
      <c r="Q2881" t="str">
        <f t="shared" si="265"/>
        <v>theater</v>
      </c>
      <c r="R2881" s="7" t="str">
        <f t="shared" si="266"/>
        <v>plays</v>
      </c>
      <c r="S2881" s="13">
        <f>(((I2881/60)/60)/24)+DATE(1970,1,1)</f>
        <v>42389.725243055553</v>
      </c>
      <c r="T2881" s="16">
        <f>(((J2881/60)/60)/24)+DATE(1970,1,1)</f>
        <v>42359.725243055553</v>
      </c>
      <c r="U2881" t="str">
        <f t="shared" si="267"/>
        <v/>
      </c>
      <c r="V2881">
        <f t="shared" si="268"/>
        <v>1</v>
      </c>
      <c r="W2881" t="str">
        <f t="shared" si="269"/>
        <v/>
      </c>
      <c r="X2881">
        <f t="shared" si="270"/>
        <v>1</v>
      </c>
    </row>
    <row r="2882" spans="1:24"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f>
        <v>0.23333333333333334</v>
      </c>
      <c r="P2882" s="6">
        <f>E2882/L2882</f>
        <v>96.551724137931032</v>
      </c>
      <c r="Q2882" t="str">
        <f t="shared" si="265"/>
        <v>theater</v>
      </c>
      <c r="R2882" s="7" t="str">
        <f t="shared" si="266"/>
        <v>plays</v>
      </c>
      <c r="S2882" s="13">
        <f>(((I2882/60)/60)/24)+DATE(1970,1,1)</f>
        <v>42236.711805555555</v>
      </c>
      <c r="T2882" s="16">
        <f>(((J2882/60)/60)/24)+DATE(1970,1,1)</f>
        <v>42192.905694444446</v>
      </c>
      <c r="U2882" t="str">
        <f t="shared" si="267"/>
        <v/>
      </c>
      <c r="V2882">
        <f t="shared" si="268"/>
        <v>29</v>
      </c>
      <c r="W2882" t="str">
        <f t="shared" si="269"/>
        <v/>
      </c>
      <c r="X2882">
        <f t="shared" si="270"/>
        <v>29</v>
      </c>
    </row>
    <row r="2883" spans="1:24"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f>
        <v>0</v>
      </c>
      <c r="P2883" s="6" t="e">
        <f>E2883/L2883</f>
        <v>#DIV/0!</v>
      </c>
      <c r="Q2883" t="str">
        <f t="shared" ref="Q2883:Q2946" si="271">LEFT(N2883,SEARCH("/",N2883)-1)</f>
        <v>theater</v>
      </c>
      <c r="R2883" s="7" t="str">
        <f t="shared" ref="R2883:R2946" si="272">RIGHT(N2883,LEN(N2883)-SEARCH("/",N2883))</f>
        <v>plays</v>
      </c>
      <c r="S2883" s="13">
        <f>(((I2883/60)/60)/24)+DATE(1970,1,1)</f>
        <v>41976.639305555553</v>
      </c>
      <c r="T2883" s="16">
        <f>(((J2883/60)/60)/24)+DATE(1970,1,1)</f>
        <v>41916.597638888888</v>
      </c>
      <c r="U2883" t="str">
        <f t="shared" ref="U2883:U2946" si="273">IF(F2883="Successful",L2883,"")</f>
        <v/>
      </c>
      <c r="V2883">
        <f t="shared" ref="V2883:V2946" si="274">IF($F2883="Failed",$L2883,"")</f>
        <v>0</v>
      </c>
      <c r="W2883" t="str">
        <f t="shared" ref="W2883:W2946" si="275">IF($F2883="Canceled",$L2883,"")</f>
        <v/>
      </c>
      <c r="X2883">
        <f t="shared" ref="X2883:X2946" si="276">IF(V2883="",W2883,V2883)</f>
        <v>0</v>
      </c>
    </row>
    <row r="2884" spans="1:24"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f>
        <v>0.33600000000000002</v>
      </c>
      <c r="P2884" s="6">
        <f>E2884/L2884</f>
        <v>63</v>
      </c>
      <c r="Q2884" t="str">
        <f t="shared" si="271"/>
        <v>theater</v>
      </c>
      <c r="R2884" s="7" t="str">
        <f t="shared" si="272"/>
        <v>plays</v>
      </c>
      <c r="S2884" s="13">
        <f>(((I2884/60)/60)/24)+DATE(1970,1,1)</f>
        <v>42491.596273148149</v>
      </c>
      <c r="T2884" s="16">
        <f>(((J2884/60)/60)/24)+DATE(1970,1,1)</f>
        <v>42461.596273148149</v>
      </c>
      <c r="U2884" t="str">
        <f t="shared" si="273"/>
        <v/>
      </c>
      <c r="V2884">
        <f t="shared" si="274"/>
        <v>4</v>
      </c>
      <c r="W2884" t="str">
        <f t="shared" si="275"/>
        <v/>
      </c>
      <c r="X2884">
        <f t="shared" si="276"/>
        <v>4</v>
      </c>
    </row>
    <row r="2885" spans="1:24"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f>
        <v>0.1908</v>
      </c>
      <c r="P2885" s="6">
        <f>E2885/L2885</f>
        <v>381.6</v>
      </c>
      <c r="Q2885" t="str">
        <f t="shared" si="271"/>
        <v>theater</v>
      </c>
      <c r="R2885" s="7" t="str">
        <f t="shared" si="272"/>
        <v>plays</v>
      </c>
      <c r="S2885" s="13">
        <f>(((I2885/60)/60)/24)+DATE(1970,1,1)</f>
        <v>42406.207638888889</v>
      </c>
      <c r="T2885" s="16">
        <f>(((J2885/60)/60)/24)+DATE(1970,1,1)</f>
        <v>42370.90320601852</v>
      </c>
      <c r="U2885" t="str">
        <f t="shared" si="273"/>
        <v/>
      </c>
      <c r="V2885">
        <f t="shared" si="274"/>
        <v>5</v>
      </c>
      <c r="W2885" t="str">
        <f t="shared" si="275"/>
        <v/>
      </c>
      <c r="X2885">
        <f t="shared" si="276"/>
        <v>5</v>
      </c>
    </row>
    <row r="2886" spans="1:24"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f>
        <v>4.1111111111111114E-3</v>
      </c>
      <c r="P2886" s="6">
        <f>E2886/L2886</f>
        <v>46.25</v>
      </c>
      <c r="Q2886" t="str">
        <f t="shared" si="271"/>
        <v>theater</v>
      </c>
      <c r="R2886" s="7" t="str">
        <f t="shared" si="272"/>
        <v>plays</v>
      </c>
      <c r="S2886" s="13">
        <f>(((I2886/60)/60)/24)+DATE(1970,1,1)</f>
        <v>41978.727256944447</v>
      </c>
      <c r="T2886" s="16">
        <f>(((J2886/60)/60)/24)+DATE(1970,1,1)</f>
        <v>41948.727256944447</v>
      </c>
      <c r="U2886" t="str">
        <f t="shared" si="273"/>
        <v/>
      </c>
      <c r="V2886">
        <f t="shared" si="274"/>
        <v>4</v>
      </c>
      <c r="W2886" t="str">
        <f t="shared" si="275"/>
        <v/>
      </c>
      <c r="X2886">
        <f t="shared" si="276"/>
        <v>4</v>
      </c>
    </row>
    <row r="2887" spans="1:24"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f>
        <v>0.32500000000000001</v>
      </c>
      <c r="P2887" s="6">
        <f>E2887/L2887</f>
        <v>26</v>
      </c>
      <c r="Q2887" t="str">
        <f t="shared" si="271"/>
        <v>theater</v>
      </c>
      <c r="R2887" s="7" t="str">
        <f t="shared" si="272"/>
        <v>plays</v>
      </c>
      <c r="S2887" s="13">
        <f>(((I2887/60)/60)/24)+DATE(1970,1,1)</f>
        <v>42077.034733796296</v>
      </c>
      <c r="T2887" s="16">
        <f>(((J2887/60)/60)/24)+DATE(1970,1,1)</f>
        <v>42047.07640046296</v>
      </c>
      <c r="U2887" t="str">
        <f t="shared" si="273"/>
        <v/>
      </c>
      <c r="V2887">
        <f t="shared" si="274"/>
        <v>5</v>
      </c>
      <c r="W2887" t="str">
        <f t="shared" si="275"/>
        <v/>
      </c>
      <c r="X2887">
        <f t="shared" si="276"/>
        <v>5</v>
      </c>
    </row>
    <row r="2888" spans="1:24"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f>
        <v>0.05</v>
      </c>
      <c r="P2888" s="6">
        <f>E2888/L2888</f>
        <v>10</v>
      </c>
      <c r="Q2888" t="str">
        <f t="shared" si="271"/>
        <v>theater</v>
      </c>
      <c r="R2888" s="7" t="str">
        <f t="shared" si="272"/>
        <v>plays</v>
      </c>
      <c r="S2888" s="13">
        <f>(((I2888/60)/60)/24)+DATE(1970,1,1)</f>
        <v>42266.165972222225</v>
      </c>
      <c r="T2888" s="16">
        <f>(((J2888/60)/60)/24)+DATE(1970,1,1)</f>
        <v>42261.632916666669</v>
      </c>
      <c r="U2888" t="str">
        <f t="shared" si="273"/>
        <v/>
      </c>
      <c r="V2888">
        <f t="shared" si="274"/>
        <v>1</v>
      </c>
      <c r="W2888" t="str">
        <f t="shared" si="275"/>
        <v/>
      </c>
      <c r="X2888">
        <f t="shared" si="276"/>
        <v>1</v>
      </c>
    </row>
    <row r="2889" spans="1:24"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f>
        <v>1.6666666666666668E-3</v>
      </c>
      <c r="P2889" s="6">
        <f>E2889/L2889</f>
        <v>5</v>
      </c>
      <c r="Q2889" t="str">
        <f t="shared" si="271"/>
        <v>theater</v>
      </c>
      <c r="R2889" s="7" t="str">
        <f t="shared" si="272"/>
        <v>plays</v>
      </c>
      <c r="S2889" s="13">
        <f>(((I2889/60)/60)/24)+DATE(1970,1,1)</f>
        <v>42015.427361111113</v>
      </c>
      <c r="T2889" s="16">
        <f>(((J2889/60)/60)/24)+DATE(1970,1,1)</f>
        <v>41985.427361111113</v>
      </c>
      <c r="U2889" t="str">
        <f t="shared" si="273"/>
        <v/>
      </c>
      <c r="V2889">
        <f t="shared" si="274"/>
        <v>1</v>
      </c>
      <c r="W2889" t="str">
        <f t="shared" si="275"/>
        <v/>
      </c>
      <c r="X2889">
        <f t="shared" si="276"/>
        <v>1</v>
      </c>
    </row>
    <row r="2890" spans="1:24"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f>
        <v>0</v>
      </c>
      <c r="P2890" s="6" t="e">
        <f>E2890/L2890</f>
        <v>#DIV/0!</v>
      </c>
      <c r="Q2890" t="str">
        <f t="shared" si="271"/>
        <v>theater</v>
      </c>
      <c r="R2890" s="7" t="str">
        <f t="shared" si="272"/>
        <v>plays</v>
      </c>
      <c r="S2890" s="13">
        <f>(((I2890/60)/60)/24)+DATE(1970,1,1)</f>
        <v>41930.207638888889</v>
      </c>
      <c r="T2890" s="16">
        <f>(((J2890/60)/60)/24)+DATE(1970,1,1)</f>
        <v>41922.535185185188</v>
      </c>
      <c r="U2890" t="str">
        <f t="shared" si="273"/>
        <v/>
      </c>
      <c r="V2890">
        <f t="shared" si="274"/>
        <v>0</v>
      </c>
      <c r="W2890" t="str">
        <f t="shared" si="275"/>
        <v/>
      </c>
      <c r="X2890">
        <f t="shared" si="276"/>
        <v>0</v>
      </c>
    </row>
    <row r="2891" spans="1:24"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f>
        <v>0.38066666666666665</v>
      </c>
      <c r="P2891" s="6">
        <f>E2891/L2891</f>
        <v>81.571428571428569</v>
      </c>
      <c r="Q2891" t="str">
        <f t="shared" si="271"/>
        <v>theater</v>
      </c>
      <c r="R2891" s="7" t="str">
        <f t="shared" si="272"/>
        <v>plays</v>
      </c>
      <c r="S2891" s="13">
        <f>(((I2891/60)/60)/24)+DATE(1970,1,1)</f>
        <v>41880.863252314812</v>
      </c>
      <c r="T2891" s="16">
        <f>(((J2891/60)/60)/24)+DATE(1970,1,1)</f>
        <v>41850.863252314812</v>
      </c>
      <c r="U2891" t="str">
        <f t="shared" si="273"/>
        <v/>
      </c>
      <c r="V2891">
        <f t="shared" si="274"/>
        <v>14</v>
      </c>
      <c r="W2891" t="str">
        <f t="shared" si="275"/>
        <v/>
      </c>
      <c r="X2891">
        <f t="shared" si="276"/>
        <v>14</v>
      </c>
    </row>
    <row r="2892" spans="1:24"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f>
        <v>1.0500000000000001E-2</v>
      </c>
      <c r="P2892" s="6">
        <f>E2892/L2892</f>
        <v>7</v>
      </c>
      <c r="Q2892" t="str">
        <f t="shared" si="271"/>
        <v>theater</v>
      </c>
      <c r="R2892" s="7" t="str">
        <f t="shared" si="272"/>
        <v>plays</v>
      </c>
      <c r="S2892" s="13">
        <f>(((I2892/60)/60)/24)+DATE(1970,1,1)</f>
        <v>41860.125</v>
      </c>
      <c r="T2892" s="16">
        <f>(((J2892/60)/60)/24)+DATE(1970,1,1)</f>
        <v>41831.742962962962</v>
      </c>
      <c r="U2892" t="str">
        <f t="shared" si="273"/>
        <v/>
      </c>
      <c r="V2892">
        <f t="shared" si="274"/>
        <v>3</v>
      </c>
      <c r="W2892" t="str">
        <f t="shared" si="275"/>
        <v/>
      </c>
      <c r="X2892">
        <f t="shared" si="276"/>
        <v>3</v>
      </c>
    </row>
    <row r="2893" spans="1:24"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f>
        <v>2.7300000000000001E-2</v>
      </c>
      <c r="P2893" s="6">
        <f>E2893/L2893</f>
        <v>27.3</v>
      </c>
      <c r="Q2893" t="str">
        <f t="shared" si="271"/>
        <v>theater</v>
      </c>
      <c r="R2893" s="7" t="str">
        <f t="shared" si="272"/>
        <v>plays</v>
      </c>
      <c r="S2893" s="13">
        <f>(((I2893/60)/60)/24)+DATE(1970,1,1)</f>
        <v>42475.84175925926</v>
      </c>
      <c r="T2893" s="16">
        <f>(((J2893/60)/60)/24)+DATE(1970,1,1)</f>
        <v>42415.883425925931</v>
      </c>
      <c r="U2893" t="str">
        <f t="shared" si="273"/>
        <v/>
      </c>
      <c r="V2893">
        <f t="shared" si="274"/>
        <v>10</v>
      </c>
      <c r="W2893" t="str">
        <f t="shared" si="275"/>
        <v/>
      </c>
      <c r="X2893">
        <f t="shared" si="276"/>
        <v>10</v>
      </c>
    </row>
    <row r="2894" spans="1:24"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f>
        <v>9.0909090909090912E-2</v>
      </c>
      <c r="P2894" s="6">
        <f>E2894/L2894</f>
        <v>29.411764705882351</v>
      </c>
      <c r="Q2894" t="str">
        <f t="shared" si="271"/>
        <v>theater</v>
      </c>
      <c r="R2894" s="7" t="str">
        <f t="shared" si="272"/>
        <v>plays</v>
      </c>
      <c r="S2894" s="13">
        <f>(((I2894/60)/60)/24)+DATE(1970,1,1)</f>
        <v>41876.875</v>
      </c>
      <c r="T2894" s="16">
        <f>(((J2894/60)/60)/24)+DATE(1970,1,1)</f>
        <v>41869.714166666665</v>
      </c>
      <c r="U2894" t="str">
        <f t="shared" si="273"/>
        <v/>
      </c>
      <c r="V2894">
        <f t="shared" si="274"/>
        <v>17</v>
      </c>
      <c r="W2894" t="str">
        <f t="shared" si="275"/>
        <v/>
      </c>
      <c r="X2894">
        <f t="shared" si="276"/>
        <v>17</v>
      </c>
    </row>
    <row r="2895" spans="1:24"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f>
        <v>5.0000000000000001E-3</v>
      </c>
      <c r="P2895" s="6">
        <f>E2895/L2895</f>
        <v>12.5</v>
      </c>
      <c r="Q2895" t="str">
        <f t="shared" si="271"/>
        <v>theater</v>
      </c>
      <c r="R2895" s="7" t="str">
        <f t="shared" si="272"/>
        <v>plays</v>
      </c>
      <c r="S2895" s="13">
        <f>(((I2895/60)/60)/24)+DATE(1970,1,1)</f>
        <v>42013.083333333328</v>
      </c>
      <c r="T2895" s="16">
        <f>(((J2895/60)/60)/24)+DATE(1970,1,1)</f>
        <v>41953.773090277777</v>
      </c>
      <c r="U2895" t="str">
        <f t="shared" si="273"/>
        <v/>
      </c>
      <c r="V2895">
        <f t="shared" si="274"/>
        <v>2</v>
      </c>
      <c r="W2895" t="str">
        <f t="shared" si="275"/>
        <v/>
      </c>
      <c r="X2895">
        <f t="shared" si="276"/>
        <v>2</v>
      </c>
    </row>
    <row r="2896" spans="1:24"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f>
        <v>0</v>
      </c>
      <c r="P2896" s="6" t="e">
        <f>E2896/L2896</f>
        <v>#DIV/0!</v>
      </c>
      <c r="Q2896" t="str">
        <f t="shared" si="271"/>
        <v>theater</v>
      </c>
      <c r="R2896" s="7" t="str">
        <f t="shared" si="272"/>
        <v>plays</v>
      </c>
      <c r="S2896" s="13">
        <f>(((I2896/60)/60)/24)+DATE(1970,1,1)</f>
        <v>42097.944618055553</v>
      </c>
      <c r="T2896" s="16">
        <f>(((J2896/60)/60)/24)+DATE(1970,1,1)</f>
        <v>42037.986284722225</v>
      </c>
      <c r="U2896" t="str">
        <f t="shared" si="273"/>
        <v/>
      </c>
      <c r="V2896">
        <f t="shared" si="274"/>
        <v>0</v>
      </c>
      <c r="W2896" t="str">
        <f t="shared" si="275"/>
        <v/>
      </c>
      <c r="X2896">
        <f t="shared" si="276"/>
        <v>0</v>
      </c>
    </row>
    <row r="2897" spans="1:24"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f>
        <v>4.5999999999999999E-2</v>
      </c>
      <c r="P2897" s="6">
        <f>E2897/L2897</f>
        <v>5.75</v>
      </c>
      <c r="Q2897" t="str">
        <f t="shared" si="271"/>
        <v>theater</v>
      </c>
      <c r="R2897" s="7" t="str">
        <f t="shared" si="272"/>
        <v>plays</v>
      </c>
      <c r="S2897" s="13">
        <f>(((I2897/60)/60)/24)+DATE(1970,1,1)</f>
        <v>41812.875</v>
      </c>
      <c r="T2897" s="16">
        <f>(((J2897/60)/60)/24)+DATE(1970,1,1)</f>
        <v>41811.555462962962</v>
      </c>
      <c r="U2897" t="str">
        <f t="shared" si="273"/>
        <v/>
      </c>
      <c r="V2897">
        <f t="shared" si="274"/>
        <v>4</v>
      </c>
      <c r="W2897" t="str">
        <f t="shared" si="275"/>
        <v/>
      </c>
      <c r="X2897">
        <f t="shared" si="276"/>
        <v>4</v>
      </c>
    </row>
    <row r="2898" spans="1:24"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f>
        <v>0.20833333333333334</v>
      </c>
      <c r="P2898" s="6">
        <f>E2898/L2898</f>
        <v>52.083333333333336</v>
      </c>
      <c r="Q2898" t="str">
        <f t="shared" si="271"/>
        <v>theater</v>
      </c>
      <c r="R2898" s="7" t="str">
        <f t="shared" si="272"/>
        <v>plays</v>
      </c>
      <c r="S2898" s="13">
        <f>(((I2898/60)/60)/24)+DATE(1970,1,1)</f>
        <v>42716.25</v>
      </c>
      <c r="T2898" s="16">
        <f>(((J2898/60)/60)/24)+DATE(1970,1,1)</f>
        <v>42701.908807870372</v>
      </c>
      <c r="U2898" t="str">
        <f t="shared" si="273"/>
        <v/>
      </c>
      <c r="V2898">
        <f t="shared" si="274"/>
        <v>12</v>
      </c>
      <c r="W2898" t="str">
        <f t="shared" si="275"/>
        <v/>
      </c>
      <c r="X2898">
        <f t="shared" si="276"/>
        <v>12</v>
      </c>
    </row>
    <row r="2899" spans="1:24"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f>
        <v>4.583333333333333E-2</v>
      </c>
      <c r="P2899" s="6">
        <f>E2899/L2899</f>
        <v>183.33333333333334</v>
      </c>
      <c r="Q2899" t="str">
        <f t="shared" si="271"/>
        <v>theater</v>
      </c>
      <c r="R2899" s="7" t="str">
        <f t="shared" si="272"/>
        <v>plays</v>
      </c>
      <c r="S2899" s="13">
        <f>(((I2899/60)/60)/24)+DATE(1970,1,1)</f>
        <v>42288.645196759258</v>
      </c>
      <c r="T2899" s="16">
        <f>(((J2899/60)/60)/24)+DATE(1970,1,1)</f>
        <v>42258.646504629629</v>
      </c>
      <c r="U2899" t="str">
        <f t="shared" si="273"/>
        <v/>
      </c>
      <c r="V2899">
        <f t="shared" si="274"/>
        <v>3</v>
      </c>
      <c r="W2899" t="str">
        <f t="shared" si="275"/>
        <v/>
      </c>
      <c r="X2899">
        <f t="shared" si="276"/>
        <v>3</v>
      </c>
    </row>
    <row r="2900" spans="1:24"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f>
        <v>4.2133333333333335E-2</v>
      </c>
      <c r="P2900" s="6">
        <f>E2900/L2900</f>
        <v>26.333333333333332</v>
      </c>
      <c r="Q2900" t="str">
        <f t="shared" si="271"/>
        <v>theater</v>
      </c>
      <c r="R2900" s="7" t="str">
        <f t="shared" si="272"/>
        <v>plays</v>
      </c>
      <c r="S2900" s="13">
        <f>(((I2900/60)/60)/24)+DATE(1970,1,1)</f>
        <v>42308.664965277778</v>
      </c>
      <c r="T2900" s="16">
        <f>(((J2900/60)/60)/24)+DATE(1970,1,1)</f>
        <v>42278.664965277778</v>
      </c>
      <c r="U2900" t="str">
        <f t="shared" si="273"/>
        <v/>
      </c>
      <c r="V2900">
        <f t="shared" si="274"/>
        <v>12</v>
      </c>
      <c r="W2900" t="str">
        <f t="shared" si="275"/>
        <v/>
      </c>
      <c r="X2900">
        <f t="shared" si="276"/>
        <v>12</v>
      </c>
    </row>
    <row r="2901" spans="1:24"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f>
        <v>0</v>
      </c>
      <c r="P2901" s="6" t="e">
        <f>E2901/L2901</f>
        <v>#DIV/0!</v>
      </c>
      <c r="Q2901" t="str">
        <f t="shared" si="271"/>
        <v>theater</v>
      </c>
      <c r="R2901" s="7" t="str">
        <f t="shared" si="272"/>
        <v>plays</v>
      </c>
      <c r="S2901" s="13">
        <f>(((I2901/60)/60)/24)+DATE(1970,1,1)</f>
        <v>42575.078217592592</v>
      </c>
      <c r="T2901" s="16">
        <f>(((J2901/60)/60)/24)+DATE(1970,1,1)</f>
        <v>42515.078217592592</v>
      </c>
      <c r="U2901" t="str">
        <f t="shared" si="273"/>
        <v/>
      </c>
      <c r="V2901">
        <f t="shared" si="274"/>
        <v>0</v>
      </c>
      <c r="W2901" t="str">
        <f t="shared" si="275"/>
        <v/>
      </c>
      <c r="X2901">
        <f t="shared" si="276"/>
        <v>0</v>
      </c>
    </row>
    <row r="2902" spans="1:24"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f>
        <v>0.61909090909090914</v>
      </c>
      <c r="P2902" s="6">
        <f>E2902/L2902</f>
        <v>486.42857142857144</v>
      </c>
      <c r="Q2902" t="str">
        <f t="shared" si="271"/>
        <v>theater</v>
      </c>
      <c r="R2902" s="7" t="str">
        <f t="shared" si="272"/>
        <v>plays</v>
      </c>
      <c r="S2902" s="13">
        <f>(((I2902/60)/60)/24)+DATE(1970,1,1)</f>
        <v>41860.234166666669</v>
      </c>
      <c r="T2902" s="16">
        <f>(((J2902/60)/60)/24)+DATE(1970,1,1)</f>
        <v>41830.234166666669</v>
      </c>
      <c r="U2902" t="str">
        <f t="shared" si="273"/>
        <v/>
      </c>
      <c r="V2902">
        <f t="shared" si="274"/>
        <v>7</v>
      </c>
      <c r="W2902" t="str">
        <f t="shared" si="275"/>
        <v/>
      </c>
      <c r="X2902">
        <f t="shared" si="276"/>
        <v>7</v>
      </c>
    </row>
    <row r="2903" spans="1:24"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f>
        <v>8.0000000000000002E-3</v>
      </c>
      <c r="P2903" s="6">
        <f>E2903/L2903</f>
        <v>3</v>
      </c>
      <c r="Q2903" t="str">
        <f t="shared" si="271"/>
        <v>theater</v>
      </c>
      <c r="R2903" s="7" t="str">
        <f t="shared" si="272"/>
        <v>plays</v>
      </c>
      <c r="S2903" s="13">
        <f>(((I2903/60)/60)/24)+DATE(1970,1,1)</f>
        <v>42042.904386574075</v>
      </c>
      <c r="T2903" s="16">
        <f>(((J2903/60)/60)/24)+DATE(1970,1,1)</f>
        <v>41982.904386574075</v>
      </c>
      <c r="U2903" t="str">
        <f t="shared" si="273"/>
        <v/>
      </c>
      <c r="V2903">
        <f t="shared" si="274"/>
        <v>2</v>
      </c>
      <c r="W2903" t="str">
        <f t="shared" si="275"/>
        <v/>
      </c>
      <c r="X2903">
        <f t="shared" si="276"/>
        <v>2</v>
      </c>
    </row>
    <row r="2904" spans="1:24"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f>
        <v>1.6666666666666666E-4</v>
      </c>
      <c r="P2904" s="6">
        <f>E2904/L2904</f>
        <v>25</v>
      </c>
      <c r="Q2904" t="str">
        <f t="shared" si="271"/>
        <v>theater</v>
      </c>
      <c r="R2904" s="7" t="str">
        <f t="shared" si="272"/>
        <v>plays</v>
      </c>
      <c r="S2904" s="13">
        <f>(((I2904/60)/60)/24)+DATE(1970,1,1)</f>
        <v>42240.439768518518</v>
      </c>
      <c r="T2904" s="16">
        <f>(((J2904/60)/60)/24)+DATE(1970,1,1)</f>
        <v>42210.439768518518</v>
      </c>
      <c r="U2904" t="str">
        <f t="shared" si="273"/>
        <v/>
      </c>
      <c r="V2904">
        <f t="shared" si="274"/>
        <v>1</v>
      </c>
      <c r="W2904" t="str">
        <f t="shared" si="275"/>
        <v/>
      </c>
      <c r="X2904">
        <f t="shared" si="276"/>
        <v>1</v>
      </c>
    </row>
    <row r="2905" spans="1:24"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f>
        <v>7.7999999999999996E-3</v>
      </c>
      <c r="P2905" s="6">
        <f>E2905/L2905</f>
        <v>9.75</v>
      </c>
      <c r="Q2905" t="str">
        <f t="shared" si="271"/>
        <v>theater</v>
      </c>
      <c r="R2905" s="7" t="str">
        <f t="shared" si="272"/>
        <v>plays</v>
      </c>
      <c r="S2905" s="13">
        <f>(((I2905/60)/60)/24)+DATE(1970,1,1)</f>
        <v>42256.166874999995</v>
      </c>
      <c r="T2905" s="16">
        <f>(((J2905/60)/60)/24)+DATE(1970,1,1)</f>
        <v>42196.166874999995</v>
      </c>
      <c r="U2905" t="str">
        <f t="shared" si="273"/>
        <v/>
      </c>
      <c r="V2905">
        <f t="shared" si="274"/>
        <v>4</v>
      </c>
      <c r="W2905" t="str">
        <f t="shared" si="275"/>
        <v/>
      </c>
      <c r="X2905">
        <f t="shared" si="276"/>
        <v>4</v>
      </c>
    </row>
    <row r="2906" spans="1:24"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f>
        <v>0.05</v>
      </c>
      <c r="P2906" s="6">
        <f>E2906/L2906</f>
        <v>18.75</v>
      </c>
      <c r="Q2906" t="str">
        <f t="shared" si="271"/>
        <v>theater</v>
      </c>
      <c r="R2906" s="7" t="str">
        <f t="shared" si="272"/>
        <v>plays</v>
      </c>
      <c r="S2906" s="13">
        <f>(((I2906/60)/60)/24)+DATE(1970,1,1)</f>
        <v>41952.5</v>
      </c>
      <c r="T2906" s="16">
        <f>(((J2906/60)/60)/24)+DATE(1970,1,1)</f>
        <v>41940.967951388891</v>
      </c>
      <c r="U2906" t="str">
        <f t="shared" si="273"/>
        <v/>
      </c>
      <c r="V2906">
        <f t="shared" si="274"/>
        <v>4</v>
      </c>
      <c r="W2906" t="str">
        <f t="shared" si="275"/>
        <v/>
      </c>
      <c r="X2906">
        <f t="shared" si="276"/>
        <v>4</v>
      </c>
    </row>
    <row r="2907" spans="1:24"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f>
        <v>0.17771428571428571</v>
      </c>
      <c r="P2907" s="6">
        <f>E2907/L2907</f>
        <v>36.588235294117645</v>
      </c>
      <c r="Q2907" t="str">
        <f t="shared" si="271"/>
        <v>theater</v>
      </c>
      <c r="R2907" s="7" t="str">
        <f t="shared" si="272"/>
        <v>plays</v>
      </c>
      <c r="S2907" s="13">
        <f>(((I2907/60)/60)/24)+DATE(1970,1,1)</f>
        <v>42620.056863425925</v>
      </c>
      <c r="T2907" s="16">
        <f>(((J2907/60)/60)/24)+DATE(1970,1,1)</f>
        <v>42606.056863425925</v>
      </c>
      <c r="U2907" t="str">
        <f t="shared" si="273"/>
        <v/>
      </c>
      <c r="V2907">
        <f t="shared" si="274"/>
        <v>17</v>
      </c>
      <c r="W2907" t="str">
        <f t="shared" si="275"/>
        <v/>
      </c>
      <c r="X2907">
        <f t="shared" si="276"/>
        <v>17</v>
      </c>
    </row>
    <row r="2908" spans="1:24"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f>
        <v>9.4166666666666662E-2</v>
      </c>
      <c r="P2908" s="6">
        <f>E2908/L2908</f>
        <v>80.714285714285708</v>
      </c>
      <c r="Q2908" t="str">
        <f t="shared" si="271"/>
        <v>theater</v>
      </c>
      <c r="R2908" s="7" t="str">
        <f t="shared" si="272"/>
        <v>plays</v>
      </c>
      <c r="S2908" s="13">
        <f>(((I2908/60)/60)/24)+DATE(1970,1,1)</f>
        <v>42217.041666666672</v>
      </c>
      <c r="T2908" s="16">
        <f>(((J2908/60)/60)/24)+DATE(1970,1,1)</f>
        <v>42199.648912037039</v>
      </c>
      <c r="U2908" t="str">
        <f t="shared" si="273"/>
        <v/>
      </c>
      <c r="V2908">
        <f t="shared" si="274"/>
        <v>7</v>
      </c>
      <c r="W2908" t="str">
        <f t="shared" si="275"/>
        <v/>
      </c>
      <c r="X2908">
        <f t="shared" si="276"/>
        <v>7</v>
      </c>
    </row>
    <row r="2909" spans="1:24"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f>
        <v>8.0000000000000004E-4</v>
      </c>
      <c r="P2909" s="6">
        <f>E2909/L2909</f>
        <v>1</v>
      </c>
      <c r="Q2909" t="str">
        <f t="shared" si="271"/>
        <v>theater</v>
      </c>
      <c r="R2909" s="7" t="str">
        <f t="shared" si="272"/>
        <v>plays</v>
      </c>
      <c r="S2909" s="13">
        <f>(((I2909/60)/60)/24)+DATE(1970,1,1)</f>
        <v>42504.877743055549</v>
      </c>
      <c r="T2909" s="16">
        <f>(((J2909/60)/60)/24)+DATE(1970,1,1)</f>
        <v>42444.877743055549</v>
      </c>
      <c r="U2909" t="str">
        <f t="shared" si="273"/>
        <v/>
      </c>
      <c r="V2909">
        <f t="shared" si="274"/>
        <v>2</v>
      </c>
      <c r="W2909" t="str">
        <f t="shared" si="275"/>
        <v/>
      </c>
      <c r="X2909">
        <f t="shared" si="276"/>
        <v>2</v>
      </c>
    </row>
    <row r="2910" spans="1:24"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f>
        <v>2.75E-2</v>
      </c>
      <c r="P2910" s="6">
        <f>E2910/L2910</f>
        <v>52.8</v>
      </c>
      <c r="Q2910" t="str">
        <f t="shared" si="271"/>
        <v>theater</v>
      </c>
      <c r="R2910" s="7" t="str">
        <f t="shared" si="272"/>
        <v>plays</v>
      </c>
      <c r="S2910" s="13">
        <f>(((I2910/60)/60)/24)+DATE(1970,1,1)</f>
        <v>42529.731701388882</v>
      </c>
      <c r="T2910" s="16">
        <f>(((J2910/60)/60)/24)+DATE(1970,1,1)</f>
        <v>42499.731701388882</v>
      </c>
      <c r="U2910" t="str">
        <f t="shared" si="273"/>
        <v/>
      </c>
      <c r="V2910">
        <f t="shared" si="274"/>
        <v>5</v>
      </c>
      <c r="W2910" t="str">
        <f t="shared" si="275"/>
        <v/>
      </c>
      <c r="X2910">
        <f t="shared" si="276"/>
        <v>5</v>
      </c>
    </row>
    <row r="2911" spans="1:24"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f>
        <v>1.1111111111111112E-4</v>
      </c>
      <c r="P2911" s="6">
        <f>E2911/L2911</f>
        <v>20</v>
      </c>
      <c r="Q2911" t="str">
        <f t="shared" si="271"/>
        <v>theater</v>
      </c>
      <c r="R2911" s="7" t="str">
        <f t="shared" si="272"/>
        <v>plays</v>
      </c>
      <c r="S2911" s="13">
        <f>(((I2911/60)/60)/24)+DATE(1970,1,1)</f>
        <v>41968.823611111111</v>
      </c>
      <c r="T2911" s="16">
        <f>(((J2911/60)/60)/24)+DATE(1970,1,1)</f>
        <v>41929.266215277778</v>
      </c>
      <c r="U2911" t="str">
        <f t="shared" si="273"/>
        <v/>
      </c>
      <c r="V2911">
        <f t="shared" si="274"/>
        <v>1</v>
      </c>
      <c r="W2911" t="str">
        <f t="shared" si="275"/>
        <v/>
      </c>
      <c r="X2911">
        <f t="shared" si="276"/>
        <v>1</v>
      </c>
    </row>
    <row r="2912" spans="1:24"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f>
        <v>3.3333333333333335E-5</v>
      </c>
      <c r="P2912" s="6">
        <f>E2912/L2912</f>
        <v>1</v>
      </c>
      <c r="Q2912" t="str">
        <f t="shared" si="271"/>
        <v>theater</v>
      </c>
      <c r="R2912" s="7" t="str">
        <f t="shared" si="272"/>
        <v>plays</v>
      </c>
      <c r="S2912" s="13">
        <f>(((I2912/60)/60)/24)+DATE(1970,1,1)</f>
        <v>42167.841284722221</v>
      </c>
      <c r="T2912" s="16">
        <f>(((J2912/60)/60)/24)+DATE(1970,1,1)</f>
        <v>42107.841284722221</v>
      </c>
      <c r="U2912" t="str">
        <f t="shared" si="273"/>
        <v/>
      </c>
      <c r="V2912">
        <f t="shared" si="274"/>
        <v>1</v>
      </c>
      <c r="W2912" t="str">
        <f t="shared" si="275"/>
        <v/>
      </c>
      <c r="X2912">
        <f t="shared" si="276"/>
        <v>1</v>
      </c>
    </row>
    <row r="2913" spans="1:24"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f>
        <v>0.36499999999999999</v>
      </c>
      <c r="P2913" s="6">
        <f>E2913/L2913</f>
        <v>46.928571428571431</v>
      </c>
      <c r="Q2913" t="str">
        <f t="shared" si="271"/>
        <v>theater</v>
      </c>
      <c r="R2913" s="7" t="str">
        <f t="shared" si="272"/>
        <v>plays</v>
      </c>
      <c r="S2913" s="13">
        <f>(((I2913/60)/60)/24)+DATE(1970,1,1)</f>
        <v>42182.768819444449</v>
      </c>
      <c r="T2913" s="16">
        <f>(((J2913/60)/60)/24)+DATE(1970,1,1)</f>
        <v>42142.768819444449</v>
      </c>
      <c r="U2913" t="str">
        <f t="shared" si="273"/>
        <v/>
      </c>
      <c r="V2913">
        <f t="shared" si="274"/>
        <v>14</v>
      </c>
      <c r="W2913" t="str">
        <f t="shared" si="275"/>
        <v/>
      </c>
      <c r="X2913">
        <f t="shared" si="276"/>
        <v>14</v>
      </c>
    </row>
    <row r="2914" spans="1:24"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f>
        <v>0.14058171745152354</v>
      </c>
      <c r="P2914" s="6">
        <f>E2914/L2914</f>
        <v>78.07692307692308</v>
      </c>
      <c r="Q2914" t="str">
        <f t="shared" si="271"/>
        <v>theater</v>
      </c>
      <c r="R2914" s="7" t="str">
        <f t="shared" si="272"/>
        <v>plays</v>
      </c>
      <c r="S2914" s="13">
        <f>(((I2914/60)/60)/24)+DATE(1970,1,1)</f>
        <v>42384.131643518514</v>
      </c>
      <c r="T2914" s="16">
        <f>(((J2914/60)/60)/24)+DATE(1970,1,1)</f>
        <v>42354.131643518514</v>
      </c>
      <c r="U2914" t="str">
        <f t="shared" si="273"/>
        <v/>
      </c>
      <c r="V2914">
        <f t="shared" si="274"/>
        <v>26</v>
      </c>
      <c r="W2914" t="str">
        <f t="shared" si="275"/>
        <v/>
      </c>
      <c r="X2914">
        <f t="shared" si="276"/>
        <v>26</v>
      </c>
    </row>
    <row r="2915" spans="1:24"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f>
        <v>2.0000000000000001E-4</v>
      </c>
      <c r="P2915" s="6">
        <f>E2915/L2915</f>
        <v>1</v>
      </c>
      <c r="Q2915" t="str">
        <f t="shared" si="271"/>
        <v>theater</v>
      </c>
      <c r="R2915" s="7" t="str">
        <f t="shared" si="272"/>
        <v>plays</v>
      </c>
      <c r="S2915" s="13">
        <f>(((I2915/60)/60)/24)+DATE(1970,1,1)</f>
        <v>41888.922905092593</v>
      </c>
      <c r="T2915" s="16">
        <f>(((J2915/60)/60)/24)+DATE(1970,1,1)</f>
        <v>41828.922905092593</v>
      </c>
      <c r="U2915" t="str">
        <f t="shared" si="273"/>
        <v/>
      </c>
      <c r="V2915">
        <f t="shared" si="274"/>
        <v>2</v>
      </c>
      <c r="W2915" t="str">
        <f t="shared" si="275"/>
        <v/>
      </c>
      <c r="X2915">
        <f t="shared" si="276"/>
        <v>2</v>
      </c>
    </row>
    <row r="2916" spans="1:24"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f>
        <v>4.0000000000000003E-5</v>
      </c>
      <c r="P2916" s="6">
        <f>E2916/L2916</f>
        <v>1</v>
      </c>
      <c r="Q2916" t="str">
        <f t="shared" si="271"/>
        <v>theater</v>
      </c>
      <c r="R2916" s="7" t="str">
        <f t="shared" si="272"/>
        <v>plays</v>
      </c>
      <c r="S2916" s="13">
        <f>(((I2916/60)/60)/24)+DATE(1970,1,1)</f>
        <v>42077.865671296298</v>
      </c>
      <c r="T2916" s="16">
        <f>(((J2916/60)/60)/24)+DATE(1970,1,1)</f>
        <v>42017.907337962963</v>
      </c>
      <c r="U2916" t="str">
        <f t="shared" si="273"/>
        <v/>
      </c>
      <c r="V2916">
        <f t="shared" si="274"/>
        <v>1</v>
      </c>
      <c r="W2916" t="str">
        <f t="shared" si="275"/>
        <v/>
      </c>
      <c r="X2916">
        <f t="shared" si="276"/>
        <v>1</v>
      </c>
    </row>
    <row r="2917" spans="1:24"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f>
        <v>0.61099999999999999</v>
      </c>
      <c r="P2917" s="6">
        <f>E2917/L2917</f>
        <v>203.66666666666666</v>
      </c>
      <c r="Q2917" t="str">
        <f t="shared" si="271"/>
        <v>theater</v>
      </c>
      <c r="R2917" s="7" t="str">
        <f t="shared" si="272"/>
        <v>plays</v>
      </c>
      <c r="S2917" s="13">
        <f>(((I2917/60)/60)/24)+DATE(1970,1,1)</f>
        <v>42445.356365740736</v>
      </c>
      <c r="T2917" s="16">
        <f>(((J2917/60)/60)/24)+DATE(1970,1,1)</f>
        <v>42415.398032407407</v>
      </c>
      <c r="U2917" t="str">
        <f t="shared" si="273"/>
        <v/>
      </c>
      <c r="V2917">
        <f t="shared" si="274"/>
        <v>3</v>
      </c>
      <c r="W2917" t="str">
        <f t="shared" si="275"/>
        <v/>
      </c>
      <c r="X2917">
        <f t="shared" si="276"/>
        <v>3</v>
      </c>
    </row>
    <row r="2918" spans="1:24"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f>
        <v>7.8378378378378383E-2</v>
      </c>
      <c r="P2918" s="6">
        <f>E2918/L2918</f>
        <v>20.714285714285715</v>
      </c>
      <c r="Q2918" t="str">
        <f t="shared" si="271"/>
        <v>theater</v>
      </c>
      <c r="R2918" s="7" t="str">
        <f t="shared" si="272"/>
        <v>plays</v>
      </c>
      <c r="S2918" s="13">
        <f>(((I2918/60)/60)/24)+DATE(1970,1,1)</f>
        <v>41778.476724537039</v>
      </c>
      <c r="T2918" s="16">
        <f>(((J2918/60)/60)/24)+DATE(1970,1,1)</f>
        <v>41755.476724537039</v>
      </c>
      <c r="U2918" t="str">
        <f t="shared" si="273"/>
        <v/>
      </c>
      <c r="V2918">
        <f t="shared" si="274"/>
        <v>7</v>
      </c>
      <c r="W2918" t="str">
        <f t="shared" si="275"/>
        <v/>
      </c>
      <c r="X2918">
        <f t="shared" si="276"/>
        <v>7</v>
      </c>
    </row>
    <row r="2919" spans="1:24"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f>
        <v>0.2185</v>
      </c>
      <c r="P2919" s="6">
        <f>E2919/L2919</f>
        <v>48.555555555555557</v>
      </c>
      <c r="Q2919" t="str">
        <f t="shared" si="271"/>
        <v>theater</v>
      </c>
      <c r="R2919" s="7" t="str">
        <f t="shared" si="272"/>
        <v>plays</v>
      </c>
      <c r="S2919" s="13">
        <f>(((I2919/60)/60)/24)+DATE(1970,1,1)</f>
        <v>42263.234340277777</v>
      </c>
      <c r="T2919" s="16">
        <f>(((J2919/60)/60)/24)+DATE(1970,1,1)</f>
        <v>42245.234340277777</v>
      </c>
      <c r="U2919" t="str">
        <f t="shared" si="273"/>
        <v/>
      </c>
      <c r="V2919">
        <f t="shared" si="274"/>
        <v>9</v>
      </c>
      <c r="W2919" t="str">
        <f t="shared" si="275"/>
        <v/>
      </c>
      <c r="X2919">
        <f t="shared" si="276"/>
        <v>9</v>
      </c>
    </row>
    <row r="2920" spans="1:24"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f>
        <v>0.27239999999999998</v>
      </c>
      <c r="P2920" s="6">
        <f>E2920/L2920</f>
        <v>68.099999999999994</v>
      </c>
      <c r="Q2920" t="str">
        <f t="shared" si="271"/>
        <v>theater</v>
      </c>
      <c r="R2920" s="7" t="str">
        <f t="shared" si="272"/>
        <v>plays</v>
      </c>
      <c r="S2920" s="13">
        <f>(((I2920/60)/60)/24)+DATE(1970,1,1)</f>
        <v>42306.629710648151</v>
      </c>
      <c r="T2920" s="16">
        <f>(((J2920/60)/60)/24)+DATE(1970,1,1)</f>
        <v>42278.629710648151</v>
      </c>
      <c r="U2920" t="str">
        <f t="shared" si="273"/>
        <v/>
      </c>
      <c r="V2920">
        <f t="shared" si="274"/>
        <v>20</v>
      </c>
      <c r="W2920" t="str">
        <f t="shared" si="275"/>
        <v/>
      </c>
      <c r="X2920">
        <f t="shared" si="276"/>
        <v>20</v>
      </c>
    </row>
    <row r="2921" spans="1:24"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f>
        <v>8.5000000000000006E-2</v>
      </c>
      <c r="P2921" s="6">
        <f>E2921/L2921</f>
        <v>8.5</v>
      </c>
      <c r="Q2921" t="str">
        <f t="shared" si="271"/>
        <v>theater</v>
      </c>
      <c r="R2921" s="7" t="str">
        <f t="shared" si="272"/>
        <v>plays</v>
      </c>
      <c r="S2921" s="13">
        <f>(((I2921/60)/60)/24)+DATE(1970,1,1)</f>
        <v>41856.61954861111</v>
      </c>
      <c r="T2921" s="16">
        <f>(((J2921/60)/60)/24)+DATE(1970,1,1)</f>
        <v>41826.61954861111</v>
      </c>
      <c r="U2921" t="str">
        <f t="shared" si="273"/>
        <v/>
      </c>
      <c r="V2921">
        <f t="shared" si="274"/>
        <v>6</v>
      </c>
      <c r="W2921" t="str">
        <f t="shared" si="275"/>
        <v/>
      </c>
      <c r="X2921">
        <f t="shared" si="276"/>
        <v>6</v>
      </c>
    </row>
    <row r="2922" spans="1:24"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f>
        <v>0.26840000000000003</v>
      </c>
      <c r="P2922" s="6">
        <f>E2922/L2922</f>
        <v>51.615384615384613</v>
      </c>
      <c r="Q2922" t="str">
        <f t="shared" si="271"/>
        <v>theater</v>
      </c>
      <c r="R2922" s="7" t="str">
        <f t="shared" si="272"/>
        <v>plays</v>
      </c>
      <c r="S2922" s="13">
        <f>(((I2922/60)/60)/24)+DATE(1970,1,1)</f>
        <v>42088.750810185185</v>
      </c>
      <c r="T2922" s="16">
        <f>(((J2922/60)/60)/24)+DATE(1970,1,1)</f>
        <v>42058.792476851857</v>
      </c>
      <c r="U2922" t="str">
        <f t="shared" si="273"/>
        <v/>
      </c>
      <c r="V2922">
        <f t="shared" si="274"/>
        <v>13</v>
      </c>
      <c r="W2922" t="str">
        <f t="shared" si="275"/>
        <v/>
      </c>
      <c r="X2922">
        <f t="shared" si="276"/>
        <v>13</v>
      </c>
    </row>
    <row r="2923" spans="1:24"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f>
        <v>1.29</v>
      </c>
      <c r="P2923" s="6">
        <f>E2923/L2923</f>
        <v>43</v>
      </c>
      <c r="Q2923" t="str">
        <f t="shared" si="271"/>
        <v>theater</v>
      </c>
      <c r="R2923" s="7" t="str">
        <f t="shared" si="272"/>
        <v>musical</v>
      </c>
      <c r="S2923" s="13">
        <f>(((I2923/60)/60)/24)+DATE(1970,1,1)</f>
        <v>41907.886620370373</v>
      </c>
      <c r="T2923" s="16">
        <f>(((J2923/60)/60)/24)+DATE(1970,1,1)</f>
        <v>41877.886620370373</v>
      </c>
      <c r="U2923">
        <f t="shared" si="273"/>
        <v>3</v>
      </c>
      <c r="V2923" t="str">
        <f t="shared" si="274"/>
        <v/>
      </c>
      <c r="W2923" t="str">
        <f t="shared" si="275"/>
        <v/>
      </c>
      <c r="X2923" t="str">
        <f t="shared" si="276"/>
        <v/>
      </c>
    </row>
    <row r="2924" spans="1:24"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f>
        <v>1</v>
      </c>
      <c r="P2924" s="6">
        <f>E2924/L2924</f>
        <v>83.333333333333329</v>
      </c>
      <c r="Q2924" t="str">
        <f t="shared" si="271"/>
        <v>theater</v>
      </c>
      <c r="R2924" s="7" t="str">
        <f t="shared" si="272"/>
        <v>musical</v>
      </c>
      <c r="S2924" s="13">
        <f>(((I2924/60)/60)/24)+DATE(1970,1,1)</f>
        <v>42142.874155092592</v>
      </c>
      <c r="T2924" s="16">
        <f>(((J2924/60)/60)/24)+DATE(1970,1,1)</f>
        <v>42097.874155092592</v>
      </c>
      <c r="U2924">
        <f t="shared" si="273"/>
        <v>6</v>
      </c>
      <c r="V2924" t="str">
        <f t="shared" si="274"/>
        <v/>
      </c>
      <c r="W2924" t="str">
        <f t="shared" si="275"/>
        <v/>
      </c>
      <c r="X2924" t="str">
        <f t="shared" si="276"/>
        <v/>
      </c>
    </row>
    <row r="2925" spans="1:24"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f>
        <v>1</v>
      </c>
      <c r="P2925" s="6">
        <f>E2925/L2925</f>
        <v>30</v>
      </c>
      <c r="Q2925" t="str">
        <f t="shared" si="271"/>
        <v>theater</v>
      </c>
      <c r="R2925" s="7" t="str">
        <f t="shared" si="272"/>
        <v>musical</v>
      </c>
      <c r="S2925" s="13">
        <f>(((I2925/60)/60)/24)+DATE(1970,1,1)</f>
        <v>42028.125</v>
      </c>
      <c r="T2925" s="16">
        <f>(((J2925/60)/60)/24)+DATE(1970,1,1)</f>
        <v>42013.15253472222</v>
      </c>
      <c r="U2925">
        <f t="shared" si="273"/>
        <v>10</v>
      </c>
      <c r="V2925" t="str">
        <f t="shared" si="274"/>
        <v/>
      </c>
      <c r="W2925" t="str">
        <f t="shared" si="275"/>
        <v/>
      </c>
      <c r="X2925" t="str">
        <f t="shared" si="276"/>
        <v/>
      </c>
    </row>
    <row r="2926" spans="1:24"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f>
        <v>1.032</v>
      </c>
      <c r="P2926" s="6">
        <f>E2926/L2926</f>
        <v>175.51020408163265</v>
      </c>
      <c r="Q2926" t="str">
        <f t="shared" si="271"/>
        <v>theater</v>
      </c>
      <c r="R2926" s="7" t="str">
        <f t="shared" si="272"/>
        <v>musical</v>
      </c>
      <c r="S2926" s="13">
        <f>(((I2926/60)/60)/24)+DATE(1970,1,1)</f>
        <v>42133.165972222225</v>
      </c>
      <c r="T2926" s="16">
        <f>(((J2926/60)/60)/24)+DATE(1970,1,1)</f>
        <v>42103.556828703702</v>
      </c>
      <c r="U2926">
        <f t="shared" si="273"/>
        <v>147</v>
      </c>
      <c r="V2926" t="str">
        <f t="shared" si="274"/>
        <v/>
      </c>
      <c r="W2926" t="str">
        <f t="shared" si="275"/>
        <v/>
      </c>
      <c r="X2926" t="str">
        <f t="shared" si="276"/>
        <v/>
      </c>
    </row>
    <row r="2927" spans="1:24"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f>
        <v>1.0244597777777777</v>
      </c>
      <c r="P2927" s="6">
        <f>E2927/L2927</f>
        <v>231.66175879396985</v>
      </c>
      <c r="Q2927" t="str">
        <f t="shared" si="271"/>
        <v>theater</v>
      </c>
      <c r="R2927" s="7" t="str">
        <f t="shared" si="272"/>
        <v>musical</v>
      </c>
      <c r="S2927" s="13">
        <f>(((I2927/60)/60)/24)+DATE(1970,1,1)</f>
        <v>41893.584120370368</v>
      </c>
      <c r="T2927" s="16">
        <f>(((J2927/60)/60)/24)+DATE(1970,1,1)</f>
        <v>41863.584120370368</v>
      </c>
      <c r="U2927">
        <f t="shared" si="273"/>
        <v>199</v>
      </c>
      <c r="V2927" t="str">
        <f t="shared" si="274"/>
        <v/>
      </c>
      <c r="W2927" t="str">
        <f t="shared" si="275"/>
        <v/>
      </c>
      <c r="X2927" t="str">
        <f t="shared" si="276"/>
        <v/>
      </c>
    </row>
    <row r="2928" spans="1:24"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f>
        <v>1.25</v>
      </c>
      <c r="P2928" s="6">
        <f>E2928/L2928</f>
        <v>75</v>
      </c>
      <c r="Q2928" t="str">
        <f t="shared" si="271"/>
        <v>theater</v>
      </c>
      <c r="R2928" s="7" t="str">
        <f t="shared" si="272"/>
        <v>musical</v>
      </c>
      <c r="S2928" s="13">
        <f>(((I2928/60)/60)/24)+DATE(1970,1,1)</f>
        <v>42058.765960648147</v>
      </c>
      <c r="T2928" s="16">
        <f>(((J2928/60)/60)/24)+DATE(1970,1,1)</f>
        <v>42044.765960648147</v>
      </c>
      <c r="U2928">
        <f t="shared" si="273"/>
        <v>50</v>
      </c>
      <c r="V2928" t="str">
        <f t="shared" si="274"/>
        <v/>
      </c>
      <c r="W2928" t="str">
        <f t="shared" si="275"/>
        <v/>
      </c>
      <c r="X2928" t="str">
        <f t="shared" si="276"/>
        <v/>
      </c>
    </row>
    <row r="2929" spans="1:24"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f>
        <v>1.3083333333333333</v>
      </c>
      <c r="P2929" s="6">
        <f>E2929/L2929</f>
        <v>112.14285714285714</v>
      </c>
      <c r="Q2929" t="str">
        <f t="shared" si="271"/>
        <v>theater</v>
      </c>
      <c r="R2929" s="7" t="str">
        <f t="shared" si="272"/>
        <v>musical</v>
      </c>
      <c r="S2929" s="13">
        <f>(((I2929/60)/60)/24)+DATE(1970,1,1)</f>
        <v>41835.208333333336</v>
      </c>
      <c r="T2929" s="16">
        <f>(((J2929/60)/60)/24)+DATE(1970,1,1)</f>
        <v>41806.669317129628</v>
      </c>
      <c r="U2929">
        <f t="shared" si="273"/>
        <v>21</v>
      </c>
      <c r="V2929" t="str">
        <f t="shared" si="274"/>
        <v/>
      </c>
      <c r="W2929" t="str">
        <f t="shared" si="275"/>
        <v/>
      </c>
      <c r="X2929" t="str">
        <f t="shared" si="276"/>
        <v/>
      </c>
    </row>
    <row r="2930" spans="1:24"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f>
        <v>1</v>
      </c>
      <c r="P2930" s="6">
        <f>E2930/L2930</f>
        <v>41.666666666666664</v>
      </c>
      <c r="Q2930" t="str">
        <f t="shared" si="271"/>
        <v>theater</v>
      </c>
      <c r="R2930" s="7" t="str">
        <f t="shared" si="272"/>
        <v>musical</v>
      </c>
      <c r="S2930" s="13">
        <f>(((I2930/60)/60)/24)+DATE(1970,1,1)</f>
        <v>42433.998217592598</v>
      </c>
      <c r="T2930" s="16">
        <f>(((J2930/60)/60)/24)+DATE(1970,1,1)</f>
        <v>42403.998217592598</v>
      </c>
      <c r="U2930">
        <f t="shared" si="273"/>
        <v>24</v>
      </c>
      <c r="V2930" t="str">
        <f t="shared" si="274"/>
        <v/>
      </c>
      <c r="W2930" t="str">
        <f t="shared" si="275"/>
        <v/>
      </c>
      <c r="X2930" t="str">
        <f t="shared" si="276"/>
        <v/>
      </c>
    </row>
    <row r="2931" spans="1:24"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f>
        <v>1.02069375</v>
      </c>
      <c r="P2931" s="6">
        <f>E2931/L2931</f>
        <v>255.17343750000001</v>
      </c>
      <c r="Q2931" t="str">
        <f t="shared" si="271"/>
        <v>theater</v>
      </c>
      <c r="R2931" s="7" t="str">
        <f t="shared" si="272"/>
        <v>musical</v>
      </c>
      <c r="S2931" s="13">
        <f>(((I2931/60)/60)/24)+DATE(1970,1,1)</f>
        <v>41784.564328703702</v>
      </c>
      <c r="T2931" s="16">
        <f>(((J2931/60)/60)/24)+DATE(1970,1,1)</f>
        <v>41754.564328703702</v>
      </c>
      <c r="U2931">
        <f t="shared" si="273"/>
        <v>32</v>
      </c>
      <c r="V2931" t="str">
        <f t="shared" si="274"/>
        <v/>
      </c>
      <c r="W2931" t="str">
        <f t="shared" si="275"/>
        <v/>
      </c>
      <c r="X2931" t="str">
        <f t="shared" si="276"/>
        <v/>
      </c>
    </row>
    <row r="2932" spans="1:24"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f>
        <v>1.0092000000000001</v>
      </c>
      <c r="P2932" s="6">
        <f>E2932/L2932</f>
        <v>162.7741935483871</v>
      </c>
      <c r="Q2932" t="str">
        <f t="shared" si="271"/>
        <v>theater</v>
      </c>
      <c r="R2932" s="7" t="str">
        <f t="shared" si="272"/>
        <v>musical</v>
      </c>
      <c r="S2932" s="13">
        <f>(((I2932/60)/60)/24)+DATE(1970,1,1)</f>
        <v>42131.584074074075</v>
      </c>
      <c r="T2932" s="16">
        <f>(((J2932/60)/60)/24)+DATE(1970,1,1)</f>
        <v>42101.584074074075</v>
      </c>
      <c r="U2932">
        <f t="shared" si="273"/>
        <v>62</v>
      </c>
      <c r="V2932" t="str">
        <f t="shared" si="274"/>
        <v/>
      </c>
      <c r="W2932" t="str">
        <f t="shared" si="275"/>
        <v/>
      </c>
      <c r="X2932" t="str">
        <f t="shared" si="276"/>
        <v/>
      </c>
    </row>
    <row r="2933" spans="1:24"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f>
        <v>1.06</v>
      </c>
      <c r="P2933" s="6">
        <f>E2933/L2933</f>
        <v>88.333333333333329</v>
      </c>
      <c r="Q2933" t="str">
        <f t="shared" si="271"/>
        <v>theater</v>
      </c>
      <c r="R2933" s="7" t="str">
        <f t="shared" si="272"/>
        <v>musical</v>
      </c>
      <c r="S2933" s="13">
        <f>(((I2933/60)/60)/24)+DATE(1970,1,1)</f>
        <v>41897.255555555559</v>
      </c>
      <c r="T2933" s="16">
        <f>(((J2933/60)/60)/24)+DATE(1970,1,1)</f>
        <v>41872.291238425925</v>
      </c>
      <c r="U2933">
        <f t="shared" si="273"/>
        <v>9</v>
      </c>
      <c r="V2933" t="str">
        <f t="shared" si="274"/>
        <v/>
      </c>
      <c r="W2933" t="str">
        <f t="shared" si="275"/>
        <v/>
      </c>
      <c r="X2933" t="str">
        <f t="shared" si="276"/>
        <v/>
      </c>
    </row>
    <row r="2934" spans="1:24"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f>
        <v>1.0509677419354839</v>
      </c>
      <c r="P2934" s="6">
        <f>E2934/L2934</f>
        <v>85.736842105263165</v>
      </c>
      <c r="Q2934" t="str">
        <f t="shared" si="271"/>
        <v>theater</v>
      </c>
      <c r="R2934" s="7" t="str">
        <f t="shared" si="272"/>
        <v>musical</v>
      </c>
      <c r="S2934" s="13">
        <f>(((I2934/60)/60)/24)+DATE(1970,1,1)</f>
        <v>42056.458333333328</v>
      </c>
      <c r="T2934" s="16">
        <f>(((J2934/60)/60)/24)+DATE(1970,1,1)</f>
        <v>42025.164780092593</v>
      </c>
      <c r="U2934">
        <f t="shared" si="273"/>
        <v>38</v>
      </c>
      <c r="V2934" t="str">
        <f t="shared" si="274"/>
        <v/>
      </c>
      <c r="W2934" t="str">
        <f t="shared" si="275"/>
        <v/>
      </c>
      <c r="X2934" t="str">
        <f t="shared" si="276"/>
        <v/>
      </c>
    </row>
    <row r="2935" spans="1:24"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f>
        <v>1.0276000000000001</v>
      </c>
      <c r="P2935" s="6">
        <f>E2935/L2935</f>
        <v>47.574074074074076</v>
      </c>
      <c r="Q2935" t="str">
        <f t="shared" si="271"/>
        <v>theater</v>
      </c>
      <c r="R2935" s="7" t="str">
        <f t="shared" si="272"/>
        <v>musical</v>
      </c>
      <c r="S2935" s="13">
        <f>(((I2935/60)/60)/24)+DATE(1970,1,1)</f>
        <v>42525.956631944442</v>
      </c>
      <c r="T2935" s="16">
        <f>(((J2935/60)/60)/24)+DATE(1970,1,1)</f>
        <v>42495.956631944442</v>
      </c>
      <c r="U2935">
        <f t="shared" si="273"/>
        <v>54</v>
      </c>
      <c r="V2935" t="str">
        <f t="shared" si="274"/>
        <v/>
      </c>
      <c r="W2935" t="str">
        <f t="shared" si="275"/>
        <v/>
      </c>
      <c r="X2935" t="str">
        <f t="shared" si="276"/>
        <v/>
      </c>
    </row>
    <row r="2936" spans="1:24"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f>
        <v>1.08</v>
      </c>
      <c r="P2936" s="6">
        <f>E2936/L2936</f>
        <v>72.972972972972968</v>
      </c>
      <c r="Q2936" t="str">
        <f t="shared" si="271"/>
        <v>theater</v>
      </c>
      <c r="R2936" s="7" t="str">
        <f t="shared" si="272"/>
        <v>musical</v>
      </c>
      <c r="S2936" s="13">
        <f>(((I2936/60)/60)/24)+DATE(1970,1,1)</f>
        <v>41805.636157407411</v>
      </c>
      <c r="T2936" s="16">
        <f>(((J2936/60)/60)/24)+DATE(1970,1,1)</f>
        <v>41775.636157407411</v>
      </c>
      <c r="U2936">
        <f t="shared" si="273"/>
        <v>37</v>
      </c>
      <c r="V2936" t="str">
        <f t="shared" si="274"/>
        <v/>
      </c>
      <c r="W2936" t="str">
        <f t="shared" si="275"/>
        <v/>
      </c>
      <c r="X2936" t="str">
        <f t="shared" si="276"/>
        <v/>
      </c>
    </row>
    <row r="2937" spans="1:24"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f>
        <v>1.0088571428571429</v>
      </c>
      <c r="P2937" s="6">
        <f>E2937/L2937</f>
        <v>90.538461538461533</v>
      </c>
      <c r="Q2937" t="str">
        <f t="shared" si="271"/>
        <v>theater</v>
      </c>
      <c r="R2937" s="7" t="str">
        <f t="shared" si="272"/>
        <v>musical</v>
      </c>
      <c r="S2937" s="13">
        <f>(((I2937/60)/60)/24)+DATE(1970,1,1)</f>
        <v>42611.708333333328</v>
      </c>
      <c r="T2937" s="16">
        <f>(((J2937/60)/60)/24)+DATE(1970,1,1)</f>
        <v>42553.583425925928</v>
      </c>
      <c r="U2937">
        <f t="shared" si="273"/>
        <v>39</v>
      </c>
      <c r="V2937" t="str">
        <f t="shared" si="274"/>
        <v/>
      </c>
      <c r="W2937" t="str">
        <f t="shared" si="275"/>
        <v/>
      </c>
      <c r="X2937" t="str">
        <f t="shared" si="276"/>
        <v/>
      </c>
    </row>
    <row r="2938" spans="1:24"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f>
        <v>1.28</v>
      </c>
      <c r="P2938" s="6">
        <f>E2938/L2938</f>
        <v>37.647058823529413</v>
      </c>
      <c r="Q2938" t="str">
        <f t="shared" si="271"/>
        <v>theater</v>
      </c>
      <c r="R2938" s="7" t="str">
        <f t="shared" si="272"/>
        <v>musical</v>
      </c>
      <c r="S2938" s="13">
        <f>(((I2938/60)/60)/24)+DATE(1970,1,1)</f>
        <v>41925.207638888889</v>
      </c>
      <c r="T2938" s="16">
        <f>(((J2938/60)/60)/24)+DATE(1970,1,1)</f>
        <v>41912.650729166664</v>
      </c>
      <c r="U2938">
        <f t="shared" si="273"/>
        <v>34</v>
      </c>
      <c r="V2938" t="str">
        <f t="shared" si="274"/>
        <v/>
      </c>
      <c r="W2938" t="str">
        <f t="shared" si="275"/>
        <v/>
      </c>
      <c r="X2938" t="str">
        <f t="shared" si="276"/>
        <v/>
      </c>
    </row>
    <row r="2939" spans="1:24"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f>
        <v>1.3333333333333333</v>
      </c>
      <c r="P2939" s="6">
        <f>E2939/L2939</f>
        <v>36.363636363636367</v>
      </c>
      <c r="Q2939" t="str">
        <f t="shared" si="271"/>
        <v>theater</v>
      </c>
      <c r="R2939" s="7" t="str">
        <f t="shared" si="272"/>
        <v>musical</v>
      </c>
      <c r="S2939" s="13">
        <f>(((I2939/60)/60)/24)+DATE(1970,1,1)</f>
        <v>41833.457326388889</v>
      </c>
      <c r="T2939" s="16">
        <f>(((J2939/60)/60)/24)+DATE(1970,1,1)</f>
        <v>41803.457326388889</v>
      </c>
      <c r="U2939">
        <f t="shared" si="273"/>
        <v>55</v>
      </c>
      <c r="V2939" t="str">
        <f t="shared" si="274"/>
        <v/>
      </c>
      <c r="W2939" t="str">
        <f t="shared" si="275"/>
        <v/>
      </c>
      <c r="X2939" t="str">
        <f t="shared" si="276"/>
        <v/>
      </c>
    </row>
    <row r="2940" spans="1:24"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f>
        <v>1.0137499999999999</v>
      </c>
      <c r="P2940" s="6">
        <f>E2940/L2940</f>
        <v>126.71875</v>
      </c>
      <c r="Q2940" t="str">
        <f t="shared" si="271"/>
        <v>theater</v>
      </c>
      <c r="R2940" s="7" t="str">
        <f t="shared" si="272"/>
        <v>musical</v>
      </c>
      <c r="S2940" s="13">
        <f>(((I2940/60)/60)/24)+DATE(1970,1,1)</f>
        <v>42034.703865740739</v>
      </c>
      <c r="T2940" s="16">
        <f>(((J2940/60)/60)/24)+DATE(1970,1,1)</f>
        <v>42004.703865740739</v>
      </c>
      <c r="U2940">
        <f t="shared" si="273"/>
        <v>32</v>
      </c>
      <c r="V2940" t="str">
        <f t="shared" si="274"/>
        <v/>
      </c>
      <c r="W2940" t="str">
        <f t="shared" si="275"/>
        <v/>
      </c>
      <c r="X2940" t="str">
        <f t="shared" si="276"/>
        <v/>
      </c>
    </row>
    <row r="2941" spans="1:24"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f>
        <v>1.0287500000000001</v>
      </c>
      <c r="P2941" s="6">
        <f>E2941/L2941</f>
        <v>329.2</v>
      </c>
      <c r="Q2941" t="str">
        <f t="shared" si="271"/>
        <v>theater</v>
      </c>
      <c r="R2941" s="7" t="str">
        <f t="shared" si="272"/>
        <v>musical</v>
      </c>
      <c r="S2941" s="13">
        <f>(((I2941/60)/60)/24)+DATE(1970,1,1)</f>
        <v>41879.041666666664</v>
      </c>
      <c r="T2941" s="16">
        <f>(((J2941/60)/60)/24)+DATE(1970,1,1)</f>
        <v>41845.809166666666</v>
      </c>
      <c r="U2941">
        <f t="shared" si="273"/>
        <v>25</v>
      </c>
      <c r="V2941" t="str">
        <f t="shared" si="274"/>
        <v/>
      </c>
      <c r="W2941" t="str">
        <f t="shared" si="275"/>
        <v/>
      </c>
      <c r="X2941" t="str">
        <f t="shared" si="276"/>
        <v/>
      </c>
    </row>
    <row r="2942" spans="1:24"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f>
        <v>1.0724</v>
      </c>
      <c r="P2942" s="6">
        <f>E2942/L2942</f>
        <v>81.242424242424249</v>
      </c>
      <c r="Q2942" t="str">
        <f t="shared" si="271"/>
        <v>theater</v>
      </c>
      <c r="R2942" s="7" t="str">
        <f t="shared" si="272"/>
        <v>musical</v>
      </c>
      <c r="S2942" s="13">
        <f>(((I2942/60)/60)/24)+DATE(1970,1,1)</f>
        <v>42022.773356481484</v>
      </c>
      <c r="T2942" s="16">
        <f>(((J2942/60)/60)/24)+DATE(1970,1,1)</f>
        <v>41982.773356481484</v>
      </c>
      <c r="U2942">
        <f t="shared" si="273"/>
        <v>33</v>
      </c>
      <c r="V2942" t="str">
        <f t="shared" si="274"/>
        <v/>
      </c>
      <c r="W2942" t="str">
        <f t="shared" si="275"/>
        <v/>
      </c>
      <c r="X2942" t="str">
        <f t="shared" si="276"/>
        <v/>
      </c>
    </row>
    <row r="2943" spans="1:24"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f>
        <v>4.0000000000000003E-5</v>
      </c>
      <c r="P2943" s="6">
        <f>E2943/L2943</f>
        <v>1</v>
      </c>
      <c r="Q2943" t="str">
        <f t="shared" si="271"/>
        <v>theater</v>
      </c>
      <c r="R2943" s="7" t="str">
        <f t="shared" si="272"/>
        <v>spaces</v>
      </c>
      <c r="S2943" s="13">
        <f>(((I2943/60)/60)/24)+DATE(1970,1,1)</f>
        <v>42064.960127314815</v>
      </c>
      <c r="T2943" s="16">
        <f>(((J2943/60)/60)/24)+DATE(1970,1,1)</f>
        <v>42034.960127314815</v>
      </c>
      <c r="U2943" t="str">
        <f t="shared" si="273"/>
        <v/>
      </c>
      <c r="V2943">
        <f t="shared" si="274"/>
        <v>1</v>
      </c>
      <c r="W2943" t="str">
        <f t="shared" si="275"/>
        <v/>
      </c>
      <c r="X2943">
        <f t="shared" si="276"/>
        <v>1</v>
      </c>
    </row>
    <row r="2944" spans="1:24"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f>
        <v>0.20424999999999999</v>
      </c>
      <c r="P2944" s="6">
        <f>E2944/L2944</f>
        <v>202.22772277227722</v>
      </c>
      <c r="Q2944" t="str">
        <f t="shared" si="271"/>
        <v>theater</v>
      </c>
      <c r="R2944" s="7" t="str">
        <f t="shared" si="272"/>
        <v>spaces</v>
      </c>
      <c r="S2944" s="13">
        <f>(((I2944/60)/60)/24)+DATE(1970,1,1)</f>
        <v>42354.845833333333</v>
      </c>
      <c r="T2944" s="16">
        <f>(((J2944/60)/60)/24)+DATE(1970,1,1)</f>
        <v>42334.803923611107</v>
      </c>
      <c r="U2944" t="str">
        <f t="shared" si="273"/>
        <v/>
      </c>
      <c r="V2944">
        <f t="shared" si="274"/>
        <v>202</v>
      </c>
      <c r="W2944" t="str">
        <f t="shared" si="275"/>
        <v/>
      </c>
      <c r="X2944">
        <f t="shared" si="276"/>
        <v>202</v>
      </c>
    </row>
    <row r="2945" spans="1:24"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f>
        <v>0</v>
      </c>
      <c r="P2945" s="6" t="e">
        <f>E2945/L2945</f>
        <v>#DIV/0!</v>
      </c>
      <c r="Q2945" t="str">
        <f t="shared" si="271"/>
        <v>theater</v>
      </c>
      <c r="R2945" s="7" t="str">
        <f t="shared" si="272"/>
        <v>spaces</v>
      </c>
      <c r="S2945" s="13">
        <f>(((I2945/60)/60)/24)+DATE(1970,1,1)</f>
        <v>42107.129398148143</v>
      </c>
      <c r="T2945" s="16">
        <f>(((J2945/60)/60)/24)+DATE(1970,1,1)</f>
        <v>42077.129398148143</v>
      </c>
      <c r="U2945" t="str">
        <f t="shared" si="273"/>
        <v/>
      </c>
      <c r="V2945">
        <f t="shared" si="274"/>
        <v>0</v>
      </c>
      <c r="W2945" t="str">
        <f t="shared" si="275"/>
        <v/>
      </c>
      <c r="X2945">
        <f t="shared" si="276"/>
        <v>0</v>
      </c>
    </row>
    <row r="2946" spans="1:24"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f>
        <v>0.01</v>
      </c>
      <c r="P2946" s="6">
        <f>E2946/L2946</f>
        <v>100</v>
      </c>
      <c r="Q2946" t="str">
        <f t="shared" si="271"/>
        <v>theater</v>
      </c>
      <c r="R2946" s="7" t="str">
        <f t="shared" si="272"/>
        <v>spaces</v>
      </c>
      <c r="S2946" s="13">
        <f>(((I2946/60)/60)/24)+DATE(1970,1,1)</f>
        <v>42162.9143287037</v>
      </c>
      <c r="T2946" s="16">
        <f>(((J2946/60)/60)/24)+DATE(1970,1,1)</f>
        <v>42132.9143287037</v>
      </c>
      <c r="U2946" t="str">
        <f t="shared" si="273"/>
        <v/>
      </c>
      <c r="V2946">
        <f t="shared" si="274"/>
        <v>1</v>
      </c>
      <c r="W2946" t="str">
        <f t="shared" si="275"/>
        <v/>
      </c>
      <c r="X2946">
        <f t="shared" si="276"/>
        <v>1</v>
      </c>
    </row>
    <row r="2947" spans="1:24"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f>
        <v>0</v>
      </c>
      <c r="P2947" s="6" t="e">
        <f>E2947/L2947</f>
        <v>#DIV/0!</v>
      </c>
      <c r="Q2947" t="str">
        <f t="shared" ref="Q2947:Q3010" si="277">LEFT(N2947,SEARCH("/",N2947)-1)</f>
        <v>theater</v>
      </c>
      <c r="R2947" s="7" t="str">
        <f t="shared" ref="R2947:R3010" si="278">RIGHT(N2947,LEN(N2947)-SEARCH("/",N2947))</f>
        <v>spaces</v>
      </c>
      <c r="S2947" s="13">
        <f>(((I2947/60)/60)/24)+DATE(1970,1,1)</f>
        <v>42148.139583333337</v>
      </c>
      <c r="T2947" s="16">
        <f>(((J2947/60)/60)/24)+DATE(1970,1,1)</f>
        <v>42118.139583333337</v>
      </c>
      <c r="U2947" t="str">
        <f t="shared" ref="U2947:U3010" si="279">IF(F2947="Successful",L2947,"")</f>
        <v/>
      </c>
      <c r="V2947">
        <f t="shared" ref="V2947:V3010" si="280">IF($F2947="Failed",$L2947,"")</f>
        <v>0</v>
      </c>
      <c r="W2947" t="str">
        <f t="shared" ref="W2947:W3010" si="281">IF($F2947="Canceled",$L2947,"")</f>
        <v/>
      </c>
      <c r="X2947">
        <f t="shared" ref="X2947:X3010" si="282">IF(V2947="",W2947,V2947)</f>
        <v>0</v>
      </c>
    </row>
    <row r="2948" spans="1:24"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f>
        <v>1E-3</v>
      </c>
      <c r="P2948" s="6">
        <f>E2948/L2948</f>
        <v>1</v>
      </c>
      <c r="Q2948" t="str">
        <f t="shared" si="277"/>
        <v>theater</v>
      </c>
      <c r="R2948" s="7" t="str">
        <f t="shared" si="278"/>
        <v>spaces</v>
      </c>
      <c r="S2948" s="13">
        <f>(((I2948/60)/60)/24)+DATE(1970,1,1)</f>
        <v>42597.531157407408</v>
      </c>
      <c r="T2948" s="16">
        <f>(((J2948/60)/60)/24)+DATE(1970,1,1)</f>
        <v>42567.531157407408</v>
      </c>
      <c r="U2948" t="str">
        <f t="shared" si="279"/>
        <v/>
      </c>
      <c r="V2948">
        <f t="shared" si="280"/>
        <v>2</v>
      </c>
      <c r="W2948" t="str">
        <f t="shared" si="281"/>
        <v/>
      </c>
      <c r="X2948">
        <f t="shared" si="282"/>
        <v>2</v>
      </c>
    </row>
    <row r="2949" spans="1:24"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f>
        <v>4.2880000000000001E-2</v>
      </c>
      <c r="P2949" s="6">
        <f>E2949/L2949</f>
        <v>82.461538461538467</v>
      </c>
      <c r="Q2949" t="str">
        <f t="shared" si="277"/>
        <v>theater</v>
      </c>
      <c r="R2949" s="7" t="str">
        <f t="shared" si="278"/>
        <v>spaces</v>
      </c>
      <c r="S2949" s="13">
        <f>(((I2949/60)/60)/24)+DATE(1970,1,1)</f>
        <v>42698.715972222228</v>
      </c>
      <c r="T2949" s="16">
        <f>(((J2949/60)/60)/24)+DATE(1970,1,1)</f>
        <v>42649.562118055561</v>
      </c>
      <c r="U2949" t="str">
        <f t="shared" si="279"/>
        <v/>
      </c>
      <c r="V2949">
        <f t="shared" si="280"/>
        <v>13</v>
      </c>
      <c r="W2949" t="str">
        <f t="shared" si="281"/>
        <v/>
      </c>
      <c r="X2949">
        <f t="shared" si="282"/>
        <v>13</v>
      </c>
    </row>
    <row r="2950" spans="1:24"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f>
        <v>4.8000000000000001E-5</v>
      </c>
      <c r="P2950" s="6">
        <f>E2950/L2950</f>
        <v>2.6666666666666665</v>
      </c>
      <c r="Q2950" t="str">
        <f t="shared" si="277"/>
        <v>theater</v>
      </c>
      <c r="R2950" s="7" t="str">
        <f t="shared" si="278"/>
        <v>spaces</v>
      </c>
      <c r="S2950" s="13">
        <f>(((I2950/60)/60)/24)+DATE(1970,1,1)</f>
        <v>42157.649224537032</v>
      </c>
      <c r="T2950" s="16">
        <f>(((J2950/60)/60)/24)+DATE(1970,1,1)</f>
        <v>42097.649224537032</v>
      </c>
      <c r="U2950" t="str">
        <f t="shared" si="279"/>
        <v/>
      </c>
      <c r="V2950">
        <f t="shared" si="280"/>
        <v>9</v>
      </c>
      <c r="W2950" t="str">
        <f t="shared" si="281"/>
        <v/>
      </c>
      <c r="X2950">
        <f t="shared" si="282"/>
        <v>9</v>
      </c>
    </row>
    <row r="2951" spans="1:24"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f>
        <v>2.5000000000000001E-2</v>
      </c>
      <c r="P2951" s="6">
        <f>E2951/L2951</f>
        <v>12.5</v>
      </c>
      <c r="Q2951" t="str">
        <f t="shared" si="277"/>
        <v>theater</v>
      </c>
      <c r="R2951" s="7" t="str">
        <f t="shared" si="278"/>
        <v>spaces</v>
      </c>
      <c r="S2951" s="13">
        <f>(((I2951/60)/60)/24)+DATE(1970,1,1)</f>
        <v>42327.864780092597</v>
      </c>
      <c r="T2951" s="16">
        <f>(((J2951/60)/60)/24)+DATE(1970,1,1)</f>
        <v>42297.823113425926</v>
      </c>
      <c r="U2951" t="str">
        <f t="shared" si="279"/>
        <v/>
      </c>
      <c r="V2951">
        <f t="shared" si="280"/>
        <v>2</v>
      </c>
      <c r="W2951" t="str">
        <f t="shared" si="281"/>
        <v/>
      </c>
      <c r="X2951">
        <f t="shared" si="282"/>
        <v>2</v>
      </c>
    </row>
    <row r="2952" spans="1:24"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f>
        <v>0</v>
      </c>
      <c r="P2952" s="6" t="e">
        <f>E2952/L2952</f>
        <v>#DIV/0!</v>
      </c>
      <c r="Q2952" t="str">
        <f t="shared" si="277"/>
        <v>theater</v>
      </c>
      <c r="R2952" s="7" t="str">
        <f t="shared" si="278"/>
        <v>spaces</v>
      </c>
      <c r="S2952" s="13">
        <f>(((I2952/60)/60)/24)+DATE(1970,1,1)</f>
        <v>42392.36518518519</v>
      </c>
      <c r="T2952" s="16">
        <f>(((J2952/60)/60)/24)+DATE(1970,1,1)</f>
        <v>42362.36518518519</v>
      </c>
      <c r="U2952" t="str">
        <f t="shared" si="279"/>
        <v/>
      </c>
      <c r="V2952">
        <f t="shared" si="280"/>
        <v>0</v>
      </c>
      <c r="W2952" t="str">
        <f t="shared" si="281"/>
        <v/>
      </c>
      <c r="X2952">
        <f t="shared" si="282"/>
        <v>0</v>
      </c>
    </row>
    <row r="2953" spans="1:24"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f>
        <v>2.1919999999999999E-2</v>
      </c>
      <c r="P2953" s="6">
        <f>E2953/L2953</f>
        <v>18.896551724137932</v>
      </c>
      <c r="Q2953" t="str">
        <f t="shared" si="277"/>
        <v>theater</v>
      </c>
      <c r="R2953" s="7" t="str">
        <f t="shared" si="278"/>
        <v>spaces</v>
      </c>
      <c r="S2953" s="13">
        <f>(((I2953/60)/60)/24)+DATE(1970,1,1)</f>
        <v>41917.802928240737</v>
      </c>
      <c r="T2953" s="16">
        <f>(((J2953/60)/60)/24)+DATE(1970,1,1)</f>
        <v>41872.802928240737</v>
      </c>
      <c r="U2953" t="str">
        <f t="shared" si="279"/>
        <v/>
      </c>
      <c r="V2953" t="str">
        <f t="shared" si="280"/>
        <v/>
      </c>
      <c r="W2953">
        <f t="shared" si="281"/>
        <v>58</v>
      </c>
      <c r="X2953">
        <f t="shared" si="282"/>
        <v>58</v>
      </c>
    </row>
    <row r="2954" spans="1:24"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f>
        <v>8.0250000000000002E-2</v>
      </c>
      <c r="P2954" s="6">
        <f>E2954/L2954</f>
        <v>200.625</v>
      </c>
      <c r="Q2954" t="str">
        <f t="shared" si="277"/>
        <v>theater</v>
      </c>
      <c r="R2954" s="7" t="str">
        <f t="shared" si="278"/>
        <v>spaces</v>
      </c>
      <c r="S2954" s="13">
        <f>(((I2954/60)/60)/24)+DATE(1970,1,1)</f>
        <v>42660.166666666672</v>
      </c>
      <c r="T2954" s="16">
        <f>(((J2954/60)/60)/24)+DATE(1970,1,1)</f>
        <v>42628.690266203703</v>
      </c>
      <c r="U2954" t="str">
        <f t="shared" si="279"/>
        <v/>
      </c>
      <c r="V2954" t="str">
        <f t="shared" si="280"/>
        <v/>
      </c>
      <c r="W2954">
        <f t="shared" si="281"/>
        <v>8</v>
      </c>
      <c r="X2954">
        <f t="shared" si="282"/>
        <v>8</v>
      </c>
    </row>
    <row r="2955" spans="1:24"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f>
        <v>1.5125E-3</v>
      </c>
      <c r="P2955" s="6">
        <f>E2955/L2955</f>
        <v>201.66666666666666</v>
      </c>
      <c r="Q2955" t="str">
        <f t="shared" si="277"/>
        <v>theater</v>
      </c>
      <c r="R2955" s="7" t="str">
        <f t="shared" si="278"/>
        <v>spaces</v>
      </c>
      <c r="S2955" s="13">
        <f>(((I2955/60)/60)/24)+DATE(1970,1,1)</f>
        <v>42285.791909722218</v>
      </c>
      <c r="T2955" s="16">
        <f>(((J2955/60)/60)/24)+DATE(1970,1,1)</f>
        <v>42255.791909722218</v>
      </c>
      <c r="U2955" t="str">
        <f t="shared" si="279"/>
        <v/>
      </c>
      <c r="V2955" t="str">
        <f t="shared" si="280"/>
        <v/>
      </c>
      <c r="W2955">
        <f t="shared" si="281"/>
        <v>3</v>
      </c>
      <c r="X2955">
        <f t="shared" si="282"/>
        <v>3</v>
      </c>
    </row>
    <row r="2956" spans="1:24"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f>
        <v>0</v>
      </c>
      <c r="P2956" s="6" t="e">
        <f>E2956/L2956</f>
        <v>#DIV/0!</v>
      </c>
      <c r="Q2956" t="str">
        <f t="shared" si="277"/>
        <v>theater</v>
      </c>
      <c r="R2956" s="7" t="str">
        <f t="shared" si="278"/>
        <v>spaces</v>
      </c>
      <c r="S2956" s="13">
        <f>(((I2956/60)/60)/24)+DATE(1970,1,1)</f>
        <v>42810.541701388895</v>
      </c>
      <c r="T2956" s="16">
        <f>(((J2956/60)/60)/24)+DATE(1970,1,1)</f>
        <v>42790.583368055552</v>
      </c>
      <c r="U2956" t="str">
        <f t="shared" si="279"/>
        <v/>
      </c>
      <c r="V2956" t="str">
        <f t="shared" si="280"/>
        <v/>
      </c>
      <c r="W2956">
        <f t="shared" si="281"/>
        <v>0</v>
      </c>
      <c r="X2956">
        <f t="shared" si="282"/>
        <v>0</v>
      </c>
    </row>
    <row r="2957" spans="1:24"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f>
        <v>0.59583333333333333</v>
      </c>
      <c r="P2957" s="6">
        <f>E2957/L2957</f>
        <v>65</v>
      </c>
      <c r="Q2957" t="str">
        <f t="shared" si="277"/>
        <v>theater</v>
      </c>
      <c r="R2957" s="7" t="str">
        <f t="shared" si="278"/>
        <v>spaces</v>
      </c>
      <c r="S2957" s="13">
        <f>(((I2957/60)/60)/24)+DATE(1970,1,1)</f>
        <v>42171.741307870368</v>
      </c>
      <c r="T2957" s="16">
        <f>(((J2957/60)/60)/24)+DATE(1970,1,1)</f>
        <v>42141.741307870368</v>
      </c>
      <c r="U2957" t="str">
        <f t="shared" si="279"/>
        <v/>
      </c>
      <c r="V2957" t="str">
        <f t="shared" si="280"/>
        <v/>
      </c>
      <c r="W2957">
        <f t="shared" si="281"/>
        <v>11</v>
      </c>
      <c r="X2957">
        <f t="shared" si="282"/>
        <v>11</v>
      </c>
    </row>
    <row r="2958" spans="1:24"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f>
        <v>0.16734177215189874</v>
      </c>
      <c r="P2958" s="6">
        <f>E2958/L2958</f>
        <v>66.099999999999994</v>
      </c>
      <c r="Q2958" t="str">
        <f t="shared" si="277"/>
        <v>theater</v>
      </c>
      <c r="R2958" s="7" t="str">
        <f t="shared" si="278"/>
        <v>spaces</v>
      </c>
      <c r="S2958" s="13">
        <f>(((I2958/60)/60)/24)+DATE(1970,1,1)</f>
        <v>42494.958912037036</v>
      </c>
      <c r="T2958" s="16">
        <f>(((J2958/60)/60)/24)+DATE(1970,1,1)</f>
        <v>42464.958912037036</v>
      </c>
      <c r="U2958" t="str">
        <f t="shared" si="279"/>
        <v/>
      </c>
      <c r="V2958" t="str">
        <f t="shared" si="280"/>
        <v/>
      </c>
      <c r="W2958">
        <f t="shared" si="281"/>
        <v>20</v>
      </c>
      <c r="X2958">
        <f t="shared" si="282"/>
        <v>20</v>
      </c>
    </row>
    <row r="2959" spans="1:24"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f>
        <v>1.8666666666666668E-2</v>
      </c>
      <c r="P2959" s="6">
        <f>E2959/L2959</f>
        <v>93.333333333333329</v>
      </c>
      <c r="Q2959" t="str">
        <f t="shared" si="277"/>
        <v>theater</v>
      </c>
      <c r="R2959" s="7" t="str">
        <f t="shared" si="278"/>
        <v>spaces</v>
      </c>
      <c r="S2959" s="13">
        <f>(((I2959/60)/60)/24)+DATE(1970,1,1)</f>
        <v>42090.969583333332</v>
      </c>
      <c r="T2959" s="16">
        <f>(((J2959/60)/60)/24)+DATE(1970,1,1)</f>
        <v>42031.011249999996</v>
      </c>
      <c r="U2959" t="str">
        <f t="shared" si="279"/>
        <v/>
      </c>
      <c r="V2959" t="str">
        <f t="shared" si="280"/>
        <v/>
      </c>
      <c r="W2959">
        <f t="shared" si="281"/>
        <v>3</v>
      </c>
      <c r="X2959">
        <f t="shared" si="282"/>
        <v>3</v>
      </c>
    </row>
    <row r="2960" spans="1:24"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f>
        <v>0</v>
      </c>
      <c r="P2960" s="6" t="e">
        <f>E2960/L2960</f>
        <v>#DIV/0!</v>
      </c>
      <c r="Q2960" t="str">
        <f t="shared" si="277"/>
        <v>theater</v>
      </c>
      <c r="R2960" s="7" t="str">
        <f t="shared" si="278"/>
        <v>spaces</v>
      </c>
      <c r="S2960" s="13">
        <f>(((I2960/60)/60)/24)+DATE(1970,1,1)</f>
        <v>42498.73746527778</v>
      </c>
      <c r="T2960" s="16">
        <f>(((J2960/60)/60)/24)+DATE(1970,1,1)</f>
        <v>42438.779131944444</v>
      </c>
      <c r="U2960" t="str">
        <f t="shared" si="279"/>
        <v/>
      </c>
      <c r="V2960" t="str">
        <f t="shared" si="280"/>
        <v/>
      </c>
      <c r="W2960">
        <f t="shared" si="281"/>
        <v>0</v>
      </c>
      <c r="X2960">
        <f t="shared" si="282"/>
        <v>0</v>
      </c>
    </row>
    <row r="2961" spans="1:24"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f>
        <v>0</v>
      </c>
      <c r="P2961" s="6" t="e">
        <f>E2961/L2961</f>
        <v>#DIV/0!</v>
      </c>
      <c r="Q2961" t="str">
        <f t="shared" si="277"/>
        <v>theater</v>
      </c>
      <c r="R2961" s="7" t="str">
        <f t="shared" si="278"/>
        <v>spaces</v>
      </c>
      <c r="S2961" s="13">
        <f>(((I2961/60)/60)/24)+DATE(1970,1,1)</f>
        <v>42528.008391203708</v>
      </c>
      <c r="T2961" s="16">
        <f>(((J2961/60)/60)/24)+DATE(1970,1,1)</f>
        <v>42498.008391203708</v>
      </c>
      <c r="U2961" t="str">
        <f t="shared" si="279"/>
        <v/>
      </c>
      <c r="V2961" t="str">
        <f t="shared" si="280"/>
        <v/>
      </c>
      <c r="W2961">
        <f t="shared" si="281"/>
        <v>0</v>
      </c>
      <c r="X2961">
        <f t="shared" si="282"/>
        <v>0</v>
      </c>
    </row>
    <row r="2962" spans="1:24"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f>
        <v>0</v>
      </c>
      <c r="P2962" s="6" t="e">
        <f>E2962/L2962</f>
        <v>#DIV/0!</v>
      </c>
      <c r="Q2962" t="str">
        <f t="shared" si="277"/>
        <v>theater</v>
      </c>
      <c r="R2962" s="7" t="str">
        <f t="shared" si="278"/>
        <v>spaces</v>
      </c>
      <c r="S2962" s="13">
        <f>(((I2962/60)/60)/24)+DATE(1970,1,1)</f>
        <v>41893.757210648146</v>
      </c>
      <c r="T2962" s="16">
        <f>(((J2962/60)/60)/24)+DATE(1970,1,1)</f>
        <v>41863.757210648146</v>
      </c>
      <c r="U2962" t="str">
        <f t="shared" si="279"/>
        <v/>
      </c>
      <c r="V2962" t="str">
        <f t="shared" si="280"/>
        <v/>
      </c>
      <c r="W2962">
        <f t="shared" si="281"/>
        <v>0</v>
      </c>
      <c r="X2962">
        <f t="shared" si="282"/>
        <v>0</v>
      </c>
    </row>
    <row r="2963" spans="1:24"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f>
        <v>1.0962000000000001</v>
      </c>
      <c r="P2963" s="6">
        <f>E2963/L2963</f>
        <v>50.75</v>
      </c>
      <c r="Q2963" t="str">
        <f t="shared" si="277"/>
        <v>theater</v>
      </c>
      <c r="R2963" s="7" t="str">
        <f t="shared" si="278"/>
        <v>plays</v>
      </c>
      <c r="S2963" s="13">
        <f>(((I2963/60)/60)/24)+DATE(1970,1,1)</f>
        <v>42089.166666666672</v>
      </c>
      <c r="T2963" s="16">
        <f>(((J2963/60)/60)/24)+DATE(1970,1,1)</f>
        <v>42061.212488425925</v>
      </c>
      <c r="U2963">
        <f t="shared" si="279"/>
        <v>108</v>
      </c>
      <c r="V2963" t="str">
        <f t="shared" si="280"/>
        <v/>
      </c>
      <c r="W2963" t="str">
        <f t="shared" si="281"/>
        <v/>
      </c>
      <c r="X2963" t="str">
        <f t="shared" si="282"/>
        <v/>
      </c>
    </row>
    <row r="2964" spans="1:24"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f>
        <v>1.218</v>
      </c>
      <c r="P2964" s="6">
        <f>E2964/L2964</f>
        <v>60.9</v>
      </c>
      <c r="Q2964" t="str">
        <f t="shared" si="277"/>
        <v>theater</v>
      </c>
      <c r="R2964" s="7" t="str">
        <f t="shared" si="278"/>
        <v>plays</v>
      </c>
      <c r="S2964" s="13">
        <f>(((I2964/60)/60)/24)+DATE(1970,1,1)</f>
        <v>42064.290972222225</v>
      </c>
      <c r="T2964" s="16">
        <f>(((J2964/60)/60)/24)+DATE(1970,1,1)</f>
        <v>42036.24428240741</v>
      </c>
      <c r="U2964">
        <f t="shared" si="279"/>
        <v>20</v>
      </c>
      <c r="V2964" t="str">
        <f t="shared" si="280"/>
        <v/>
      </c>
      <c r="W2964" t="str">
        <f t="shared" si="281"/>
        <v/>
      </c>
      <c r="X2964" t="str">
        <f t="shared" si="282"/>
        <v/>
      </c>
    </row>
    <row r="2965" spans="1:24"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f>
        <v>1.0685</v>
      </c>
      <c r="P2965" s="6">
        <f>E2965/L2965</f>
        <v>109.03061224489795</v>
      </c>
      <c r="Q2965" t="str">
        <f t="shared" si="277"/>
        <v>theater</v>
      </c>
      <c r="R2965" s="7" t="str">
        <f t="shared" si="278"/>
        <v>plays</v>
      </c>
      <c r="S2965" s="13">
        <f>(((I2965/60)/60)/24)+DATE(1970,1,1)</f>
        <v>42187.470185185186</v>
      </c>
      <c r="T2965" s="16">
        <f>(((J2965/60)/60)/24)+DATE(1970,1,1)</f>
        <v>42157.470185185186</v>
      </c>
      <c r="U2965">
        <f t="shared" si="279"/>
        <v>98</v>
      </c>
      <c r="V2965" t="str">
        <f t="shared" si="280"/>
        <v/>
      </c>
      <c r="W2965" t="str">
        <f t="shared" si="281"/>
        <v/>
      </c>
      <c r="X2965" t="str">
        <f t="shared" si="282"/>
        <v/>
      </c>
    </row>
    <row r="2966" spans="1:24"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f>
        <v>1.0071379999999999</v>
      </c>
      <c r="P2966" s="6">
        <f>E2966/L2966</f>
        <v>25.692295918367346</v>
      </c>
      <c r="Q2966" t="str">
        <f t="shared" si="277"/>
        <v>theater</v>
      </c>
      <c r="R2966" s="7" t="str">
        <f t="shared" si="278"/>
        <v>plays</v>
      </c>
      <c r="S2966" s="13">
        <f>(((I2966/60)/60)/24)+DATE(1970,1,1)</f>
        <v>41857.897222222222</v>
      </c>
      <c r="T2966" s="16">
        <f>(((J2966/60)/60)/24)+DATE(1970,1,1)</f>
        <v>41827.909942129627</v>
      </c>
      <c r="U2966">
        <f t="shared" si="279"/>
        <v>196</v>
      </c>
      <c r="V2966" t="str">
        <f t="shared" si="280"/>
        <v/>
      </c>
      <c r="W2966" t="str">
        <f t="shared" si="281"/>
        <v/>
      </c>
      <c r="X2966" t="str">
        <f t="shared" si="282"/>
        <v/>
      </c>
    </row>
    <row r="2967" spans="1:24"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f>
        <v>1.0900000000000001</v>
      </c>
      <c r="P2967" s="6">
        <f>E2967/L2967</f>
        <v>41.92307692307692</v>
      </c>
      <c r="Q2967" t="str">
        <f t="shared" si="277"/>
        <v>theater</v>
      </c>
      <c r="R2967" s="7" t="str">
        <f t="shared" si="278"/>
        <v>plays</v>
      </c>
      <c r="S2967" s="13">
        <f>(((I2967/60)/60)/24)+DATE(1970,1,1)</f>
        <v>42192.729548611111</v>
      </c>
      <c r="T2967" s="16">
        <f>(((J2967/60)/60)/24)+DATE(1970,1,1)</f>
        <v>42162.729548611111</v>
      </c>
      <c r="U2967">
        <f t="shared" si="279"/>
        <v>39</v>
      </c>
      <c r="V2967" t="str">
        <f t="shared" si="280"/>
        <v/>
      </c>
      <c r="W2967" t="str">
        <f t="shared" si="281"/>
        <v/>
      </c>
      <c r="X2967" t="str">
        <f t="shared" si="282"/>
        <v/>
      </c>
    </row>
    <row r="2968" spans="1:24"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f>
        <v>1.1363000000000001</v>
      </c>
      <c r="P2968" s="6">
        <f>E2968/L2968</f>
        <v>88.7734375</v>
      </c>
      <c r="Q2968" t="str">
        <f t="shared" si="277"/>
        <v>theater</v>
      </c>
      <c r="R2968" s="7" t="str">
        <f t="shared" si="278"/>
        <v>plays</v>
      </c>
      <c r="S2968" s="13">
        <f>(((I2968/60)/60)/24)+DATE(1970,1,1)</f>
        <v>42263.738564814819</v>
      </c>
      <c r="T2968" s="16">
        <f>(((J2968/60)/60)/24)+DATE(1970,1,1)</f>
        <v>42233.738564814819</v>
      </c>
      <c r="U2968">
        <f t="shared" si="279"/>
        <v>128</v>
      </c>
      <c r="V2968" t="str">
        <f t="shared" si="280"/>
        <v/>
      </c>
      <c r="W2968" t="str">
        <f t="shared" si="281"/>
        <v/>
      </c>
      <c r="X2968" t="str">
        <f t="shared" si="282"/>
        <v/>
      </c>
    </row>
    <row r="2969" spans="1:24"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f>
        <v>1.1392</v>
      </c>
      <c r="P2969" s="6">
        <f>E2969/L2969</f>
        <v>80.225352112676063</v>
      </c>
      <c r="Q2969" t="str">
        <f t="shared" si="277"/>
        <v>theater</v>
      </c>
      <c r="R2969" s="7" t="str">
        <f t="shared" si="278"/>
        <v>plays</v>
      </c>
      <c r="S2969" s="13">
        <f>(((I2969/60)/60)/24)+DATE(1970,1,1)</f>
        <v>42072.156157407408</v>
      </c>
      <c r="T2969" s="16">
        <f>(((J2969/60)/60)/24)+DATE(1970,1,1)</f>
        <v>42042.197824074072</v>
      </c>
      <c r="U2969">
        <f t="shared" si="279"/>
        <v>71</v>
      </c>
      <c r="V2969" t="str">
        <f t="shared" si="280"/>
        <v/>
      </c>
      <c r="W2969" t="str">
        <f t="shared" si="281"/>
        <v/>
      </c>
      <c r="X2969" t="str">
        <f t="shared" si="282"/>
        <v/>
      </c>
    </row>
    <row r="2970" spans="1:24"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f>
        <v>1.06</v>
      </c>
      <c r="P2970" s="6">
        <f>E2970/L2970</f>
        <v>78.936170212765958</v>
      </c>
      <c r="Q2970" t="str">
        <f t="shared" si="277"/>
        <v>theater</v>
      </c>
      <c r="R2970" s="7" t="str">
        <f t="shared" si="278"/>
        <v>plays</v>
      </c>
      <c r="S2970" s="13">
        <f>(((I2970/60)/60)/24)+DATE(1970,1,1)</f>
        <v>42599.165972222225</v>
      </c>
      <c r="T2970" s="16">
        <f>(((J2970/60)/60)/24)+DATE(1970,1,1)</f>
        <v>42585.523842592593</v>
      </c>
      <c r="U2970">
        <f t="shared" si="279"/>
        <v>47</v>
      </c>
      <c r="V2970" t="str">
        <f t="shared" si="280"/>
        <v/>
      </c>
      <c r="W2970" t="str">
        <f t="shared" si="281"/>
        <v/>
      </c>
      <c r="X2970" t="str">
        <f t="shared" si="282"/>
        <v/>
      </c>
    </row>
    <row r="2971" spans="1:24"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f>
        <v>1.625</v>
      </c>
      <c r="P2971" s="6">
        <f>E2971/L2971</f>
        <v>95.588235294117652</v>
      </c>
      <c r="Q2971" t="str">
        <f t="shared" si="277"/>
        <v>theater</v>
      </c>
      <c r="R2971" s="7" t="str">
        <f t="shared" si="278"/>
        <v>plays</v>
      </c>
      <c r="S2971" s="13">
        <f>(((I2971/60)/60)/24)+DATE(1970,1,1)</f>
        <v>42127.952083333337</v>
      </c>
      <c r="T2971" s="16">
        <f>(((J2971/60)/60)/24)+DATE(1970,1,1)</f>
        <v>42097.786493055552</v>
      </c>
      <c r="U2971">
        <f t="shared" si="279"/>
        <v>17</v>
      </c>
      <c r="V2971" t="str">
        <f t="shared" si="280"/>
        <v/>
      </c>
      <c r="W2971" t="str">
        <f t="shared" si="281"/>
        <v/>
      </c>
      <c r="X2971" t="str">
        <f t="shared" si="282"/>
        <v/>
      </c>
    </row>
    <row r="2972" spans="1:24"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f>
        <v>1.06</v>
      </c>
      <c r="P2972" s="6">
        <f>E2972/L2972</f>
        <v>69.890109890109883</v>
      </c>
      <c r="Q2972" t="str">
        <f t="shared" si="277"/>
        <v>theater</v>
      </c>
      <c r="R2972" s="7" t="str">
        <f t="shared" si="278"/>
        <v>plays</v>
      </c>
      <c r="S2972" s="13">
        <f>(((I2972/60)/60)/24)+DATE(1970,1,1)</f>
        <v>41838.669571759259</v>
      </c>
      <c r="T2972" s="16">
        <f>(((J2972/60)/60)/24)+DATE(1970,1,1)</f>
        <v>41808.669571759259</v>
      </c>
      <c r="U2972">
        <f t="shared" si="279"/>
        <v>91</v>
      </c>
      <c r="V2972" t="str">
        <f t="shared" si="280"/>
        <v/>
      </c>
      <c r="W2972" t="str">
        <f t="shared" si="281"/>
        <v/>
      </c>
      <c r="X2972" t="str">
        <f t="shared" si="282"/>
        <v/>
      </c>
    </row>
    <row r="2973" spans="1:24"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f>
        <v>1.0015624999999999</v>
      </c>
      <c r="P2973" s="6">
        <f>E2973/L2973</f>
        <v>74.534883720930239</v>
      </c>
      <c r="Q2973" t="str">
        <f t="shared" si="277"/>
        <v>theater</v>
      </c>
      <c r="R2973" s="7" t="str">
        <f t="shared" si="278"/>
        <v>plays</v>
      </c>
      <c r="S2973" s="13">
        <f>(((I2973/60)/60)/24)+DATE(1970,1,1)</f>
        <v>41882.658310185187</v>
      </c>
      <c r="T2973" s="16">
        <f>(((J2973/60)/60)/24)+DATE(1970,1,1)</f>
        <v>41852.658310185187</v>
      </c>
      <c r="U2973">
        <f t="shared" si="279"/>
        <v>43</v>
      </c>
      <c r="V2973" t="str">
        <f t="shared" si="280"/>
        <v/>
      </c>
      <c r="W2973" t="str">
        <f t="shared" si="281"/>
        <v/>
      </c>
      <c r="X2973" t="str">
        <f t="shared" si="282"/>
        <v/>
      </c>
    </row>
    <row r="2974" spans="1:24"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f>
        <v>1.0535000000000001</v>
      </c>
      <c r="P2974" s="6">
        <f>E2974/L2974</f>
        <v>123.94117647058823</v>
      </c>
      <c r="Q2974" t="str">
        <f t="shared" si="277"/>
        <v>theater</v>
      </c>
      <c r="R2974" s="7" t="str">
        <f t="shared" si="278"/>
        <v>plays</v>
      </c>
      <c r="S2974" s="13">
        <f>(((I2974/60)/60)/24)+DATE(1970,1,1)</f>
        <v>42709.041666666672</v>
      </c>
      <c r="T2974" s="16">
        <f>(((J2974/60)/60)/24)+DATE(1970,1,1)</f>
        <v>42694.110185185185</v>
      </c>
      <c r="U2974">
        <f t="shared" si="279"/>
        <v>17</v>
      </c>
      <c r="V2974" t="str">
        <f t="shared" si="280"/>
        <v/>
      </c>
      <c r="W2974" t="str">
        <f t="shared" si="281"/>
        <v/>
      </c>
      <c r="X2974" t="str">
        <f t="shared" si="282"/>
        <v/>
      </c>
    </row>
    <row r="2975" spans="1:24"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f>
        <v>1.748</v>
      </c>
      <c r="P2975" s="6">
        <f>E2975/L2975</f>
        <v>264.84848484848487</v>
      </c>
      <c r="Q2975" t="str">
        <f t="shared" si="277"/>
        <v>theater</v>
      </c>
      <c r="R2975" s="7" t="str">
        <f t="shared" si="278"/>
        <v>plays</v>
      </c>
      <c r="S2975" s="13">
        <f>(((I2975/60)/60)/24)+DATE(1970,1,1)</f>
        <v>42370.166666666672</v>
      </c>
      <c r="T2975" s="16">
        <f>(((J2975/60)/60)/24)+DATE(1970,1,1)</f>
        <v>42341.818379629629</v>
      </c>
      <c r="U2975">
        <f t="shared" si="279"/>
        <v>33</v>
      </c>
      <c r="V2975" t="str">
        <f t="shared" si="280"/>
        <v/>
      </c>
      <c r="W2975" t="str">
        <f t="shared" si="281"/>
        <v/>
      </c>
      <c r="X2975" t="str">
        <f t="shared" si="282"/>
        <v/>
      </c>
    </row>
    <row r="2976" spans="1:24"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f>
        <v>1.02</v>
      </c>
      <c r="P2976" s="6">
        <f>E2976/L2976</f>
        <v>58.620689655172413</v>
      </c>
      <c r="Q2976" t="str">
        <f t="shared" si="277"/>
        <v>theater</v>
      </c>
      <c r="R2976" s="7" t="str">
        <f t="shared" si="278"/>
        <v>plays</v>
      </c>
      <c r="S2976" s="13">
        <f>(((I2976/60)/60)/24)+DATE(1970,1,1)</f>
        <v>41908.065972222219</v>
      </c>
      <c r="T2976" s="16">
        <f>(((J2976/60)/60)/24)+DATE(1970,1,1)</f>
        <v>41880.061006944445</v>
      </c>
      <c r="U2976">
        <f t="shared" si="279"/>
        <v>87</v>
      </c>
      <c r="V2976" t="str">
        <f t="shared" si="280"/>
        <v/>
      </c>
      <c r="W2976" t="str">
        <f t="shared" si="281"/>
        <v/>
      </c>
      <c r="X2976" t="str">
        <f t="shared" si="282"/>
        <v/>
      </c>
    </row>
    <row r="2977" spans="1:24"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f>
        <v>1.00125</v>
      </c>
      <c r="P2977" s="6">
        <f>E2977/L2977</f>
        <v>70.884955752212392</v>
      </c>
      <c r="Q2977" t="str">
        <f t="shared" si="277"/>
        <v>theater</v>
      </c>
      <c r="R2977" s="7" t="str">
        <f t="shared" si="278"/>
        <v>plays</v>
      </c>
      <c r="S2977" s="13">
        <f>(((I2977/60)/60)/24)+DATE(1970,1,1)</f>
        <v>41970.125</v>
      </c>
      <c r="T2977" s="16">
        <f>(((J2977/60)/60)/24)+DATE(1970,1,1)</f>
        <v>41941.683865740742</v>
      </c>
      <c r="U2977">
        <f t="shared" si="279"/>
        <v>113</v>
      </c>
      <c r="V2977" t="str">
        <f t="shared" si="280"/>
        <v/>
      </c>
      <c r="W2977" t="str">
        <f t="shared" si="281"/>
        <v/>
      </c>
      <c r="X2977" t="str">
        <f t="shared" si="282"/>
        <v/>
      </c>
    </row>
    <row r="2978" spans="1:24"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f>
        <v>1.7142857142857142</v>
      </c>
      <c r="P2978" s="6">
        <f>E2978/L2978</f>
        <v>8.5714285714285712</v>
      </c>
      <c r="Q2978" t="str">
        <f t="shared" si="277"/>
        <v>theater</v>
      </c>
      <c r="R2978" s="7" t="str">
        <f t="shared" si="278"/>
        <v>plays</v>
      </c>
      <c r="S2978" s="13">
        <f>(((I2978/60)/60)/24)+DATE(1970,1,1)</f>
        <v>42442.5</v>
      </c>
      <c r="T2978" s="16">
        <f>(((J2978/60)/60)/24)+DATE(1970,1,1)</f>
        <v>42425.730671296296</v>
      </c>
      <c r="U2978">
        <f t="shared" si="279"/>
        <v>14</v>
      </c>
      <c r="V2978" t="str">
        <f t="shared" si="280"/>
        <v/>
      </c>
      <c r="W2978" t="str">
        <f t="shared" si="281"/>
        <v/>
      </c>
      <c r="X2978" t="str">
        <f t="shared" si="282"/>
        <v/>
      </c>
    </row>
    <row r="2979" spans="1:24"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f>
        <v>1.1356666666666666</v>
      </c>
      <c r="P2979" s="6">
        <f>E2979/L2979</f>
        <v>113.56666666666666</v>
      </c>
      <c r="Q2979" t="str">
        <f t="shared" si="277"/>
        <v>theater</v>
      </c>
      <c r="R2979" s="7" t="str">
        <f t="shared" si="278"/>
        <v>plays</v>
      </c>
      <c r="S2979" s="13">
        <f>(((I2979/60)/60)/24)+DATE(1970,1,1)</f>
        <v>42086.093055555553</v>
      </c>
      <c r="T2979" s="16">
        <f>(((J2979/60)/60)/24)+DATE(1970,1,1)</f>
        <v>42026.88118055556</v>
      </c>
      <c r="U2979">
        <f t="shared" si="279"/>
        <v>30</v>
      </c>
      <c r="V2979" t="str">
        <f t="shared" si="280"/>
        <v/>
      </c>
      <c r="W2979" t="str">
        <f t="shared" si="281"/>
        <v/>
      </c>
      <c r="X2979" t="str">
        <f t="shared" si="282"/>
        <v/>
      </c>
    </row>
    <row r="2980" spans="1:24"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f>
        <v>1.2946666666666666</v>
      </c>
      <c r="P2980" s="6">
        <f>E2980/L2980</f>
        <v>60.6875</v>
      </c>
      <c r="Q2980" t="str">
        <f t="shared" si="277"/>
        <v>theater</v>
      </c>
      <c r="R2980" s="7" t="str">
        <f t="shared" si="278"/>
        <v>plays</v>
      </c>
      <c r="S2980" s="13">
        <f>(((I2980/60)/60)/24)+DATE(1970,1,1)</f>
        <v>41932.249305555553</v>
      </c>
      <c r="T2980" s="16">
        <f>(((J2980/60)/60)/24)+DATE(1970,1,1)</f>
        <v>41922.640590277777</v>
      </c>
      <c r="U2980">
        <f t="shared" si="279"/>
        <v>16</v>
      </c>
      <c r="V2980" t="str">
        <f t="shared" si="280"/>
        <v/>
      </c>
      <c r="W2980" t="str">
        <f t="shared" si="281"/>
        <v/>
      </c>
      <c r="X2980" t="str">
        <f t="shared" si="282"/>
        <v/>
      </c>
    </row>
    <row r="2981" spans="1:24"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f>
        <v>1.014</v>
      </c>
      <c r="P2981" s="6">
        <f>E2981/L2981</f>
        <v>110.21739130434783</v>
      </c>
      <c r="Q2981" t="str">
        <f t="shared" si="277"/>
        <v>theater</v>
      </c>
      <c r="R2981" s="7" t="str">
        <f t="shared" si="278"/>
        <v>plays</v>
      </c>
      <c r="S2981" s="13">
        <f>(((I2981/60)/60)/24)+DATE(1970,1,1)</f>
        <v>42010.25</v>
      </c>
      <c r="T2981" s="16">
        <f>(((J2981/60)/60)/24)+DATE(1970,1,1)</f>
        <v>41993.824340277773</v>
      </c>
      <c r="U2981">
        <f t="shared" si="279"/>
        <v>46</v>
      </c>
      <c r="V2981" t="str">
        <f t="shared" si="280"/>
        <v/>
      </c>
      <c r="W2981" t="str">
        <f t="shared" si="281"/>
        <v/>
      </c>
      <c r="X2981" t="str">
        <f t="shared" si="282"/>
        <v/>
      </c>
    </row>
    <row r="2982" spans="1:24"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f>
        <v>1.0916666666666666</v>
      </c>
      <c r="P2982" s="6">
        <f>E2982/L2982</f>
        <v>136.45833333333334</v>
      </c>
      <c r="Q2982" t="str">
        <f t="shared" si="277"/>
        <v>theater</v>
      </c>
      <c r="R2982" s="7" t="str">
        <f t="shared" si="278"/>
        <v>plays</v>
      </c>
      <c r="S2982" s="13">
        <f>(((I2982/60)/60)/24)+DATE(1970,1,1)</f>
        <v>42240.083333333328</v>
      </c>
      <c r="T2982" s="16">
        <f>(((J2982/60)/60)/24)+DATE(1970,1,1)</f>
        <v>42219.915856481486</v>
      </c>
      <c r="U2982">
        <f t="shared" si="279"/>
        <v>24</v>
      </c>
      <c r="V2982" t="str">
        <f t="shared" si="280"/>
        <v/>
      </c>
      <c r="W2982" t="str">
        <f t="shared" si="281"/>
        <v/>
      </c>
      <c r="X2982" t="str">
        <f t="shared" si="282"/>
        <v/>
      </c>
    </row>
    <row r="2983" spans="1:24"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f>
        <v>1.28925</v>
      </c>
      <c r="P2983" s="6">
        <f>E2983/L2983</f>
        <v>53.164948453608247</v>
      </c>
      <c r="Q2983" t="str">
        <f t="shared" si="277"/>
        <v>theater</v>
      </c>
      <c r="R2983" s="7" t="str">
        <f t="shared" si="278"/>
        <v>spaces</v>
      </c>
      <c r="S2983" s="13">
        <f>(((I2983/60)/60)/24)+DATE(1970,1,1)</f>
        <v>42270.559675925921</v>
      </c>
      <c r="T2983" s="16">
        <f>(((J2983/60)/60)/24)+DATE(1970,1,1)</f>
        <v>42225.559675925921</v>
      </c>
      <c r="U2983">
        <f t="shared" si="279"/>
        <v>97</v>
      </c>
      <c r="V2983" t="str">
        <f t="shared" si="280"/>
        <v/>
      </c>
      <c r="W2983" t="str">
        <f t="shared" si="281"/>
        <v/>
      </c>
      <c r="X2983" t="str">
        <f t="shared" si="282"/>
        <v/>
      </c>
    </row>
    <row r="2984" spans="1:24"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f>
        <v>1.0206</v>
      </c>
      <c r="P2984" s="6">
        <f>E2984/L2984</f>
        <v>86.491525423728817</v>
      </c>
      <c r="Q2984" t="str">
        <f t="shared" si="277"/>
        <v>theater</v>
      </c>
      <c r="R2984" s="7" t="str">
        <f t="shared" si="278"/>
        <v>spaces</v>
      </c>
      <c r="S2984" s="13">
        <f>(((I2984/60)/60)/24)+DATE(1970,1,1)</f>
        <v>42411.686840277776</v>
      </c>
      <c r="T2984" s="16">
        <f>(((J2984/60)/60)/24)+DATE(1970,1,1)</f>
        <v>42381.686840277776</v>
      </c>
      <c r="U2984">
        <f t="shared" si="279"/>
        <v>59</v>
      </c>
      <c r="V2984" t="str">
        <f t="shared" si="280"/>
        <v/>
      </c>
      <c r="W2984" t="str">
        <f t="shared" si="281"/>
        <v/>
      </c>
      <c r="X2984" t="str">
        <f t="shared" si="282"/>
        <v/>
      </c>
    </row>
    <row r="2985" spans="1:24"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f>
        <v>1.465395775862069</v>
      </c>
      <c r="P2985" s="6">
        <f>E2985/L2985</f>
        <v>155.23827397260274</v>
      </c>
      <c r="Q2985" t="str">
        <f t="shared" si="277"/>
        <v>theater</v>
      </c>
      <c r="R2985" s="7" t="str">
        <f t="shared" si="278"/>
        <v>spaces</v>
      </c>
      <c r="S2985" s="13">
        <f>(((I2985/60)/60)/24)+DATE(1970,1,1)</f>
        <v>41954.674027777779</v>
      </c>
      <c r="T2985" s="16">
        <f>(((J2985/60)/60)/24)+DATE(1970,1,1)</f>
        <v>41894.632361111115</v>
      </c>
      <c r="U2985">
        <f t="shared" si="279"/>
        <v>1095</v>
      </c>
      <c r="V2985" t="str">
        <f t="shared" si="280"/>
        <v/>
      </c>
      <c r="W2985" t="str">
        <f t="shared" si="281"/>
        <v/>
      </c>
      <c r="X2985" t="str">
        <f t="shared" si="282"/>
        <v/>
      </c>
    </row>
    <row r="2986" spans="1:24"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f>
        <v>1.00352</v>
      </c>
      <c r="P2986" s="6">
        <f>E2986/L2986</f>
        <v>115.08256880733946</v>
      </c>
      <c r="Q2986" t="str">
        <f t="shared" si="277"/>
        <v>theater</v>
      </c>
      <c r="R2986" s="7" t="str">
        <f t="shared" si="278"/>
        <v>spaces</v>
      </c>
      <c r="S2986" s="13">
        <f>(((I2986/60)/60)/24)+DATE(1970,1,1)</f>
        <v>42606.278715277775</v>
      </c>
      <c r="T2986" s="16">
        <f>(((J2986/60)/60)/24)+DATE(1970,1,1)</f>
        <v>42576.278715277775</v>
      </c>
      <c r="U2986">
        <f t="shared" si="279"/>
        <v>218</v>
      </c>
      <c r="V2986" t="str">
        <f t="shared" si="280"/>
        <v/>
      </c>
      <c r="W2986" t="str">
        <f t="shared" si="281"/>
        <v/>
      </c>
      <c r="X2986" t="str">
        <f t="shared" si="282"/>
        <v/>
      </c>
    </row>
    <row r="2987" spans="1:24"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f>
        <v>1.2164999999999999</v>
      </c>
      <c r="P2987" s="6">
        <f>E2987/L2987</f>
        <v>109.5945945945946</v>
      </c>
      <c r="Q2987" t="str">
        <f t="shared" si="277"/>
        <v>theater</v>
      </c>
      <c r="R2987" s="7" t="str">
        <f t="shared" si="278"/>
        <v>spaces</v>
      </c>
      <c r="S2987" s="13">
        <f>(((I2987/60)/60)/24)+DATE(1970,1,1)</f>
        <v>42674.166666666672</v>
      </c>
      <c r="T2987" s="16">
        <f>(((J2987/60)/60)/24)+DATE(1970,1,1)</f>
        <v>42654.973703703698</v>
      </c>
      <c r="U2987">
        <f t="shared" si="279"/>
        <v>111</v>
      </c>
      <c r="V2987" t="str">
        <f t="shared" si="280"/>
        <v/>
      </c>
      <c r="W2987" t="str">
        <f t="shared" si="281"/>
        <v/>
      </c>
      <c r="X2987" t="str">
        <f t="shared" si="282"/>
        <v/>
      </c>
    </row>
    <row r="2988" spans="1:24"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f>
        <v>1.0549999999999999</v>
      </c>
      <c r="P2988" s="6">
        <f>E2988/L2988</f>
        <v>45.214285714285715</v>
      </c>
      <c r="Q2988" t="str">
        <f t="shared" si="277"/>
        <v>theater</v>
      </c>
      <c r="R2988" s="7" t="str">
        <f t="shared" si="278"/>
        <v>spaces</v>
      </c>
      <c r="S2988" s="13">
        <f>(((I2988/60)/60)/24)+DATE(1970,1,1)</f>
        <v>42491.458402777775</v>
      </c>
      <c r="T2988" s="16">
        <f>(((J2988/60)/60)/24)+DATE(1970,1,1)</f>
        <v>42431.500069444446</v>
      </c>
      <c r="U2988">
        <f t="shared" si="279"/>
        <v>56</v>
      </c>
      <c r="V2988" t="str">
        <f t="shared" si="280"/>
        <v/>
      </c>
      <c r="W2988" t="str">
        <f t="shared" si="281"/>
        <v/>
      </c>
      <c r="X2988" t="str">
        <f t="shared" si="282"/>
        <v/>
      </c>
    </row>
    <row r="2989" spans="1:24"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f>
        <v>1.1040080000000001</v>
      </c>
      <c r="P2989" s="6">
        <f>E2989/L2989</f>
        <v>104.15169811320754</v>
      </c>
      <c r="Q2989" t="str">
        <f t="shared" si="277"/>
        <v>theater</v>
      </c>
      <c r="R2989" s="7" t="str">
        <f t="shared" si="278"/>
        <v>spaces</v>
      </c>
      <c r="S2989" s="13">
        <f>(((I2989/60)/60)/24)+DATE(1970,1,1)</f>
        <v>42656</v>
      </c>
      <c r="T2989" s="16">
        <f>(((J2989/60)/60)/24)+DATE(1970,1,1)</f>
        <v>42627.307303240741</v>
      </c>
      <c r="U2989">
        <f t="shared" si="279"/>
        <v>265</v>
      </c>
      <c r="V2989" t="str">
        <f t="shared" si="280"/>
        <v/>
      </c>
      <c r="W2989" t="str">
        <f t="shared" si="281"/>
        <v/>
      </c>
      <c r="X2989" t="str">
        <f t="shared" si="282"/>
        <v/>
      </c>
    </row>
    <row r="2990" spans="1:24"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f>
        <v>1</v>
      </c>
      <c r="P2990" s="6">
        <f>E2990/L2990</f>
        <v>35.714285714285715</v>
      </c>
      <c r="Q2990" t="str">
        <f t="shared" si="277"/>
        <v>theater</v>
      </c>
      <c r="R2990" s="7" t="str">
        <f t="shared" si="278"/>
        <v>spaces</v>
      </c>
      <c r="S2990" s="13">
        <f>(((I2990/60)/60)/24)+DATE(1970,1,1)</f>
        <v>42541.362048611118</v>
      </c>
      <c r="T2990" s="16">
        <f>(((J2990/60)/60)/24)+DATE(1970,1,1)</f>
        <v>42511.362048611118</v>
      </c>
      <c r="U2990">
        <f t="shared" si="279"/>
        <v>28</v>
      </c>
      <c r="V2990" t="str">
        <f t="shared" si="280"/>
        <v/>
      </c>
      <c r="W2990" t="str">
        <f t="shared" si="281"/>
        <v/>
      </c>
      <c r="X2990" t="str">
        <f t="shared" si="282"/>
        <v/>
      </c>
    </row>
    <row r="2991" spans="1:24"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f>
        <v>1.76535</v>
      </c>
      <c r="P2991" s="6">
        <f>E2991/L2991</f>
        <v>96.997252747252745</v>
      </c>
      <c r="Q2991" t="str">
        <f t="shared" si="277"/>
        <v>theater</v>
      </c>
      <c r="R2991" s="7" t="str">
        <f t="shared" si="278"/>
        <v>spaces</v>
      </c>
      <c r="S2991" s="13">
        <f>(((I2991/60)/60)/24)+DATE(1970,1,1)</f>
        <v>42359.207638888889</v>
      </c>
      <c r="T2991" s="16">
        <f>(((J2991/60)/60)/24)+DATE(1970,1,1)</f>
        <v>42337.02039351852</v>
      </c>
      <c r="U2991">
        <f t="shared" si="279"/>
        <v>364</v>
      </c>
      <c r="V2991" t="str">
        <f t="shared" si="280"/>
        <v/>
      </c>
      <c r="W2991" t="str">
        <f t="shared" si="281"/>
        <v/>
      </c>
      <c r="X2991" t="str">
        <f t="shared" si="282"/>
        <v/>
      </c>
    </row>
    <row r="2992" spans="1:24"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f>
        <v>1</v>
      </c>
      <c r="P2992" s="6">
        <f>E2992/L2992</f>
        <v>370.37037037037038</v>
      </c>
      <c r="Q2992" t="str">
        <f t="shared" si="277"/>
        <v>theater</v>
      </c>
      <c r="R2992" s="7" t="str">
        <f t="shared" si="278"/>
        <v>spaces</v>
      </c>
      <c r="S2992" s="13">
        <f>(((I2992/60)/60)/24)+DATE(1970,1,1)</f>
        <v>42376.57430555555</v>
      </c>
      <c r="T2992" s="16">
        <f>(((J2992/60)/60)/24)+DATE(1970,1,1)</f>
        <v>42341.57430555555</v>
      </c>
      <c r="U2992">
        <f t="shared" si="279"/>
        <v>27</v>
      </c>
      <c r="V2992" t="str">
        <f t="shared" si="280"/>
        <v/>
      </c>
      <c r="W2992" t="str">
        <f t="shared" si="281"/>
        <v/>
      </c>
      <c r="X2992" t="str">
        <f t="shared" si="282"/>
        <v/>
      </c>
    </row>
    <row r="2993" spans="1:24"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f>
        <v>1.0329411764705883</v>
      </c>
      <c r="P2993" s="6">
        <f>E2993/L2993</f>
        <v>94.408602150537632</v>
      </c>
      <c r="Q2993" t="str">
        <f t="shared" si="277"/>
        <v>theater</v>
      </c>
      <c r="R2993" s="7" t="str">
        <f t="shared" si="278"/>
        <v>spaces</v>
      </c>
      <c r="S2993" s="13">
        <f>(((I2993/60)/60)/24)+DATE(1970,1,1)</f>
        <v>42762.837152777778</v>
      </c>
      <c r="T2993" s="16">
        <f>(((J2993/60)/60)/24)+DATE(1970,1,1)</f>
        <v>42740.837152777778</v>
      </c>
      <c r="U2993">
        <f t="shared" si="279"/>
        <v>93</v>
      </c>
      <c r="V2993" t="str">
        <f t="shared" si="280"/>
        <v/>
      </c>
      <c r="W2993" t="str">
        <f t="shared" si="281"/>
        <v/>
      </c>
      <c r="X2993" t="str">
        <f t="shared" si="282"/>
        <v/>
      </c>
    </row>
    <row r="2994" spans="1:24"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f>
        <v>1.0449999999999999</v>
      </c>
      <c r="P2994" s="6">
        <f>E2994/L2994</f>
        <v>48.984375</v>
      </c>
      <c r="Q2994" t="str">
        <f t="shared" si="277"/>
        <v>theater</v>
      </c>
      <c r="R2994" s="7" t="str">
        <f t="shared" si="278"/>
        <v>spaces</v>
      </c>
      <c r="S2994" s="13">
        <f>(((I2994/60)/60)/24)+DATE(1970,1,1)</f>
        <v>42652.767476851848</v>
      </c>
      <c r="T2994" s="16">
        <f>(((J2994/60)/60)/24)+DATE(1970,1,1)</f>
        <v>42622.767476851848</v>
      </c>
      <c r="U2994">
        <f t="shared" si="279"/>
        <v>64</v>
      </c>
      <c r="V2994" t="str">
        <f t="shared" si="280"/>
        <v/>
      </c>
      <c r="W2994" t="str">
        <f t="shared" si="281"/>
        <v/>
      </c>
      <c r="X2994" t="str">
        <f t="shared" si="282"/>
        <v/>
      </c>
    </row>
    <row r="2995" spans="1:24"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f>
        <v>1.0029999999999999</v>
      </c>
      <c r="P2995" s="6">
        <f>E2995/L2995</f>
        <v>45.590909090909093</v>
      </c>
      <c r="Q2995" t="str">
        <f t="shared" si="277"/>
        <v>theater</v>
      </c>
      <c r="R2995" s="7" t="str">
        <f t="shared" si="278"/>
        <v>spaces</v>
      </c>
      <c r="S2995" s="13">
        <f>(((I2995/60)/60)/24)+DATE(1970,1,1)</f>
        <v>42420.838738425926</v>
      </c>
      <c r="T2995" s="16">
        <f>(((J2995/60)/60)/24)+DATE(1970,1,1)</f>
        <v>42390.838738425926</v>
      </c>
      <c r="U2995">
        <f t="shared" si="279"/>
        <v>22</v>
      </c>
      <c r="V2995" t="str">
        <f t="shared" si="280"/>
        <v/>
      </c>
      <c r="W2995" t="str">
        <f t="shared" si="281"/>
        <v/>
      </c>
      <c r="X2995" t="str">
        <f t="shared" si="282"/>
        <v/>
      </c>
    </row>
    <row r="2996" spans="1:24"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f>
        <v>4.577466666666667</v>
      </c>
      <c r="P2996" s="6">
        <f>E2996/L2996</f>
        <v>23.275254237288134</v>
      </c>
      <c r="Q2996" t="str">
        <f t="shared" si="277"/>
        <v>theater</v>
      </c>
      <c r="R2996" s="7" t="str">
        <f t="shared" si="278"/>
        <v>spaces</v>
      </c>
      <c r="S2996" s="13">
        <f>(((I2996/60)/60)/24)+DATE(1970,1,1)</f>
        <v>41915.478842592594</v>
      </c>
      <c r="T2996" s="16">
        <f>(((J2996/60)/60)/24)+DATE(1970,1,1)</f>
        <v>41885.478842592594</v>
      </c>
      <c r="U2996">
        <f t="shared" si="279"/>
        <v>59</v>
      </c>
      <c r="V2996" t="str">
        <f t="shared" si="280"/>
        <v/>
      </c>
      <c r="W2996" t="str">
        <f t="shared" si="281"/>
        <v/>
      </c>
      <c r="X2996" t="str">
        <f t="shared" si="282"/>
        <v/>
      </c>
    </row>
    <row r="2997" spans="1:24"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f>
        <v>1.0496000000000001</v>
      </c>
      <c r="P2997" s="6">
        <f>E2997/L2997</f>
        <v>63.2289156626506</v>
      </c>
      <c r="Q2997" t="str">
        <f t="shared" si="277"/>
        <v>theater</v>
      </c>
      <c r="R2997" s="7" t="str">
        <f t="shared" si="278"/>
        <v>spaces</v>
      </c>
      <c r="S2997" s="13">
        <f>(((I2997/60)/60)/24)+DATE(1970,1,1)</f>
        <v>42754.665173611109</v>
      </c>
      <c r="T2997" s="16">
        <f>(((J2997/60)/60)/24)+DATE(1970,1,1)</f>
        <v>42724.665173611109</v>
      </c>
      <c r="U2997">
        <f t="shared" si="279"/>
        <v>249</v>
      </c>
      <c r="V2997" t="str">
        <f t="shared" si="280"/>
        <v/>
      </c>
      <c r="W2997" t="str">
        <f t="shared" si="281"/>
        <v/>
      </c>
      <c r="X2997" t="str">
        <f t="shared" si="282"/>
        <v/>
      </c>
    </row>
    <row r="2998" spans="1:24"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f>
        <v>1.7194285714285715</v>
      </c>
      <c r="P2998" s="6">
        <f>E2998/L2998</f>
        <v>153.5204081632653</v>
      </c>
      <c r="Q2998" t="str">
        <f t="shared" si="277"/>
        <v>theater</v>
      </c>
      <c r="R2998" s="7" t="str">
        <f t="shared" si="278"/>
        <v>spaces</v>
      </c>
      <c r="S2998" s="13">
        <f>(((I2998/60)/60)/24)+DATE(1970,1,1)</f>
        <v>42150.912500000006</v>
      </c>
      <c r="T2998" s="16">
        <f>(((J2998/60)/60)/24)+DATE(1970,1,1)</f>
        <v>42090.912500000006</v>
      </c>
      <c r="U2998">
        <f t="shared" si="279"/>
        <v>392</v>
      </c>
      <c r="V2998" t="str">
        <f t="shared" si="280"/>
        <v/>
      </c>
      <c r="W2998" t="str">
        <f t="shared" si="281"/>
        <v/>
      </c>
      <c r="X2998" t="str">
        <f t="shared" si="282"/>
        <v/>
      </c>
    </row>
    <row r="2999" spans="1:24"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f>
        <v>1.0373000000000001</v>
      </c>
      <c r="P2999" s="6">
        <f>E2999/L2999</f>
        <v>90.2</v>
      </c>
      <c r="Q2999" t="str">
        <f t="shared" si="277"/>
        <v>theater</v>
      </c>
      <c r="R2999" s="7" t="str">
        <f t="shared" si="278"/>
        <v>spaces</v>
      </c>
      <c r="S2999" s="13">
        <f>(((I2999/60)/60)/24)+DATE(1970,1,1)</f>
        <v>42793.207638888889</v>
      </c>
      <c r="T2999" s="16">
        <f>(((J2999/60)/60)/24)+DATE(1970,1,1)</f>
        <v>42775.733715277776</v>
      </c>
      <c r="U2999">
        <f t="shared" si="279"/>
        <v>115</v>
      </c>
      <c r="V2999" t="str">
        <f t="shared" si="280"/>
        <v/>
      </c>
      <c r="W2999" t="str">
        <f t="shared" si="281"/>
        <v/>
      </c>
      <c r="X2999" t="str">
        <f t="shared" si="282"/>
        <v/>
      </c>
    </row>
    <row r="3000" spans="1:24"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f>
        <v>1.0302899999999999</v>
      </c>
      <c r="P3000" s="6">
        <f>E3000/L3000</f>
        <v>118.97113163972287</v>
      </c>
      <c r="Q3000" t="str">
        <f t="shared" si="277"/>
        <v>theater</v>
      </c>
      <c r="R3000" s="7" t="str">
        <f t="shared" si="278"/>
        <v>spaces</v>
      </c>
      <c r="S3000" s="13">
        <f>(((I3000/60)/60)/24)+DATE(1970,1,1)</f>
        <v>41806.184027777781</v>
      </c>
      <c r="T3000" s="16">
        <f>(((J3000/60)/60)/24)+DATE(1970,1,1)</f>
        <v>41778.193622685183</v>
      </c>
      <c r="U3000">
        <f t="shared" si="279"/>
        <v>433</v>
      </c>
      <c r="V3000" t="str">
        <f t="shared" si="280"/>
        <v/>
      </c>
      <c r="W3000" t="str">
        <f t="shared" si="281"/>
        <v/>
      </c>
      <c r="X3000" t="str">
        <f t="shared" si="282"/>
        <v/>
      </c>
    </row>
    <row r="3001" spans="1:24"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f>
        <v>1.1888888888888889</v>
      </c>
      <c r="P3001" s="6">
        <f>E3001/L3001</f>
        <v>80.25</v>
      </c>
      <c r="Q3001" t="str">
        <f t="shared" si="277"/>
        <v>theater</v>
      </c>
      <c r="R3001" s="7" t="str">
        <f t="shared" si="278"/>
        <v>spaces</v>
      </c>
      <c r="S3001" s="13">
        <f>(((I3001/60)/60)/24)+DATE(1970,1,1)</f>
        <v>42795.083333333328</v>
      </c>
      <c r="T3001" s="16">
        <f>(((J3001/60)/60)/24)+DATE(1970,1,1)</f>
        <v>42780.740277777775</v>
      </c>
      <c r="U3001">
        <f t="shared" si="279"/>
        <v>20</v>
      </c>
      <c r="V3001" t="str">
        <f t="shared" si="280"/>
        <v/>
      </c>
      <c r="W3001" t="str">
        <f t="shared" si="281"/>
        <v/>
      </c>
      <c r="X3001" t="str">
        <f t="shared" si="282"/>
        <v/>
      </c>
    </row>
    <row r="3002" spans="1:24"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f>
        <v>1</v>
      </c>
      <c r="P3002" s="6">
        <f>E3002/L3002</f>
        <v>62.5</v>
      </c>
      <c r="Q3002" t="str">
        <f t="shared" si="277"/>
        <v>theater</v>
      </c>
      <c r="R3002" s="7" t="str">
        <f t="shared" si="278"/>
        <v>spaces</v>
      </c>
      <c r="S3002" s="13">
        <f>(((I3002/60)/60)/24)+DATE(1970,1,1)</f>
        <v>42766.75</v>
      </c>
      <c r="T3002" s="16">
        <f>(((J3002/60)/60)/24)+DATE(1970,1,1)</f>
        <v>42752.827199074076</v>
      </c>
      <c r="U3002">
        <f t="shared" si="279"/>
        <v>8</v>
      </c>
      <c r="V3002" t="str">
        <f t="shared" si="280"/>
        <v/>
      </c>
      <c r="W3002" t="str">
        <f t="shared" si="281"/>
        <v/>
      </c>
      <c r="X3002" t="str">
        <f t="shared" si="282"/>
        <v/>
      </c>
    </row>
    <row r="3003" spans="1:24"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f>
        <v>3.1869988910451896</v>
      </c>
      <c r="P3003" s="6">
        <f>E3003/L3003</f>
        <v>131.37719999999999</v>
      </c>
      <c r="Q3003" t="str">
        <f t="shared" si="277"/>
        <v>theater</v>
      </c>
      <c r="R3003" s="7" t="str">
        <f t="shared" si="278"/>
        <v>spaces</v>
      </c>
      <c r="S3003" s="13">
        <f>(((I3003/60)/60)/24)+DATE(1970,1,1)</f>
        <v>42564.895625000005</v>
      </c>
      <c r="T3003" s="16">
        <f>(((J3003/60)/60)/24)+DATE(1970,1,1)</f>
        <v>42534.895625000005</v>
      </c>
      <c r="U3003">
        <f t="shared" si="279"/>
        <v>175</v>
      </c>
      <c r="V3003" t="str">
        <f t="shared" si="280"/>
        <v/>
      </c>
      <c r="W3003" t="str">
        <f t="shared" si="281"/>
        <v/>
      </c>
      <c r="X3003" t="str">
        <f t="shared" si="282"/>
        <v/>
      </c>
    </row>
    <row r="3004" spans="1:24"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f>
        <v>1.0850614285714286</v>
      </c>
      <c r="P3004" s="6">
        <f>E3004/L3004</f>
        <v>73.032980769230775</v>
      </c>
      <c r="Q3004" t="str">
        <f t="shared" si="277"/>
        <v>theater</v>
      </c>
      <c r="R3004" s="7" t="str">
        <f t="shared" si="278"/>
        <v>spaces</v>
      </c>
      <c r="S3004" s="13">
        <f>(((I3004/60)/60)/24)+DATE(1970,1,1)</f>
        <v>41269.83625</v>
      </c>
      <c r="T3004" s="16">
        <f>(((J3004/60)/60)/24)+DATE(1970,1,1)</f>
        <v>41239.83625</v>
      </c>
      <c r="U3004">
        <f t="shared" si="279"/>
        <v>104</v>
      </c>
      <c r="V3004" t="str">
        <f t="shared" si="280"/>
        <v/>
      </c>
      <c r="W3004" t="str">
        <f t="shared" si="281"/>
        <v/>
      </c>
      <c r="X3004" t="str">
        <f t="shared" si="282"/>
        <v/>
      </c>
    </row>
    <row r="3005" spans="1:24"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f>
        <v>1.0116666666666667</v>
      </c>
      <c r="P3005" s="6">
        <f>E3005/L3005</f>
        <v>178.52941176470588</v>
      </c>
      <c r="Q3005" t="str">
        <f t="shared" si="277"/>
        <v>theater</v>
      </c>
      <c r="R3005" s="7" t="str">
        <f t="shared" si="278"/>
        <v>spaces</v>
      </c>
      <c r="S3005" s="13">
        <f>(((I3005/60)/60)/24)+DATE(1970,1,1)</f>
        <v>42430.249305555553</v>
      </c>
      <c r="T3005" s="16">
        <f>(((J3005/60)/60)/24)+DATE(1970,1,1)</f>
        <v>42398.849259259259</v>
      </c>
      <c r="U3005">
        <f t="shared" si="279"/>
        <v>17</v>
      </c>
      <c r="V3005" t="str">
        <f t="shared" si="280"/>
        <v/>
      </c>
      <c r="W3005" t="str">
        <f t="shared" si="281"/>
        <v/>
      </c>
      <c r="X3005" t="str">
        <f t="shared" si="282"/>
        <v/>
      </c>
    </row>
    <row r="3006" spans="1:24"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f>
        <v>1.12815</v>
      </c>
      <c r="P3006" s="6">
        <f>E3006/L3006</f>
        <v>162.90974729241879</v>
      </c>
      <c r="Q3006" t="str">
        <f t="shared" si="277"/>
        <v>theater</v>
      </c>
      <c r="R3006" s="7" t="str">
        <f t="shared" si="278"/>
        <v>spaces</v>
      </c>
      <c r="S3006" s="13">
        <f>(((I3006/60)/60)/24)+DATE(1970,1,1)</f>
        <v>41958.922731481478</v>
      </c>
      <c r="T3006" s="16">
        <f>(((J3006/60)/60)/24)+DATE(1970,1,1)</f>
        <v>41928.881064814814</v>
      </c>
      <c r="U3006">
        <f t="shared" si="279"/>
        <v>277</v>
      </c>
      <c r="V3006" t="str">
        <f t="shared" si="280"/>
        <v/>
      </c>
      <c r="W3006" t="str">
        <f t="shared" si="281"/>
        <v/>
      </c>
      <c r="X3006" t="str">
        <f t="shared" si="282"/>
        <v/>
      </c>
    </row>
    <row r="3007" spans="1:24"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f>
        <v>1.2049622641509434</v>
      </c>
      <c r="P3007" s="6">
        <f>E3007/L3007</f>
        <v>108.24237288135593</v>
      </c>
      <c r="Q3007" t="str">
        <f t="shared" si="277"/>
        <v>theater</v>
      </c>
      <c r="R3007" s="7" t="str">
        <f t="shared" si="278"/>
        <v>spaces</v>
      </c>
      <c r="S3007" s="13">
        <f>(((I3007/60)/60)/24)+DATE(1970,1,1)</f>
        <v>41918.674826388888</v>
      </c>
      <c r="T3007" s="16">
        <f>(((J3007/60)/60)/24)+DATE(1970,1,1)</f>
        <v>41888.674826388888</v>
      </c>
      <c r="U3007">
        <f t="shared" si="279"/>
        <v>118</v>
      </c>
      <c r="V3007" t="str">
        <f t="shared" si="280"/>
        <v/>
      </c>
      <c r="W3007" t="str">
        <f t="shared" si="281"/>
        <v/>
      </c>
      <c r="X3007" t="str">
        <f t="shared" si="282"/>
        <v/>
      </c>
    </row>
    <row r="3008" spans="1:24"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f>
        <v>1.0774999999999999</v>
      </c>
      <c r="P3008" s="6">
        <f>E3008/L3008</f>
        <v>88.865979381443296</v>
      </c>
      <c r="Q3008" t="str">
        <f t="shared" si="277"/>
        <v>theater</v>
      </c>
      <c r="R3008" s="7" t="str">
        <f t="shared" si="278"/>
        <v>spaces</v>
      </c>
      <c r="S3008" s="13">
        <f>(((I3008/60)/60)/24)+DATE(1970,1,1)</f>
        <v>41987.756840277783</v>
      </c>
      <c r="T3008" s="16">
        <f>(((J3008/60)/60)/24)+DATE(1970,1,1)</f>
        <v>41957.756840277783</v>
      </c>
      <c r="U3008">
        <f t="shared" si="279"/>
        <v>97</v>
      </c>
      <c r="V3008" t="str">
        <f t="shared" si="280"/>
        <v/>
      </c>
      <c r="W3008" t="str">
        <f t="shared" si="281"/>
        <v/>
      </c>
      <c r="X3008" t="str">
        <f t="shared" si="282"/>
        <v/>
      </c>
    </row>
    <row r="3009" spans="1:24"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f>
        <v>1.8</v>
      </c>
      <c r="P3009" s="6">
        <f>E3009/L3009</f>
        <v>54</v>
      </c>
      <c r="Q3009" t="str">
        <f t="shared" si="277"/>
        <v>theater</v>
      </c>
      <c r="R3009" s="7" t="str">
        <f t="shared" si="278"/>
        <v>spaces</v>
      </c>
      <c r="S3009" s="13">
        <f>(((I3009/60)/60)/24)+DATE(1970,1,1)</f>
        <v>42119.216238425928</v>
      </c>
      <c r="T3009" s="16">
        <f>(((J3009/60)/60)/24)+DATE(1970,1,1)</f>
        <v>42098.216238425928</v>
      </c>
      <c r="U3009">
        <f t="shared" si="279"/>
        <v>20</v>
      </c>
      <c r="V3009" t="str">
        <f t="shared" si="280"/>
        <v/>
      </c>
      <c r="W3009" t="str">
        <f t="shared" si="281"/>
        <v/>
      </c>
      <c r="X3009" t="str">
        <f t="shared" si="282"/>
        <v/>
      </c>
    </row>
    <row r="3010" spans="1:24"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f>
        <v>1.0116666666666667</v>
      </c>
      <c r="P3010" s="6">
        <f>E3010/L3010</f>
        <v>116.73076923076923</v>
      </c>
      <c r="Q3010" t="str">
        <f t="shared" si="277"/>
        <v>theater</v>
      </c>
      <c r="R3010" s="7" t="str">
        <f t="shared" si="278"/>
        <v>spaces</v>
      </c>
      <c r="S3010" s="13">
        <f>(((I3010/60)/60)/24)+DATE(1970,1,1)</f>
        <v>42390.212025462963</v>
      </c>
      <c r="T3010" s="16">
        <f>(((J3010/60)/60)/24)+DATE(1970,1,1)</f>
        <v>42360.212025462963</v>
      </c>
      <c r="U3010">
        <f t="shared" si="279"/>
        <v>26</v>
      </c>
      <c r="V3010" t="str">
        <f t="shared" si="280"/>
        <v/>
      </c>
      <c r="W3010" t="str">
        <f t="shared" si="281"/>
        <v/>
      </c>
      <c r="X3010" t="str">
        <f t="shared" si="282"/>
        <v/>
      </c>
    </row>
    <row r="3011" spans="1:24"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f>
        <v>1.19756</v>
      </c>
      <c r="P3011" s="6">
        <f>E3011/L3011</f>
        <v>233.8984375</v>
      </c>
      <c r="Q3011" t="str">
        <f t="shared" ref="Q3011:Q3074" si="283">LEFT(N3011,SEARCH("/",N3011)-1)</f>
        <v>theater</v>
      </c>
      <c r="R3011" s="7" t="str">
        <f t="shared" ref="R3011:R3074" si="284">RIGHT(N3011,LEN(N3011)-SEARCH("/",N3011))</f>
        <v>spaces</v>
      </c>
      <c r="S3011" s="13">
        <f>(((I3011/60)/60)/24)+DATE(1970,1,1)</f>
        <v>41969.611574074079</v>
      </c>
      <c r="T3011" s="16">
        <f>(((J3011/60)/60)/24)+DATE(1970,1,1)</f>
        <v>41939.569907407407</v>
      </c>
      <c r="U3011">
        <f t="shared" ref="U3011:U3074" si="285">IF(F3011="Successful",L3011,"")</f>
        <v>128</v>
      </c>
      <c r="V3011" t="str">
        <f t="shared" ref="V3011:V3074" si="286">IF($F3011="Failed",$L3011,"")</f>
        <v/>
      </c>
      <c r="W3011" t="str">
        <f t="shared" ref="W3011:W3074" si="287">IF($F3011="Canceled",$L3011,"")</f>
        <v/>
      </c>
      <c r="X3011" t="str">
        <f t="shared" ref="X3011:X3074" si="288">IF(V3011="",W3011,V3011)</f>
        <v/>
      </c>
    </row>
    <row r="3012" spans="1:24"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f>
        <v>1.58</v>
      </c>
      <c r="P3012" s="6">
        <f>E3012/L3012</f>
        <v>158</v>
      </c>
      <c r="Q3012" t="str">
        <f t="shared" si="283"/>
        <v>theater</v>
      </c>
      <c r="R3012" s="7" t="str">
        <f t="shared" si="284"/>
        <v>spaces</v>
      </c>
      <c r="S3012" s="13">
        <f>(((I3012/60)/60)/24)+DATE(1970,1,1)</f>
        <v>42056.832395833335</v>
      </c>
      <c r="T3012" s="16">
        <f>(((J3012/60)/60)/24)+DATE(1970,1,1)</f>
        <v>41996.832395833335</v>
      </c>
      <c r="U3012">
        <f t="shared" si="285"/>
        <v>15</v>
      </c>
      <c r="V3012" t="str">
        <f t="shared" si="286"/>
        <v/>
      </c>
      <c r="W3012" t="str">
        <f t="shared" si="287"/>
        <v/>
      </c>
      <c r="X3012" t="str">
        <f t="shared" si="288"/>
        <v/>
      </c>
    </row>
    <row r="3013" spans="1:24"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f>
        <v>1.2366666666666666</v>
      </c>
      <c r="P3013" s="6">
        <f>E3013/L3013</f>
        <v>14.84</v>
      </c>
      <c r="Q3013" t="str">
        <f t="shared" si="283"/>
        <v>theater</v>
      </c>
      <c r="R3013" s="7" t="str">
        <f t="shared" si="284"/>
        <v>spaces</v>
      </c>
      <c r="S3013" s="13">
        <f>(((I3013/60)/60)/24)+DATE(1970,1,1)</f>
        <v>42361.957638888889</v>
      </c>
      <c r="T3013" s="16">
        <f>(((J3013/60)/60)/24)+DATE(1970,1,1)</f>
        <v>42334.468935185185</v>
      </c>
      <c r="U3013">
        <f t="shared" si="285"/>
        <v>25</v>
      </c>
      <c r="V3013" t="str">
        <f t="shared" si="286"/>
        <v/>
      </c>
      <c r="W3013" t="str">
        <f t="shared" si="287"/>
        <v/>
      </c>
      <c r="X3013" t="str">
        <f t="shared" si="288"/>
        <v/>
      </c>
    </row>
    <row r="3014" spans="1:24"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f>
        <v>1.1712499999999999</v>
      </c>
      <c r="P3014" s="6">
        <f>E3014/L3014</f>
        <v>85.181818181818187</v>
      </c>
      <c r="Q3014" t="str">
        <f t="shared" si="283"/>
        <v>theater</v>
      </c>
      <c r="R3014" s="7" t="str">
        <f t="shared" si="284"/>
        <v>spaces</v>
      </c>
      <c r="S3014" s="13">
        <f>(((I3014/60)/60)/24)+DATE(1970,1,1)</f>
        <v>42045.702893518523</v>
      </c>
      <c r="T3014" s="16">
        <f>(((J3014/60)/60)/24)+DATE(1970,1,1)</f>
        <v>42024.702893518523</v>
      </c>
      <c r="U3014">
        <f t="shared" si="285"/>
        <v>55</v>
      </c>
      <c r="V3014" t="str">
        <f t="shared" si="286"/>
        <v/>
      </c>
      <c r="W3014" t="str">
        <f t="shared" si="287"/>
        <v/>
      </c>
      <c r="X3014" t="str">
        <f t="shared" si="288"/>
        <v/>
      </c>
    </row>
    <row r="3015" spans="1:24"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f>
        <v>1.5696000000000001</v>
      </c>
      <c r="P3015" s="6">
        <f>E3015/L3015</f>
        <v>146.69158878504672</v>
      </c>
      <c r="Q3015" t="str">
        <f t="shared" si="283"/>
        <v>theater</v>
      </c>
      <c r="R3015" s="7" t="str">
        <f t="shared" si="284"/>
        <v>spaces</v>
      </c>
      <c r="S3015" s="13">
        <f>(((I3015/60)/60)/24)+DATE(1970,1,1)</f>
        <v>42176.836215277777</v>
      </c>
      <c r="T3015" s="16">
        <f>(((J3015/60)/60)/24)+DATE(1970,1,1)</f>
        <v>42146.836215277777</v>
      </c>
      <c r="U3015">
        <f t="shared" si="285"/>
        <v>107</v>
      </c>
      <c r="V3015" t="str">
        <f t="shared" si="286"/>
        <v/>
      </c>
      <c r="W3015" t="str">
        <f t="shared" si="287"/>
        <v/>
      </c>
      <c r="X3015" t="str">
        <f t="shared" si="288"/>
        <v/>
      </c>
    </row>
    <row r="3016" spans="1:24"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f>
        <v>1.13104</v>
      </c>
      <c r="P3016" s="6">
        <f>E3016/L3016</f>
        <v>50.764811490125673</v>
      </c>
      <c r="Q3016" t="str">
        <f t="shared" si="283"/>
        <v>theater</v>
      </c>
      <c r="R3016" s="7" t="str">
        <f t="shared" si="284"/>
        <v>spaces</v>
      </c>
      <c r="S3016" s="13">
        <f>(((I3016/60)/60)/24)+DATE(1970,1,1)</f>
        <v>41948.208333333336</v>
      </c>
      <c r="T3016" s="16">
        <f>(((J3016/60)/60)/24)+DATE(1970,1,1)</f>
        <v>41920.123611111114</v>
      </c>
      <c r="U3016">
        <f t="shared" si="285"/>
        <v>557</v>
      </c>
      <c r="V3016" t="str">
        <f t="shared" si="286"/>
        <v/>
      </c>
      <c r="W3016" t="str">
        <f t="shared" si="287"/>
        <v/>
      </c>
      <c r="X3016" t="str">
        <f t="shared" si="288"/>
        <v/>
      </c>
    </row>
    <row r="3017" spans="1:24"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f>
        <v>1.0317647058823529</v>
      </c>
      <c r="P3017" s="6">
        <f>E3017/L3017</f>
        <v>87.7</v>
      </c>
      <c r="Q3017" t="str">
        <f t="shared" si="283"/>
        <v>theater</v>
      </c>
      <c r="R3017" s="7" t="str">
        <f t="shared" si="284"/>
        <v>spaces</v>
      </c>
      <c r="S3017" s="13">
        <f>(((I3017/60)/60)/24)+DATE(1970,1,1)</f>
        <v>41801.166666666664</v>
      </c>
      <c r="T3017" s="16">
        <f>(((J3017/60)/60)/24)+DATE(1970,1,1)</f>
        <v>41785.72729166667</v>
      </c>
      <c r="U3017">
        <f t="shared" si="285"/>
        <v>40</v>
      </c>
      <c r="V3017" t="str">
        <f t="shared" si="286"/>
        <v/>
      </c>
      <c r="W3017" t="str">
        <f t="shared" si="287"/>
        <v/>
      </c>
      <c r="X3017" t="str">
        <f t="shared" si="288"/>
        <v/>
      </c>
    </row>
    <row r="3018" spans="1:24"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f>
        <v>1.0261176470588236</v>
      </c>
      <c r="P3018" s="6">
        <f>E3018/L3018</f>
        <v>242.27777777777777</v>
      </c>
      <c r="Q3018" t="str">
        <f t="shared" si="283"/>
        <v>theater</v>
      </c>
      <c r="R3018" s="7" t="str">
        <f t="shared" si="284"/>
        <v>spaces</v>
      </c>
      <c r="S3018" s="13">
        <f>(((I3018/60)/60)/24)+DATE(1970,1,1)</f>
        <v>41838.548055555555</v>
      </c>
      <c r="T3018" s="16">
        <f>(((J3018/60)/60)/24)+DATE(1970,1,1)</f>
        <v>41778.548055555555</v>
      </c>
      <c r="U3018">
        <f t="shared" si="285"/>
        <v>36</v>
      </c>
      <c r="V3018" t="str">
        <f t="shared" si="286"/>
        <v/>
      </c>
      <c r="W3018" t="str">
        <f t="shared" si="287"/>
        <v/>
      </c>
      <c r="X3018" t="str">
        <f t="shared" si="288"/>
        <v/>
      </c>
    </row>
    <row r="3019" spans="1:24"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f>
        <v>1.0584090909090909</v>
      </c>
      <c r="P3019" s="6">
        <f>E3019/L3019</f>
        <v>146.44654088050314</v>
      </c>
      <c r="Q3019" t="str">
        <f t="shared" si="283"/>
        <v>theater</v>
      </c>
      <c r="R3019" s="7" t="str">
        <f t="shared" si="284"/>
        <v>spaces</v>
      </c>
      <c r="S3019" s="13">
        <f>(((I3019/60)/60)/24)+DATE(1970,1,1)</f>
        <v>41871.850034722222</v>
      </c>
      <c r="T3019" s="16">
        <f>(((J3019/60)/60)/24)+DATE(1970,1,1)</f>
        <v>41841.850034722222</v>
      </c>
      <c r="U3019">
        <f t="shared" si="285"/>
        <v>159</v>
      </c>
      <c r="V3019" t="str">
        <f t="shared" si="286"/>
        <v/>
      </c>
      <c r="W3019" t="str">
        <f t="shared" si="287"/>
        <v/>
      </c>
      <c r="X3019" t="str">
        <f t="shared" si="288"/>
        <v/>
      </c>
    </row>
    <row r="3020" spans="1:24"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f>
        <v>1.0071428571428571</v>
      </c>
      <c r="P3020" s="6">
        <f>E3020/L3020</f>
        <v>103.17073170731707</v>
      </c>
      <c r="Q3020" t="str">
        <f t="shared" si="283"/>
        <v>theater</v>
      </c>
      <c r="R3020" s="7" t="str">
        <f t="shared" si="284"/>
        <v>spaces</v>
      </c>
      <c r="S3020" s="13">
        <f>(((I3020/60)/60)/24)+DATE(1970,1,1)</f>
        <v>42205.916666666672</v>
      </c>
      <c r="T3020" s="16">
        <f>(((J3020/60)/60)/24)+DATE(1970,1,1)</f>
        <v>42163.29833333334</v>
      </c>
      <c r="U3020">
        <f t="shared" si="285"/>
        <v>41</v>
      </c>
      <c r="V3020" t="str">
        <f t="shared" si="286"/>
        <v/>
      </c>
      <c r="W3020" t="str">
        <f t="shared" si="287"/>
        <v/>
      </c>
      <c r="X3020" t="str">
        <f t="shared" si="288"/>
        <v/>
      </c>
    </row>
    <row r="3021" spans="1:24"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f>
        <v>1.2123333333333333</v>
      </c>
      <c r="P3021" s="6">
        <f>E3021/L3021</f>
        <v>80.464601769911511</v>
      </c>
      <c r="Q3021" t="str">
        <f t="shared" si="283"/>
        <v>theater</v>
      </c>
      <c r="R3021" s="7" t="str">
        <f t="shared" si="284"/>
        <v>spaces</v>
      </c>
      <c r="S3021" s="13">
        <f>(((I3021/60)/60)/24)+DATE(1970,1,1)</f>
        <v>41786.125</v>
      </c>
      <c r="T3021" s="16">
        <f>(((J3021/60)/60)/24)+DATE(1970,1,1)</f>
        <v>41758.833564814813</v>
      </c>
      <c r="U3021">
        <f t="shared" si="285"/>
        <v>226</v>
      </c>
      <c r="V3021" t="str">
        <f t="shared" si="286"/>
        <v/>
      </c>
      <c r="W3021" t="str">
        <f t="shared" si="287"/>
        <v/>
      </c>
      <c r="X3021" t="str">
        <f t="shared" si="288"/>
        <v/>
      </c>
    </row>
    <row r="3022" spans="1:24"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f>
        <v>1.0057142857142858</v>
      </c>
      <c r="P3022" s="6">
        <f>E3022/L3022</f>
        <v>234.66666666666666</v>
      </c>
      <c r="Q3022" t="str">
        <f t="shared" si="283"/>
        <v>theater</v>
      </c>
      <c r="R3022" s="7" t="str">
        <f t="shared" si="284"/>
        <v>spaces</v>
      </c>
      <c r="S3022" s="13">
        <f>(((I3022/60)/60)/24)+DATE(1970,1,1)</f>
        <v>42230.846446759257</v>
      </c>
      <c r="T3022" s="16">
        <f>(((J3022/60)/60)/24)+DATE(1970,1,1)</f>
        <v>42170.846446759257</v>
      </c>
      <c r="U3022">
        <f t="shared" si="285"/>
        <v>30</v>
      </c>
      <c r="V3022" t="str">
        <f t="shared" si="286"/>
        <v/>
      </c>
      <c r="W3022" t="str">
        <f t="shared" si="287"/>
        <v/>
      </c>
      <c r="X3022" t="str">
        <f t="shared" si="288"/>
        <v/>
      </c>
    </row>
    <row r="3023" spans="1:24"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f>
        <v>1.1602222222222223</v>
      </c>
      <c r="P3023" s="6">
        <f>E3023/L3023</f>
        <v>50.689320388349515</v>
      </c>
      <c r="Q3023" t="str">
        <f t="shared" si="283"/>
        <v>theater</v>
      </c>
      <c r="R3023" s="7" t="str">
        <f t="shared" si="284"/>
        <v>spaces</v>
      </c>
      <c r="S3023" s="13">
        <f>(((I3023/60)/60)/24)+DATE(1970,1,1)</f>
        <v>42696.249305555553</v>
      </c>
      <c r="T3023" s="16">
        <f>(((J3023/60)/60)/24)+DATE(1970,1,1)</f>
        <v>42660.618854166663</v>
      </c>
      <c r="U3023">
        <f t="shared" si="285"/>
        <v>103</v>
      </c>
      <c r="V3023" t="str">
        <f t="shared" si="286"/>
        <v/>
      </c>
      <c r="W3023" t="str">
        <f t="shared" si="287"/>
        <v/>
      </c>
      <c r="X3023" t="str">
        <f t="shared" si="288"/>
        <v/>
      </c>
    </row>
    <row r="3024" spans="1:24"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f>
        <v>1.0087999999999999</v>
      </c>
      <c r="P3024" s="6">
        <f>E3024/L3024</f>
        <v>162.70967741935485</v>
      </c>
      <c r="Q3024" t="str">
        <f t="shared" si="283"/>
        <v>theater</v>
      </c>
      <c r="R3024" s="7" t="str">
        <f t="shared" si="284"/>
        <v>spaces</v>
      </c>
      <c r="S3024" s="13">
        <f>(((I3024/60)/60)/24)+DATE(1970,1,1)</f>
        <v>42609.95380787037</v>
      </c>
      <c r="T3024" s="16">
        <f>(((J3024/60)/60)/24)+DATE(1970,1,1)</f>
        <v>42564.95380787037</v>
      </c>
      <c r="U3024">
        <f t="shared" si="285"/>
        <v>62</v>
      </c>
      <c r="V3024" t="str">
        <f t="shared" si="286"/>
        <v/>
      </c>
      <c r="W3024" t="str">
        <f t="shared" si="287"/>
        <v/>
      </c>
      <c r="X3024" t="str">
        <f t="shared" si="288"/>
        <v/>
      </c>
    </row>
    <row r="3025" spans="1:24"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f>
        <v>1.03</v>
      </c>
      <c r="P3025" s="6">
        <f>E3025/L3025</f>
        <v>120.16666666666667</v>
      </c>
      <c r="Q3025" t="str">
        <f t="shared" si="283"/>
        <v>theater</v>
      </c>
      <c r="R3025" s="7" t="str">
        <f t="shared" si="284"/>
        <v>spaces</v>
      </c>
      <c r="S3025" s="13">
        <f>(((I3025/60)/60)/24)+DATE(1970,1,1)</f>
        <v>42166.675763888896</v>
      </c>
      <c r="T3025" s="16">
        <f>(((J3025/60)/60)/24)+DATE(1970,1,1)</f>
        <v>42121.675763888896</v>
      </c>
      <c r="U3025">
        <f t="shared" si="285"/>
        <v>6</v>
      </c>
      <c r="V3025" t="str">
        <f t="shared" si="286"/>
        <v/>
      </c>
      <c r="W3025" t="str">
        <f t="shared" si="287"/>
        <v/>
      </c>
      <c r="X3025" t="str">
        <f t="shared" si="288"/>
        <v/>
      </c>
    </row>
    <row r="3026" spans="1:24"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f>
        <v>2.4641999999999999</v>
      </c>
      <c r="P3026" s="6">
        <f>E3026/L3026</f>
        <v>67.697802197802204</v>
      </c>
      <c r="Q3026" t="str">
        <f t="shared" si="283"/>
        <v>theater</v>
      </c>
      <c r="R3026" s="7" t="str">
        <f t="shared" si="284"/>
        <v>spaces</v>
      </c>
      <c r="S3026" s="13">
        <f>(((I3026/60)/60)/24)+DATE(1970,1,1)</f>
        <v>41188.993923611109</v>
      </c>
      <c r="T3026" s="16">
        <f>(((J3026/60)/60)/24)+DATE(1970,1,1)</f>
        <v>41158.993923611109</v>
      </c>
      <c r="U3026">
        <f t="shared" si="285"/>
        <v>182</v>
      </c>
      <c r="V3026" t="str">
        <f t="shared" si="286"/>
        <v/>
      </c>
      <c r="W3026" t="str">
        <f t="shared" si="287"/>
        <v/>
      </c>
      <c r="X3026" t="str">
        <f t="shared" si="288"/>
        <v/>
      </c>
    </row>
    <row r="3027" spans="1:24"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f>
        <v>3.0219999999999998</v>
      </c>
      <c r="P3027" s="6">
        <f>E3027/L3027</f>
        <v>52.103448275862071</v>
      </c>
      <c r="Q3027" t="str">
        <f t="shared" si="283"/>
        <v>theater</v>
      </c>
      <c r="R3027" s="7" t="str">
        <f t="shared" si="284"/>
        <v>spaces</v>
      </c>
      <c r="S3027" s="13">
        <f>(((I3027/60)/60)/24)+DATE(1970,1,1)</f>
        <v>41789.666666666664</v>
      </c>
      <c r="T3027" s="16">
        <f>(((J3027/60)/60)/24)+DATE(1970,1,1)</f>
        <v>41761.509409722225</v>
      </c>
      <c r="U3027">
        <f t="shared" si="285"/>
        <v>145</v>
      </c>
      <c r="V3027" t="str">
        <f t="shared" si="286"/>
        <v/>
      </c>
      <c r="W3027" t="str">
        <f t="shared" si="287"/>
        <v/>
      </c>
      <c r="X3027" t="str">
        <f t="shared" si="288"/>
        <v/>
      </c>
    </row>
    <row r="3028" spans="1:24"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f>
        <v>1.4333333333333333</v>
      </c>
      <c r="P3028" s="6">
        <f>E3028/L3028</f>
        <v>51.6</v>
      </c>
      <c r="Q3028" t="str">
        <f t="shared" si="283"/>
        <v>theater</v>
      </c>
      <c r="R3028" s="7" t="str">
        <f t="shared" si="284"/>
        <v>spaces</v>
      </c>
      <c r="S3028" s="13">
        <f>(((I3028/60)/60)/24)+DATE(1970,1,1)</f>
        <v>42797.459398148145</v>
      </c>
      <c r="T3028" s="16">
        <f>(((J3028/60)/60)/24)+DATE(1970,1,1)</f>
        <v>42783.459398148145</v>
      </c>
      <c r="U3028">
        <f t="shared" si="285"/>
        <v>25</v>
      </c>
      <c r="V3028" t="str">
        <f t="shared" si="286"/>
        <v/>
      </c>
      <c r="W3028" t="str">
        <f t="shared" si="287"/>
        <v/>
      </c>
      <c r="X3028" t="str">
        <f t="shared" si="288"/>
        <v/>
      </c>
    </row>
    <row r="3029" spans="1:24"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f>
        <v>1.3144</v>
      </c>
      <c r="P3029" s="6">
        <f>E3029/L3029</f>
        <v>164.3</v>
      </c>
      <c r="Q3029" t="str">
        <f t="shared" si="283"/>
        <v>theater</v>
      </c>
      <c r="R3029" s="7" t="str">
        <f t="shared" si="284"/>
        <v>spaces</v>
      </c>
      <c r="S3029" s="13">
        <f>(((I3029/60)/60)/24)+DATE(1970,1,1)</f>
        <v>42083.662627314814</v>
      </c>
      <c r="T3029" s="16">
        <f>(((J3029/60)/60)/24)+DATE(1970,1,1)</f>
        <v>42053.704293981486</v>
      </c>
      <c r="U3029">
        <f t="shared" si="285"/>
        <v>320</v>
      </c>
      <c r="V3029" t="str">
        <f t="shared" si="286"/>
        <v/>
      </c>
      <c r="W3029" t="str">
        <f t="shared" si="287"/>
        <v/>
      </c>
      <c r="X3029" t="str">
        <f t="shared" si="288"/>
        <v/>
      </c>
    </row>
    <row r="3030" spans="1:24"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f>
        <v>1.6801999999999999</v>
      </c>
      <c r="P3030" s="6">
        <f>E3030/L3030</f>
        <v>84.858585858585855</v>
      </c>
      <c r="Q3030" t="str">
        <f t="shared" si="283"/>
        <v>theater</v>
      </c>
      <c r="R3030" s="7" t="str">
        <f t="shared" si="284"/>
        <v>spaces</v>
      </c>
      <c r="S3030" s="13">
        <f>(((I3030/60)/60)/24)+DATE(1970,1,1)</f>
        <v>42597.264178240745</v>
      </c>
      <c r="T3030" s="16">
        <f>(((J3030/60)/60)/24)+DATE(1970,1,1)</f>
        <v>42567.264178240745</v>
      </c>
      <c r="U3030">
        <f t="shared" si="285"/>
        <v>99</v>
      </c>
      <c r="V3030" t="str">
        <f t="shared" si="286"/>
        <v/>
      </c>
      <c r="W3030" t="str">
        <f t="shared" si="287"/>
        <v/>
      </c>
      <c r="X3030" t="str">
        <f t="shared" si="288"/>
        <v/>
      </c>
    </row>
    <row r="3031" spans="1:24"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f>
        <v>1.0967666666666667</v>
      </c>
      <c r="P3031" s="6">
        <f>E3031/L3031</f>
        <v>94.548850574712645</v>
      </c>
      <c r="Q3031" t="str">
        <f t="shared" si="283"/>
        <v>theater</v>
      </c>
      <c r="R3031" s="7" t="str">
        <f t="shared" si="284"/>
        <v>spaces</v>
      </c>
      <c r="S3031" s="13">
        <f>(((I3031/60)/60)/24)+DATE(1970,1,1)</f>
        <v>41961.190972222219</v>
      </c>
      <c r="T3031" s="16">
        <f>(((J3031/60)/60)/24)+DATE(1970,1,1)</f>
        <v>41932.708877314813</v>
      </c>
      <c r="U3031">
        <f t="shared" si="285"/>
        <v>348</v>
      </c>
      <c r="V3031" t="str">
        <f t="shared" si="286"/>
        <v/>
      </c>
      <c r="W3031" t="str">
        <f t="shared" si="287"/>
        <v/>
      </c>
      <c r="X3031" t="str">
        <f t="shared" si="288"/>
        <v/>
      </c>
    </row>
    <row r="3032" spans="1:24"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f>
        <v>1.0668571428571429</v>
      </c>
      <c r="P3032" s="6">
        <f>E3032/L3032</f>
        <v>45.536585365853661</v>
      </c>
      <c r="Q3032" t="str">
        <f t="shared" si="283"/>
        <v>theater</v>
      </c>
      <c r="R3032" s="7" t="str">
        <f t="shared" si="284"/>
        <v>spaces</v>
      </c>
      <c r="S3032" s="13">
        <f>(((I3032/60)/60)/24)+DATE(1970,1,1)</f>
        <v>42263.747349537036</v>
      </c>
      <c r="T3032" s="16">
        <f>(((J3032/60)/60)/24)+DATE(1970,1,1)</f>
        <v>42233.747349537036</v>
      </c>
      <c r="U3032">
        <f t="shared" si="285"/>
        <v>41</v>
      </c>
      <c r="V3032" t="str">
        <f t="shared" si="286"/>
        <v/>
      </c>
      <c r="W3032" t="str">
        <f t="shared" si="287"/>
        <v/>
      </c>
      <c r="X3032" t="str">
        <f t="shared" si="288"/>
        <v/>
      </c>
    </row>
    <row r="3033" spans="1:24"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f>
        <v>1</v>
      </c>
      <c r="P3033" s="6">
        <f>E3033/L3033</f>
        <v>51.724137931034484</v>
      </c>
      <c r="Q3033" t="str">
        <f t="shared" si="283"/>
        <v>theater</v>
      </c>
      <c r="R3033" s="7" t="str">
        <f t="shared" si="284"/>
        <v>spaces</v>
      </c>
      <c r="S3033" s="13">
        <f>(((I3033/60)/60)/24)+DATE(1970,1,1)</f>
        <v>42657.882488425923</v>
      </c>
      <c r="T3033" s="16">
        <f>(((J3033/60)/60)/24)+DATE(1970,1,1)</f>
        <v>42597.882488425923</v>
      </c>
      <c r="U3033">
        <f t="shared" si="285"/>
        <v>29</v>
      </c>
      <c r="V3033" t="str">
        <f t="shared" si="286"/>
        <v/>
      </c>
      <c r="W3033" t="str">
        <f t="shared" si="287"/>
        <v/>
      </c>
      <c r="X3033" t="str">
        <f t="shared" si="288"/>
        <v/>
      </c>
    </row>
    <row r="3034" spans="1:24"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f>
        <v>1.272</v>
      </c>
      <c r="P3034" s="6">
        <f>E3034/L3034</f>
        <v>50.88</v>
      </c>
      <c r="Q3034" t="str">
        <f t="shared" si="283"/>
        <v>theater</v>
      </c>
      <c r="R3034" s="7" t="str">
        <f t="shared" si="284"/>
        <v>spaces</v>
      </c>
      <c r="S3034" s="13">
        <f>(((I3034/60)/60)/24)+DATE(1970,1,1)</f>
        <v>42258.044664351852</v>
      </c>
      <c r="T3034" s="16">
        <f>(((J3034/60)/60)/24)+DATE(1970,1,1)</f>
        <v>42228.044664351852</v>
      </c>
      <c r="U3034">
        <f t="shared" si="285"/>
        <v>25</v>
      </c>
      <c r="V3034" t="str">
        <f t="shared" si="286"/>
        <v/>
      </c>
      <c r="W3034" t="str">
        <f t="shared" si="287"/>
        <v/>
      </c>
      <c r="X3034" t="str">
        <f t="shared" si="288"/>
        <v/>
      </c>
    </row>
    <row r="3035" spans="1:24"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f>
        <v>1.4653333333333334</v>
      </c>
      <c r="P3035" s="6">
        <f>E3035/L3035</f>
        <v>191.13043478260869</v>
      </c>
      <c r="Q3035" t="str">
        <f t="shared" si="283"/>
        <v>theater</v>
      </c>
      <c r="R3035" s="7" t="str">
        <f t="shared" si="284"/>
        <v>spaces</v>
      </c>
      <c r="S3035" s="13">
        <f>(((I3035/60)/60)/24)+DATE(1970,1,1)</f>
        <v>42600.110243055555</v>
      </c>
      <c r="T3035" s="16">
        <f>(((J3035/60)/60)/24)+DATE(1970,1,1)</f>
        <v>42570.110243055555</v>
      </c>
      <c r="U3035">
        <f t="shared" si="285"/>
        <v>23</v>
      </c>
      <c r="V3035" t="str">
        <f t="shared" si="286"/>
        <v/>
      </c>
      <c r="W3035" t="str">
        <f t="shared" si="287"/>
        <v/>
      </c>
      <c r="X3035" t="str">
        <f t="shared" si="288"/>
        <v/>
      </c>
    </row>
    <row r="3036" spans="1:24"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f>
        <v>1.1253599999999999</v>
      </c>
      <c r="P3036" s="6">
        <f>E3036/L3036</f>
        <v>89.314285714285717</v>
      </c>
      <c r="Q3036" t="str">
        <f t="shared" si="283"/>
        <v>theater</v>
      </c>
      <c r="R3036" s="7" t="str">
        <f t="shared" si="284"/>
        <v>spaces</v>
      </c>
      <c r="S3036" s="13">
        <f>(((I3036/60)/60)/24)+DATE(1970,1,1)</f>
        <v>42675.165972222225</v>
      </c>
      <c r="T3036" s="16">
        <f>(((J3036/60)/60)/24)+DATE(1970,1,1)</f>
        <v>42644.535358796296</v>
      </c>
      <c r="U3036">
        <f t="shared" si="285"/>
        <v>1260</v>
      </c>
      <c r="V3036" t="str">
        <f t="shared" si="286"/>
        <v/>
      </c>
      <c r="W3036" t="str">
        <f t="shared" si="287"/>
        <v/>
      </c>
      <c r="X3036" t="str">
        <f t="shared" si="288"/>
        <v/>
      </c>
    </row>
    <row r="3037" spans="1:24"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f>
        <v>1.0878684000000001</v>
      </c>
      <c r="P3037" s="6">
        <f>E3037/L3037</f>
        <v>88.588631921824103</v>
      </c>
      <c r="Q3037" t="str">
        <f t="shared" si="283"/>
        <v>theater</v>
      </c>
      <c r="R3037" s="7" t="str">
        <f t="shared" si="284"/>
        <v>spaces</v>
      </c>
      <c r="S3037" s="13">
        <f>(((I3037/60)/60)/24)+DATE(1970,1,1)</f>
        <v>41398.560289351852</v>
      </c>
      <c r="T3037" s="16">
        <f>(((J3037/60)/60)/24)+DATE(1970,1,1)</f>
        <v>41368.560289351852</v>
      </c>
      <c r="U3037">
        <f t="shared" si="285"/>
        <v>307</v>
      </c>
      <c r="V3037" t="str">
        <f t="shared" si="286"/>
        <v/>
      </c>
      <c r="W3037" t="str">
        <f t="shared" si="287"/>
        <v/>
      </c>
      <c r="X3037" t="str">
        <f t="shared" si="288"/>
        <v/>
      </c>
    </row>
    <row r="3038" spans="1:24"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f>
        <v>1.26732</v>
      </c>
      <c r="P3038" s="6">
        <f>E3038/L3038</f>
        <v>96.300911854103347</v>
      </c>
      <c r="Q3038" t="str">
        <f t="shared" si="283"/>
        <v>theater</v>
      </c>
      <c r="R3038" s="7" t="str">
        <f t="shared" si="284"/>
        <v>spaces</v>
      </c>
      <c r="S3038" s="13">
        <f>(((I3038/60)/60)/24)+DATE(1970,1,1)</f>
        <v>41502.499305555553</v>
      </c>
      <c r="T3038" s="16">
        <f>(((J3038/60)/60)/24)+DATE(1970,1,1)</f>
        <v>41466.785231481481</v>
      </c>
      <c r="U3038">
        <f t="shared" si="285"/>
        <v>329</v>
      </c>
      <c r="V3038" t="str">
        <f t="shared" si="286"/>
        <v/>
      </c>
      <c r="W3038" t="str">
        <f t="shared" si="287"/>
        <v/>
      </c>
      <c r="X3038" t="str">
        <f t="shared" si="288"/>
        <v/>
      </c>
    </row>
    <row r="3039" spans="1:24"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f>
        <v>2.1320000000000001</v>
      </c>
      <c r="P3039" s="6">
        <f>E3039/L3039</f>
        <v>33.3125</v>
      </c>
      <c r="Q3039" t="str">
        <f t="shared" si="283"/>
        <v>theater</v>
      </c>
      <c r="R3039" s="7" t="str">
        <f t="shared" si="284"/>
        <v>spaces</v>
      </c>
      <c r="S3039" s="13">
        <f>(((I3039/60)/60)/24)+DATE(1970,1,1)</f>
        <v>40453.207638888889</v>
      </c>
      <c r="T3039" s="16">
        <f>(((J3039/60)/60)/24)+DATE(1970,1,1)</f>
        <v>40378.893206018518</v>
      </c>
      <c r="U3039">
        <f t="shared" si="285"/>
        <v>32</v>
      </c>
      <c r="V3039" t="str">
        <f t="shared" si="286"/>
        <v/>
      </c>
      <c r="W3039" t="str">
        <f t="shared" si="287"/>
        <v/>
      </c>
      <c r="X3039" t="str">
        <f t="shared" si="288"/>
        <v/>
      </c>
    </row>
    <row r="3040" spans="1:24"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f>
        <v>1.0049999999999999</v>
      </c>
      <c r="P3040" s="6">
        <f>E3040/L3040</f>
        <v>37.222222222222221</v>
      </c>
      <c r="Q3040" t="str">
        <f t="shared" si="283"/>
        <v>theater</v>
      </c>
      <c r="R3040" s="7" t="str">
        <f t="shared" si="284"/>
        <v>spaces</v>
      </c>
      <c r="S3040" s="13">
        <f>(((I3040/60)/60)/24)+DATE(1970,1,1)</f>
        <v>42433.252280092594</v>
      </c>
      <c r="T3040" s="16">
        <f>(((J3040/60)/60)/24)+DATE(1970,1,1)</f>
        <v>42373.252280092594</v>
      </c>
      <c r="U3040">
        <f t="shared" si="285"/>
        <v>27</v>
      </c>
      <c r="V3040" t="str">
        <f t="shared" si="286"/>
        <v/>
      </c>
      <c r="W3040" t="str">
        <f t="shared" si="287"/>
        <v/>
      </c>
      <c r="X3040" t="str">
        <f t="shared" si="288"/>
        <v/>
      </c>
    </row>
    <row r="3041" spans="1:24"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f>
        <v>1.0871389999999999</v>
      </c>
      <c r="P3041" s="6">
        <f>E3041/L3041</f>
        <v>92.130423728813554</v>
      </c>
      <c r="Q3041" t="str">
        <f t="shared" si="283"/>
        <v>theater</v>
      </c>
      <c r="R3041" s="7" t="str">
        <f t="shared" si="284"/>
        <v>spaces</v>
      </c>
      <c r="S3041" s="13">
        <f>(((I3041/60)/60)/24)+DATE(1970,1,1)</f>
        <v>41637.332638888889</v>
      </c>
      <c r="T3041" s="16">
        <f>(((J3041/60)/60)/24)+DATE(1970,1,1)</f>
        <v>41610.794421296298</v>
      </c>
      <c r="U3041">
        <f t="shared" si="285"/>
        <v>236</v>
      </c>
      <c r="V3041" t="str">
        <f t="shared" si="286"/>
        <v/>
      </c>
      <c r="W3041" t="str">
        <f t="shared" si="287"/>
        <v/>
      </c>
      <c r="X3041" t="str">
        <f t="shared" si="288"/>
        <v/>
      </c>
    </row>
    <row r="3042" spans="1:24"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f>
        <v>1.075</v>
      </c>
      <c r="P3042" s="6">
        <f>E3042/L3042</f>
        <v>76.785714285714292</v>
      </c>
      <c r="Q3042" t="str">
        <f t="shared" si="283"/>
        <v>theater</v>
      </c>
      <c r="R3042" s="7" t="str">
        <f t="shared" si="284"/>
        <v>spaces</v>
      </c>
      <c r="S3042" s="13">
        <f>(((I3042/60)/60)/24)+DATE(1970,1,1)</f>
        <v>42181.958333333328</v>
      </c>
      <c r="T3042" s="16">
        <f>(((J3042/60)/60)/24)+DATE(1970,1,1)</f>
        <v>42177.791909722218</v>
      </c>
      <c r="U3042">
        <f t="shared" si="285"/>
        <v>42</v>
      </c>
      <c r="V3042" t="str">
        <f t="shared" si="286"/>
        <v/>
      </c>
      <c r="W3042" t="str">
        <f t="shared" si="287"/>
        <v/>
      </c>
      <c r="X3042" t="str">
        <f t="shared" si="288"/>
        <v/>
      </c>
    </row>
    <row r="3043" spans="1:24"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f>
        <v>1.1048192771084338</v>
      </c>
      <c r="P3043" s="6">
        <f>E3043/L3043</f>
        <v>96.526315789473685</v>
      </c>
      <c r="Q3043" t="str">
        <f t="shared" si="283"/>
        <v>theater</v>
      </c>
      <c r="R3043" s="7" t="str">
        <f t="shared" si="284"/>
        <v>spaces</v>
      </c>
      <c r="S3043" s="13">
        <f>(((I3043/60)/60)/24)+DATE(1970,1,1)</f>
        <v>42389.868611111116</v>
      </c>
      <c r="T3043" s="16">
        <f>(((J3043/60)/60)/24)+DATE(1970,1,1)</f>
        <v>42359.868611111116</v>
      </c>
      <c r="U3043">
        <f t="shared" si="285"/>
        <v>95</v>
      </c>
      <c r="V3043" t="str">
        <f t="shared" si="286"/>
        <v/>
      </c>
      <c r="W3043" t="str">
        <f t="shared" si="287"/>
        <v/>
      </c>
      <c r="X3043" t="str">
        <f t="shared" si="288"/>
        <v/>
      </c>
    </row>
    <row r="3044" spans="1:24"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f>
        <v>1.28</v>
      </c>
      <c r="P3044" s="6">
        <f>E3044/L3044</f>
        <v>51.891891891891895</v>
      </c>
      <c r="Q3044" t="str">
        <f t="shared" si="283"/>
        <v>theater</v>
      </c>
      <c r="R3044" s="7" t="str">
        <f t="shared" si="284"/>
        <v>spaces</v>
      </c>
      <c r="S3044" s="13">
        <f>(((I3044/60)/60)/24)+DATE(1970,1,1)</f>
        <v>42283.688043981485</v>
      </c>
      <c r="T3044" s="16">
        <f>(((J3044/60)/60)/24)+DATE(1970,1,1)</f>
        <v>42253.688043981485</v>
      </c>
      <c r="U3044">
        <f t="shared" si="285"/>
        <v>37</v>
      </c>
      <c r="V3044" t="str">
        <f t="shared" si="286"/>
        <v/>
      </c>
      <c r="W3044" t="str">
        <f t="shared" si="287"/>
        <v/>
      </c>
      <c r="X3044" t="str">
        <f t="shared" si="288"/>
        <v/>
      </c>
    </row>
    <row r="3045" spans="1:24"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f>
        <v>1.1000666666666667</v>
      </c>
      <c r="P3045" s="6">
        <f>E3045/L3045</f>
        <v>128.9140625</v>
      </c>
      <c r="Q3045" t="str">
        <f t="shared" si="283"/>
        <v>theater</v>
      </c>
      <c r="R3045" s="7" t="str">
        <f t="shared" si="284"/>
        <v>spaces</v>
      </c>
      <c r="S3045" s="13">
        <f>(((I3045/60)/60)/24)+DATE(1970,1,1)</f>
        <v>42110.118055555555</v>
      </c>
      <c r="T3045" s="16">
        <f>(((J3045/60)/60)/24)+DATE(1970,1,1)</f>
        <v>42083.070590277777</v>
      </c>
      <c r="U3045">
        <f t="shared" si="285"/>
        <v>128</v>
      </c>
      <c r="V3045" t="str">
        <f t="shared" si="286"/>
        <v/>
      </c>
      <c r="W3045" t="str">
        <f t="shared" si="287"/>
        <v/>
      </c>
      <c r="X3045" t="str">
        <f t="shared" si="288"/>
        <v/>
      </c>
    </row>
    <row r="3046" spans="1:24"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f>
        <v>1.0934166666666667</v>
      </c>
      <c r="P3046" s="6">
        <f>E3046/L3046</f>
        <v>84.108974358974365</v>
      </c>
      <c r="Q3046" t="str">
        <f t="shared" si="283"/>
        <v>theater</v>
      </c>
      <c r="R3046" s="7" t="str">
        <f t="shared" si="284"/>
        <v>spaces</v>
      </c>
      <c r="S3046" s="13">
        <f>(((I3046/60)/60)/24)+DATE(1970,1,1)</f>
        <v>42402.7268287037</v>
      </c>
      <c r="T3046" s="16">
        <f>(((J3046/60)/60)/24)+DATE(1970,1,1)</f>
        <v>42387.7268287037</v>
      </c>
      <c r="U3046">
        <f t="shared" si="285"/>
        <v>156</v>
      </c>
      <c r="V3046" t="str">
        <f t="shared" si="286"/>
        <v/>
      </c>
      <c r="W3046" t="str">
        <f t="shared" si="287"/>
        <v/>
      </c>
      <c r="X3046" t="str">
        <f t="shared" si="288"/>
        <v/>
      </c>
    </row>
    <row r="3047" spans="1:24"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f>
        <v>1.3270650000000002</v>
      </c>
      <c r="P3047" s="6">
        <f>E3047/L3047</f>
        <v>82.941562500000003</v>
      </c>
      <c r="Q3047" t="str">
        <f t="shared" si="283"/>
        <v>theater</v>
      </c>
      <c r="R3047" s="7" t="str">
        <f t="shared" si="284"/>
        <v>spaces</v>
      </c>
      <c r="S3047" s="13">
        <f>(((I3047/60)/60)/24)+DATE(1970,1,1)</f>
        <v>41873.155729166669</v>
      </c>
      <c r="T3047" s="16">
        <f>(((J3047/60)/60)/24)+DATE(1970,1,1)</f>
        <v>41843.155729166669</v>
      </c>
      <c r="U3047">
        <f t="shared" si="285"/>
        <v>64</v>
      </c>
      <c r="V3047" t="str">
        <f t="shared" si="286"/>
        <v/>
      </c>
      <c r="W3047" t="str">
        <f t="shared" si="287"/>
        <v/>
      </c>
      <c r="X3047" t="str">
        <f t="shared" si="288"/>
        <v/>
      </c>
    </row>
    <row r="3048" spans="1:24"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f>
        <v>1.9084810126582279</v>
      </c>
      <c r="P3048" s="6">
        <f>E3048/L3048</f>
        <v>259.94827586206895</v>
      </c>
      <c r="Q3048" t="str">
        <f t="shared" si="283"/>
        <v>theater</v>
      </c>
      <c r="R3048" s="7" t="str">
        <f t="shared" si="284"/>
        <v>spaces</v>
      </c>
      <c r="S3048" s="13">
        <f>(((I3048/60)/60)/24)+DATE(1970,1,1)</f>
        <v>41892.202777777777</v>
      </c>
      <c r="T3048" s="16">
        <f>(((J3048/60)/60)/24)+DATE(1970,1,1)</f>
        <v>41862.803078703706</v>
      </c>
      <c r="U3048">
        <f t="shared" si="285"/>
        <v>58</v>
      </c>
      <c r="V3048" t="str">
        <f t="shared" si="286"/>
        <v/>
      </c>
      <c r="W3048" t="str">
        <f t="shared" si="287"/>
        <v/>
      </c>
      <c r="X3048" t="str">
        <f t="shared" si="288"/>
        <v/>
      </c>
    </row>
    <row r="3049" spans="1:24"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f>
        <v>1.49</v>
      </c>
      <c r="P3049" s="6">
        <f>E3049/L3049</f>
        <v>37.25</v>
      </c>
      <c r="Q3049" t="str">
        <f t="shared" si="283"/>
        <v>theater</v>
      </c>
      <c r="R3049" s="7" t="str">
        <f t="shared" si="284"/>
        <v>spaces</v>
      </c>
      <c r="S3049" s="13">
        <f>(((I3049/60)/60)/24)+DATE(1970,1,1)</f>
        <v>42487.552777777775</v>
      </c>
      <c r="T3049" s="16">
        <f>(((J3049/60)/60)/24)+DATE(1970,1,1)</f>
        <v>42443.989050925928</v>
      </c>
      <c r="U3049">
        <f t="shared" si="285"/>
        <v>20</v>
      </c>
      <c r="V3049" t="str">
        <f t="shared" si="286"/>
        <v/>
      </c>
      <c r="W3049" t="str">
        <f t="shared" si="287"/>
        <v/>
      </c>
      <c r="X3049" t="str">
        <f t="shared" si="288"/>
        <v/>
      </c>
    </row>
    <row r="3050" spans="1:24"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f>
        <v>1.6639999999999999</v>
      </c>
      <c r="P3050" s="6">
        <f>E3050/L3050</f>
        <v>177.02127659574469</v>
      </c>
      <c r="Q3050" t="str">
        <f t="shared" si="283"/>
        <v>theater</v>
      </c>
      <c r="R3050" s="7" t="str">
        <f t="shared" si="284"/>
        <v>spaces</v>
      </c>
      <c r="S3050" s="13">
        <f>(((I3050/60)/60)/24)+DATE(1970,1,1)</f>
        <v>42004.890277777777</v>
      </c>
      <c r="T3050" s="16">
        <f>(((J3050/60)/60)/24)+DATE(1970,1,1)</f>
        <v>41975.901180555549</v>
      </c>
      <c r="U3050">
        <f t="shared" si="285"/>
        <v>47</v>
      </c>
      <c r="V3050" t="str">
        <f t="shared" si="286"/>
        <v/>
      </c>
      <c r="W3050" t="str">
        <f t="shared" si="287"/>
        <v/>
      </c>
      <c r="X3050" t="str">
        <f t="shared" si="288"/>
        <v/>
      </c>
    </row>
    <row r="3051" spans="1:24"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f>
        <v>1.0666666666666667</v>
      </c>
      <c r="P3051" s="6">
        <f>E3051/L3051</f>
        <v>74.074074074074076</v>
      </c>
      <c r="Q3051" t="str">
        <f t="shared" si="283"/>
        <v>theater</v>
      </c>
      <c r="R3051" s="7" t="str">
        <f t="shared" si="284"/>
        <v>spaces</v>
      </c>
      <c r="S3051" s="13">
        <f>(((I3051/60)/60)/24)+DATE(1970,1,1)</f>
        <v>42169.014525462961</v>
      </c>
      <c r="T3051" s="16">
        <f>(((J3051/60)/60)/24)+DATE(1970,1,1)</f>
        <v>42139.014525462961</v>
      </c>
      <c r="U3051">
        <f t="shared" si="285"/>
        <v>54</v>
      </c>
      <c r="V3051" t="str">
        <f t="shared" si="286"/>
        <v/>
      </c>
      <c r="W3051" t="str">
        <f t="shared" si="287"/>
        <v/>
      </c>
      <c r="X3051" t="str">
        <f t="shared" si="288"/>
        <v/>
      </c>
    </row>
    <row r="3052" spans="1:24"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f>
        <v>1.06</v>
      </c>
      <c r="P3052" s="6">
        <f>E3052/L3052</f>
        <v>70.666666666666671</v>
      </c>
      <c r="Q3052" t="str">
        <f t="shared" si="283"/>
        <v>theater</v>
      </c>
      <c r="R3052" s="7" t="str">
        <f t="shared" si="284"/>
        <v>spaces</v>
      </c>
      <c r="S3052" s="13">
        <f>(((I3052/60)/60)/24)+DATE(1970,1,1)</f>
        <v>42495.16851851852</v>
      </c>
      <c r="T3052" s="16">
        <f>(((J3052/60)/60)/24)+DATE(1970,1,1)</f>
        <v>42465.16851851852</v>
      </c>
      <c r="U3052">
        <f t="shared" si="285"/>
        <v>9</v>
      </c>
      <c r="V3052" t="str">
        <f t="shared" si="286"/>
        <v/>
      </c>
      <c r="W3052" t="str">
        <f t="shared" si="287"/>
        <v/>
      </c>
      <c r="X3052" t="str">
        <f t="shared" si="288"/>
        <v/>
      </c>
    </row>
    <row r="3053" spans="1:24"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f>
        <v>0.23628571428571429</v>
      </c>
      <c r="P3053" s="6">
        <f>E3053/L3053</f>
        <v>23.62857142857143</v>
      </c>
      <c r="Q3053" t="str">
        <f t="shared" si="283"/>
        <v>theater</v>
      </c>
      <c r="R3053" s="7" t="str">
        <f t="shared" si="284"/>
        <v>spaces</v>
      </c>
      <c r="S3053" s="13">
        <f>(((I3053/60)/60)/24)+DATE(1970,1,1)</f>
        <v>42774.416030092587</v>
      </c>
      <c r="T3053" s="16">
        <f>(((J3053/60)/60)/24)+DATE(1970,1,1)</f>
        <v>42744.416030092587</v>
      </c>
      <c r="U3053" t="str">
        <f t="shared" si="285"/>
        <v/>
      </c>
      <c r="V3053">
        <f t="shared" si="286"/>
        <v>35</v>
      </c>
      <c r="W3053" t="str">
        <f t="shared" si="287"/>
        <v/>
      </c>
      <c r="X3053">
        <f t="shared" si="288"/>
        <v>35</v>
      </c>
    </row>
    <row r="3054" spans="1:24"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f>
        <v>1.5E-3</v>
      </c>
      <c r="P3054" s="6">
        <f>E3054/L3054</f>
        <v>37.5</v>
      </c>
      <c r="Q3054" t="str">
        <f t="shared" si="283"/>
        <v>theater</v>
      </c>
      <c r="R3054" s="7" t="str">
        <f t="shared" si="284"/>
        <v>spaces</v>
      </c>
      <c r="S3054" s="13">
        <f>(((I3054/60)/60)/24)+DATE(1970,1,1)</f>
        <v>42152.665972222225</v>
      </c>
      <c r="T3054" s="16">
        <f>(((J3054/60)/60)/24)+DATE(1970,1,1)</f>
        <v>42122.670069444444</v>
      </c>
      <c r="U3054" t="str">
        <f t="shared" si="285"/>
        <v/>
      </c>
      <c r="V3054">
        <f t="shared" si="286"/>
        <v>2</v>
      </c>
      <c r="W3054" t="str">
        <f t="shared" si="287"/>
        <v/>
      </c>
      <c r="X3054">
        <f t="shared" si="288"/>
        <v>2</v>
      </c>
    </row>
    <row r="3055" spans="1:24"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f>
        <v>4.0000000000000001E-3</v>
      </c>
      <c r="P3055" s="6">
        <f>E3055/L3055</f>
        <v>13.333333333333334</v>
      </c>
      <c r="Q3055" t="str">
        <f t="shared" si="283"/>
        <v>theater</v>
      </c>
      <c r="R3055" s="7" t="str">
        <f t="shared" si="284"/>
        <v>spaces</v>
      </c>
      <c r="S3055" s="13">
        <f>(((I3055/60)/60)/24)+DATE(1970,1,1)</f>
        <v>41914.165972222225</v>
      </c>
      <c r="T3055" s="16">
        <f>(((J3055/60)/60)/24)+DATE(1970,1,1)</f>
        <v>41862.761724537035</v>
      </c>
      <c r="U3055" t="str">
        <f t="shared" si="285"/>
        <v/>
      </c>
      <c r="V3055">
        <f t="shared" si="286"/>
        <v>3</v>
      </c>
      <c r="W3055" t="str">
        <f t="shared" si="287"/>
        <v/>
      </c>
      <c r="X3055">
        <f t="shared" si="288"/>
        <v>3</v>
      </c>
    </row>
    <row r="3056" spans="1:24"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f>
        <v>0</v>
      </c>
      <c r="P3056" s="6" t="e">
        <f>E3056/L3056</f>
        <v>#DIV/0!</v>
      </c>
      <c r="Q3056" t="str">
        <f t="shared" si="283"/>
        <v>theater</v>
      </c>
      <c r="R3056" s="7" t="str">
        <f t="shared" si="284"/>
        <v>spaces</v>
      </c>
      <c r="S3056" s="13">
        <f>(((I3056/60)/60)/24)+DATE(1970,1,1)</f>
        <v>42065.044444444444</v>
      </c>
      <c r="T3056" s="16">
        <f>(((J3056/60)/60)/24)+DATE(1970,1,1)</f>
        <v>42027.832800925928</v>
      </c>
      <c r="U3056" t="str">
        <f t="shared" si="285"/>
        <v/>
      </c>
      <c r="V3056">
        <f t="shared" si="286"/>
        <v>0</v>
      </c>
      <c r="W3056" t="str">
        <f t="shared" si="287"/>
        <v/>
      </c>
      <c r="X3056">
        <f t="shared" si="288"/>
        <v>0</v>
      </c>
    </row>
    <row r="3057" spans="1:24"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f>
        <v>5.0000000000000002E-5</v>
      </c>
      <c r="P3057" s="6">
        <f>E3057/L3057</f>
        <v>1</v>
      </c>
      <c r="Q3057" t="str">
        <f t="shared" si="283"/>
        <v>theater</v>
      </c>
      <c r="R3057" s="7" t="str">
        <f t="shared" si="284"/>
        <v>spaces</v>
      </c>
      <c r="S3057" s="13">
        <f>(((I3057/60)/60)/24)+DATE(1970,1,1)</f>
        <v>42013.95821759259</v>
      </c>
      <c r="T3057" s="16">
        <f>(((J3057/60)/60)/24)+DATE(1970,1,1)</f>
        <v>41953.95821759259</v>
      </c>
      <c r="U3057" t="str">
        <f t="shared" si="285"/>
        <v/>
      </c>
      <c r="V3057">
        <f t="shared" si="286"/>
        <v>1</v>
      </c>
      <c r="W3057" t="str">
        <f t="shared" si="287"/>
        <v/>
      </c>
      <c r="X3057">
        <f t="shared" si="288"/>
        <v>1</v>
      </c>
    </row>
    <row r="3058" spans="1:24"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f>
        <v>0</v>
      </c>
      <c r="P3058" s="6" t="e">
        <f>E3058/L3058</f>
        <v>#DIV/0!</v>
      </c>
      <c r="Q3058" t="str">
        <f t="shared" si="283"/>
        <v>theater</v>
      </c>
      <c r="R3058" s="7" t="str">
        <f t="shared" si="284"/>
        <v>spaces</v>
      </c>
      <c r="S3058" s="13">
        <f>(((I3058/60)/60)/24)+DATE(1970,1,1)</f>
        <v>41911.636388888888</v>
      </c>
      <c r="T3058" s="16">
        <f>(((J3058/60)/60)/24)+DATE(1970,1,1)</f>
        <v>41851.636388888888</v>
      </c>
      <c r="U3058" t="str">
        <f t="shared" si="285"/>
        <v/>
      </c>
      <c r="V3058">
        <f t="shared" si="286"/>
        <v>0</v>
      </c>
      <c r="W3058" t="str">
        <f t="shared" si="287"/>
        <v/>
      </c>
      <c r="X3058">
        <f t="shared" si="288"/>
        <v>0</v>
      </c>
    </row>
    <row r="3059" spans="1:24"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f>
        <v>0</v>
      </c>
      <c r="P3059" s="6" t="e">
        <f>E3059/L3059</f>
        <v>#DIV/0!</v>
      </c>
      <c r="Q3059" t="str">
        <f t="shared" si="283"/>
        <v>theater</v>
      </c>
      <c r="R3059" s="7" t="str">
        <f t="shared" si="284"/>
        <v>spaces</v>
      </c>
      <c r="S3059" s="13">
        <f>(((I3059/60)/60)/24)+DATE(1970,1,1)</f>
        <v>42463.608923611115</v>
      </c>
      <c r="T3059" s="16">
        <f>(((J3059/60)/60)/24)+DATE(1970,1,1)</f>
        <v>42433.650590277779</v>
      </c>
      <c r="U3059" t="str">
        <f t="shared" si="285"/>
        <v/>
      </c>
      <c r="V3059">
        <f t="shared" si="286"/>
        <v>0</v>
      </c>
      <c r="W3059" t="str">
        <f t="shared" si="287"/>
        <v/>
      </c>
      <c r="X3059">
        <f t="shared" si="288"/>
        <v>0</v>
      </c>
    </row>
    <row r="3060" spans="1:24"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f>
        <v>1.6666666666666666E-4</v>
      </c>
      <c r="P3060" s="6">
        <f>E3060/L3060</f>
        <v>1</v>
      </c>
      <c r="Q3060" t="str">
        <f t="shared" si="283"/>
        <v>theater</v>
      </c>
      <c r="R3060" s="7" t="str">
        <f t="shared" si="284"/>
        <v>spaces</v>
      </c>
      <c r="S3060" s="13">
        <f>(((I3060/60)/60)/24)+DATE(1970,1,1)</f>
        <v>42510.374305555553</v>
      </c>
      <c r="T3060" s="16">
        <f>(((J3060/60)/60)/24)+DATE(1970,1,1)</f>
        <v>42460.374305555553</v>
      </c>
      <c r="U3060" t="str">
        <f t="shared" si="285"/>
        <v/>
      </c>
      <c r="V3060">
        <f t="shared" si="286"/>
        <v>3</v>
      </c>
      <c r="W3060" t="str">
        <f t="shared" si="287"/>
        <v/>
      </c>
      <c r="X3060">
        <f t="shared" si="288"/>
        <v>3</v>
      </c>
    </row>
    <row r="3061" spans="1:24"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f>
        <v>3.0066666666666665E-2</v>
      </c>
      <c r="P3061" s="6">
        <f>E3061/L3061</f>
        <v>41</v>
      </c>
      <c r="Q3061" t="str">
        <f t="shared" si="283"/>
        <v>theater</v>
      </c>
      <c r="R3061" s="7" t="str">
        <f t="shared" si="284"/>
        <v>spaces</v>
      </c>
      <c r="S3061" s="13">
        <f>(((I3061/60)/60)/24)+DATE(1970,1,1)</f>
        <v>41859.935717592591</v>
      </c>
      <c r="T3061" s="16">
        <f>(((J3061/60)/60)/24)+DATE(1970,1,1)</f>
        <v>41829.935717592591</v>
      </c>
      <c r="U3061" t="str">
        <f t="shared" si="285"/>
        <v/>
      </c>
      <c r="V3061">
        <f t="shared" si="286"/>
        <v>11</v>
      </c>
      <c r="W3061" t="str">
        <f t="shared" si="287"/>
        <v/>
      </c>
      <c r="X3061">
        <f t="shared" si="288"/>
        <v>11</v>
      </c>
    </row>
    <row r="3062" spans="1:24"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f>
        <v>1.5227272727272728E-3</v>
      </c>
      <c r="P3062" s="6">
        <f>E3062/L3062</f>
        <v>55.833333333333336</v>
      </c>
      <c r="Q3062" t="str">
        <f t="shared" si="283"/>
        <v>theater</v>
      </c>
      <c r="R3062" s="7" t="str">
        <f t="shared" si="284"/>
        <v>spaces</v>
      </c>
      <c r="S3062" s="13">
        <f>(((I3062/60)/60)/24)+DATE(1970,1,1)</f>
        <v>42275.274699074071</v>
      </c>
      <c r="T3062" s="16">
        <f>(((J3062/60)/60)/24)+DATE(1970,1,1)</f>
        <v>42245.274699074071</v>
      </c>
      <c r="U3062" t="str">
        <f t="shared" si="285"/>
        <v/>
      </c>
      <c r="V3062">
        <f t="shared" si="286"/>
        <v>6</v>
      </c>
      <c r="W3062" t="str">
        <f t="shared" si="287"/>
        <v/>
      </c>
      <c r="X3062">
        <f t="shared" si="288"/>
        <v>6</v>
      </c>
    </row>
    <row r="3063" spans="1:24"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f>
        <v>0</v>
      </c>
      <c r="P3063" s="6" t="e">
        <f>E3063/L3063</f>
        <v>#DIV/0!</v>
      </c>
      <c r="Q3063" t="str">
        <f t="shared" si="283"/>
        <v>theater</v>
      </c>
      <c r="R3063" s="7" t="str">
        <f t="shared" si="284"/>
        <v>spaces</v>
      </c>
      <c r="S3063" s="13">
        <f>(((I3063/60)/60)/24)+DATE(1970,1,1)</f>
        <v>41864.784120370372</v>
      </c>
      <c r="T3063" s="16">
        <f>(((J3063/60)/60)/24)+DATE(1970,1,1)</f>
        <v>41834.784120370372</v>
      </c>
      <c r="U3063" t="str">
        <f t="shared" si="285"/>
        <v/>
      </c>
      <c r="V3063">
        <f t="shared" si="286"/>
        <v>0</v>
      </c>
      <c r="W3063" t="str">
        <f t="shared" si="287"/>
        <v/>
      </c>
      <c r="X3063">
        <f t="shared" si="288"/>
        <v>0</v>
      </c>
    </row>
    <row r="3064" spans="1:24"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f>
        <v>0.66839999999999999</v>
      </c>
      <c r="P3064" s="6">
        <f>E3064/L3064</f>
        <v>99.761194029850742</v>
      </c>
      <c r="Q3064" t="str">
        <f t="shared" si="283"/>
        <v>theater</v>
      </c>
      <c r="R3064" s="7" t="str">
        <f t="shared" si="284"/>
        <v>spaces</v>
      </c>
      <c r="S3064" s="13">
        <f>(((I3064/60)/60)/24)+DATE(1970,1,1)</f>
        <v>42277.75</v>
      </c>
      <c r="T3064" s="16">
        <f>(((J3064/60)/60)/24)+DATE(1970,1,1)</f>
        <v>42248.535787037035</v>
      </c>
      <c r="U3064" t="str">
        <f t="shared" si="285"/>
        <v/>
      </c>
      <c r="V3064">
        <f t="shared" si="286"/>
        <v>67</v>
      </c>
      <c r="W3064" t="str">
        <f t="shared" si="287"/>
        <v/>
      </c>
      <c r="X3064">
        <f t="shared" si="288"/>
        <v>67</v>
      </c>
    </row>
    <row r="3065" spans="1:24"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f>
        <v>0.19566666666666666</v>
      </c>
      <c r="P3065" s="6">
        <f>E3065/L3065</f>
        <v>25.521739130434781</v>
      </c>
      <c r="Q3065" t="str">
        <f t="shared" si="283"/>
        <v>theater</v>
      </c>
      <c r="R3065" s="7" t="str">
        <f t="shared" si="284"/>
        <v>spaces</v>
      </c>
      <c r="S3065" s="13">
        <f>(((I3065/60)/60)/24)+DATE(1970,1,1)</f>
        <v>42665.922893518517</v>
      </c>
      <c r="T3065" s="16">
        <f>(((J3065/60)/60)/24)+DATE(1970,1,1)</f>
        <v>42630.922893518517</v>
      </c>
      <c r="U3065" t="str">
        <f t="shared" si="285"/>
        <v/>
      </c>
      <c r="V3065">
        <f t="shared" si="286"/>
        <v>23</v>
      </c>
      <c r="W3065" t="str">
        <f t="shared" si="287"/>
        <v/>
      </c>
      <c r="X3065">
        <f t="shared" si="288"/>
        <v>23</v>
      </c>
    </row>
    <row r="3066" spans="1:24"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f>
        <v>0.11294666666666667</v>
      </c>
      <c r="P3066" s="6">
        <f>E3066/L3066</f>
        <v>117.65277777777777</v>
      </c>
      <c r="Q3066" t="str">
        <f t="shared" si="283"/>
        <v>theater</v>
      </c>
      <c r="R3066" s="7" t="str">
        <f t="shared" si="284"/>
        <v>spaces</v>
      </c>
      <c r="S3066" s="13">
        <f>(((I3066/60)/60)/24)+DATE(1970,1,1)</f>
        <v>42330.290972222225</v>
      </c>
      <c r="T3066" s="16">
        <f>(((J3066/60)/60)/24)+DATE(1970,1,1)</f>
        <v>42299.130162037036</v>
      </c>
      <c r="U3066" t="str">
        <f t="shared" si="285"/>
        <v/>
      </c>
      <c r="V3066">
        <f t="shared" si="286"/>
        <v>72</v>
      </c>
      <c r="W3066" t="str">
        <f t="shared" si="287"/>
        <v/>
      </c>
      <c r="X3066">
        <f t="shared" si="288"/>
        <v>72</v>
      </c>
    </row>
    <row r="3067" spans="1:24"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f>
        <v>4.0000000000000002E-4</v>
      </c>
      <c r="P3067" s="6">
        <f>E3067/L3067</f>
        <v>5</v>
      </c>
      <c r="Q3067" t="str">
        <f t="shared" si="283"/>
        <v>theater</v>
      </c>
      <c r="R3067" s="7" t="str">
        <f t="shared" si="284"/>
        <v>spaces</v>
      </c>
      <c r="S3067" s="13">
        <f>(((I3067/60)/60)/24)+DATE(1970,1,1)</f>
        <v>41850.055231481485</v>
      </c>
      <c r="T3067" s="16">
        <f>(((J3067/60)/60)/24)+DATE(1970,1,1)</f>
        <v>41825.055231481485</v>
      </c>
      <c r="U3067" t="str">
        <f t="shared" si="285"/>
        <v/>
      </c>
      <c r="V3067">
        <f t="shared" si="286"/>
        <v>2</v>
      </c>
      <c r="W3067" t="str">
        <f t="shared" si="287"/>
        <v/>
      </c>
      <c r="X3067">
        <f t="shared" si="288"/>
        <v>2</v>
      </c>
    </row>
    <row r="3068" spans="1:24"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f>
        <v>0.11985714285714286</v>
      </c>
      <c r="P3068" s="6">
        <f>E3068/L3068</f>
        <v>2796.6666666666665</v>
      </c>
      <c r="Q3068" t="str">
        <f t="shared" si="283"/>
        <v>theater</v>
      </c>
      <c r="R3068" s="7" t="str">
        <f t="shared" si="284"/>
        <v>spaces</v>
      </c>
      <c r="S3068" s="13">
        <f>(((I3068/60)/60)/24)+DATE(1970,1,1)</f>
        <v>42561.228437500002</v>
      </c>
      <c r="T3068" s="16">
        <f>(((J3068/60)/60)/24)+DATE(1970,1,1)</f>
        <v>42531.228437500002</v>
      </c>
      <c r="U3068" t="str">
        <f t="shared" si="285"/>
        <v/>
      </c>
      <c r="V3068">
        <f t="shared" si="286"/>
        <v>15</v>
      </c>
      <c r="W3068" t="str">
        <f t="shared" si="287"/>
        <v/>
      </c>
      <c r="X3068">
        <f t="shared" si="288"/>
        <v>15</v>
      </c>
    </row>
    <row r="3069" spans="1:24"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f>
        <v>2.5000000000000001E-2</v>
      </c>
      <c r="P3069" s="6">
        <f>E3069/L3069</f>
        <v>200</v>
      </c>
      <c r="Q3069" t="str">
        <f t="shared" si="283"/>
        <v>theater</v>
      </c>
      <c r="R3069" s="7" t="str">
        <f t="shared" si="284"/>
        <v>spaces</v>
      </c>
      <c r="S3069" s="13">
        <f>(((I3069/60)/60)/24)+DATE(1970,1,1)</f>
        <v>42256.938414351855</v>
      </c>
      <c r="T3069" s="16">
        <f>(((J3069/60)/60)/24)+DATE(1970,1,1)</f>
        <v>42226.938414351855</v>
      </c>
      <c r="U3069" t="str">
        <f t="shared" si="285"/>
        <v/>
      </c>
      <c r="V3069">
        <f t="shared" si="286"/>
        <v>1</v>
      </c>
      <c r="W3069" t="str">
        <f t="shared" si="287"/>
        <v/>
      </c>
      <c r="X3069">
        <f t="shared" si="288"/>
        <v>1</v>
      </c>
    </row>
    <row r="3070" spans="1:24"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f>
        <v>6.9999999999999999E-4</v>
      </c>
      <c r="P3070" s="6">
        <f>E3070/L3070</f>
        <v>87.5</v>
      </c>
      <c r="Q3070" t="str">
        <f t="shared" si="283"/>
        <v>theater</v>
      </c>
      <c r="R3070" s="7" t="str">
        <f t="shared" si="284"/>
        <v>spaces</v>
      </c>
      <c r="S3070" s="13">
        <f>(((I3070/60)/60)/24)+DATE(1970,1,1)</f>
        <v>42293.691574074073</v>
      </c>
      <c r="T3070" s="16">
        <f>(((J3070/60)/60)/24)+DATE(1970,1,1)</f>
        <v>42263.691574074073</v>
      </c>
      <c r="U3070" t="str">
        <f t="shared" si="285"/>
        <v/>
      </c>
      <c r="V3070">
        <f t="shared" si="286"/>
        <v>2</v>
      </c>
      <c r="W3070" t="str">
        <f t="shared" si="287"/>
        <v/>
      </c>
      <c r="X3070">
        <f t="shared" si="288"/>
        <v>2</v>
      </c>
    </row>
    <row r="3071" spans="1:24"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f>
        <v>0.14099999999999999</v>
      </c>
      <c r="P3071" s="6">
        <f>E3071/L3071</f>
        <v>20.142857142857142</v>
      </c>
      <c r="Q3071" t="str">
        <f t="shared" si="283"/>
        <v>theater</v>
      </c>
      <c r="R3071" s="7" t="str">
        <f t="shared" si="284"/>
        <v>spaces</v>
      </c>
      <c r="S3071" s="13">
        <f>(((I3071/60)/60)/24)+DATE(1970,1,1)</f>
        <v>41987.833726851852</v>
      </c>
      <c r="T3071" s="16">
        <f>(((J3071/60)/60)/24)+DATE(1970,1,1)</f>
        <v>41957.833726851852</v>
      </c>
      <c r="U3071" t="str">
        <f t="shared" si="285"/>
        <v/>
      </c>
      <c r="V3071">
        <f t="shared" si="286"/>
        <v>7</v>
      </c>
      <c r="W3071" t="str">
        <f t="shared" si="287"/>
        <v/>
      </c>
      <c r="X3071">
        <f t="shared" si="288"/>
        <v>7</v>
      </c>
    </row>
    <row r="3072" spans="1:24"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f>
        <v>3.3399999999999999E-2</v>
      </c>
      <c r="P3072" s="6">
        <f>E3072/L3072</f>
        <v>20.875</v>
      </c>
      <c r="Q3072" t="str">
        <f t="shared" si="283"/>
        <v>theater</v>
      </c>
      <c r="R3072" s="7" t="str">
        <f t="shared" si="284"/>
        <v>spaces</v>
      </c>
      <c r="S3072" s="13">
        <f>(((I3072/60)/60)/24)+DATE(1970,1,1)</f>
        <v>42711.733437499999</v>
      </c>
      <c r="T3072" s="16">
        <f>(((J3072/60)/60)/24)+DATE(1970,1,1)</f>
        <v>42690.733437499999</v>
      </c>
      <c r="U3072" t="str">
        <f t="shared" si="285"/>
        <v/>
      </c>
      <c r="V3072">
        <f t="shared" si="286"/>
        <v>16</v>
      </c>
      <c r="W3072" t="str">
        <f t="shared" si="287"/>
        <v/>
      </c>
      <c r="X3072">
        <f t="shared" si="288"/>
        <v>16</v>
      </c>
    </row>
    <row r="3073" spans="1:24"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f>
        <v>0.59775</v>
      </c>
      <c r="P3073" s="6">
        <f>E3073/L3073</f>
        <v>61.307692307692307</v>
      </c>
      <c r="Q3073" t="str">
        <f t="shared" si="283"/>
        <v>theater</v>
      </c>
      <c r="R3073" s="7" t="str">
        <f t="shared" si="284"/>
        <v>spaces</v>
      </c>
      <c r="S3073" s="13">
        <f>(((I3073/60)/60)/24)+DATE(1970,1,1)</f>
        <v>42115.249305555553</v>
      </c>
      <c r="T3073" s="16">
        <f>(((J3073/60)/60)/24)+DATE(1970,1,1)</f>
        <v>42097.732418981483</v>
      </c>
      <c r="U3073" t="str">
        <f t="shared" si="285"/>
        <v/>
      </c>
      <c r="V3073">
        <f t="shared" si="286"/>
        <v>117</v>
      </c>
      <c r="W3073" t="str">
        <f t="shared" si="287"/>
        <v/>
      </c>
      <c r="X3073">
        <f t="shared" si="288"/>
        <v>117</v>
      </c>
    </row>
    <row r="3074" spans="1:24"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f>
        <v>1.6666666666666666E-4</v>
      </c>
      <c r="P3074" s="6">
        <f>E3074/L3074</f>
        <v>1</v>
      </c>
      <c r="Q3074" t="str">
        <f t="shared" si="283"/>
        <v>theater</v>
      </c>
      <c r="R3074" s="7" t="str">
        <f t="shared" si="284"/>
        <v>spaces</v>
      </c>
      <c r="S3074" s="13">
        <f>(((I3074/60)/60)/24)+DATE(1970,1,1)</f>
        <v>42673.073611111111</v>
      </c>
      <c r="T3074" s="16">
        <f>(((J3074/60)/60)/24)+DATE(1970,1,1)</f>
        <v>42658.690532407403</v>
      </c>
      <c r="U3074" t="str">
        <f t="shared" si="285"/>
        <v/>
      </c>
      <c r="V3074">
        <f t="shared" si="286"/>
        <v>2</v>
      </c>
      <c r="W3074" t="str">
        <f t="shared" si="287"/>
        <v/>
      </c>
      <c r="X3074">
        <f t="shared" si="288"/>
        <v>2</v>
      </c>
    </row>
    <row r="3075" spans="1:24"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f>
        <v>2.3035714285714285E-4</v>
      </c>
      <c r="P3075" s="6">
        <f>E3075/L3075</f>
        <v>92.142857142857139</v>
      </c>
      <c r="Q3075" t="str">
        <f t="shared" ref="Q3075:Q3138" si="289">LEFT(N3075,SEARCH("/",N3075)-1)</f>
        <v>theater</v>
      </c>
      <c r="R3075" s="7" t="str">
        <f t="shared" ref="R3075:R3138" si="290">RIGHT(N3075,LEN(N3075)-SEARCH("/",N3075))</f>
        <v>spaces</v>
      </c>
      <c r="S3075" s="13">
        <f>(((I3075/60)/60)/24)+DATE(1970,1,1)</f>
        <v>42169.804861111115</v>
      </c>
      <c r="T3075" s="16">
        <f>(((J3075/60)/60)/24)+DATE(1970,1,1)</f>
        <v>42111.684027777781</v>
      </c>
      <c r="U3075" t="str">
        <f t="shared" ref="U3075:U3138" si="291">IF(F3075="Successful",L3075,"")</f>
        <v/>
      </c>
      <c r="V3075">
        <f t="shared" ref="V3075:V3138" si="292">IF($F3075="Failed",$L3075,"")</f>
        <v>7</v>
      </c>
      <c r="W3075" t="str">
        <f t="shared" ref="W3075:W3138" si="293">IF($F3075="Canceled",$L3075,"")</f>
        <v/>
      </c>
      <c r="X3075">
        <f t="shared" ref="X3075:X3138" si="294">IF(V3075="",W3075,V3075)</f>
        <v>7</v>
      </c>
    </row>
    <row r="3076" spans="1:24"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f>
        <v>8.8000000000000003E-4</v>
      </c>
      <c r="P3076" s="6">
        <f>E3076/L3076</f>
        <v>7.333333333333333</v>
      </c>
      <c r="Q3076" t="str">
        <f t="shared" si="289"/>
        <v>theater</v>
      </c>
      <c r="R3076" s="7" t="str">
        <f t="shared" si="290"/>
        <v>spaces</v>
      </c>
      <c r="S3076" s="13">
        <f>(((I3076/60)/60)/24)+DATE(1970,1,1)</f>
        <v>42439.571284722217</v>
      </c>
      <c r="T3076" s="16">
        <f>(((J3076/60)/60)/24)+DATE(1970,1,1)</f>
        <v>42409.571284722217</v>
      </c>
      <c r="U3076" t="str">
        <f t="shared" si="291"/>
        <v/>
      </c>
      <c r="V3076">
        <f t="shared" si="292"/>
        <v>3</v>
      </c>
      <c r="W3076" t="str">
        <f t="shared" si="293"/>
        <v/>
      </c>
      <c r="X3076">
        <f t="shared" si="294"/>
        <v>3</v>
      </c>
    </row>
    <row r="3077" spans="1:24"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f>
        <v>8.6400000000000005E-2</v>
      </c>
      <c r="P3077" s="6">
        <f>E3077/L3077</f>
        <v>64.8</v>
      </c>
      <c r="Q3077" t="str">
        <f t="shared" si="289"/>
        <v>theater</v>
      </c>
      <c r="R3077" s="7" t="str">
        <f t="shared" si="290"/>
        <v>spaces</v>
      </c>
      <c r="S3077" s="13">
        <f>(((I3077/60)/60)/24)+DATE(1970,1,1)</f>
        <v>42601.102314814809</v>
      </c>
      <c r="T3077" s="16">
        <f>(((J3077/60)/60)/24)+DATE(1970,1,1)</f>
        <v>42551.102314814809</v>
      </c>
      <c r="U3077" t="str">
        <f t="shared" si="291"/>
        <v/>
      </c>
      <c r="V3077">
        <f t="shared" si="292"/>
        <v>20</v>
      </c>
      <c r="W3077" t="str">
        <f t="shared" si="293"/>
        <v/>
      </c>
      <c r="X3077">
        <f t="shared" si="294"/>
        <v>20</v>
      </c>
    </row>
    <row r="3078" spans="1:24"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f>
        <v>0.15060000000000001</v>
      </c>
      <c r="P3078" s="6">
        <f>E3078/L3078</f>
        <v>30.12</v>
      </c>
      <c r="Q3078" t="str">
        <f t="shared" si="289"/>
        <v>theater</v>
      </c>
      <c r="R3078" s="7" t="str">
        <f t="shared" si="290"/>
        <v>spaces</v>
      </c>
      <c r="S3078" s="13">
        <f>(((I3078/60)/60)/24)+DATE(1970,1,1)</f>
        <v>42286.651886574073</v>
      </c>
      <c r="T3078" s="16">
        <f>(((J3078/60)/60)/24)+DATE(1970,1,1)</f>
        <v>42226.651886574073</v>
      </c>
      <c r="U3078" t="str">
        <f t="shared" si="291"/>
        <v/>
      </c>
      <c r="V3078">
        <f t="shared" si="292"/>
        <v>50</v>
      </c>
      <c r="W3078" t="str">
        <f t="shared" si="293"/>
        <v/>
      </c>
      <c r="X3078">
        <f t="shared" si="294"/>
        <v>50</v>
      </c>
    </row>
    <row r="3079" spans="1:24"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f>
        <v>4.7727272727272731E-3</v>
      </c>
      <c r="P3079" s="6">
        <f>E3079/L3079</f>
        <v>52.5</v>
      </c>
      <c r="Q3079" t="str">
        <f t="shared" si="289"/>
        <v>theater</v>
      </c>
      <c r="R3079" s="7" t="str">
        <f t="shared" si="290"/>
        <v>spaces</v>
      </c>
      <c r="S3079" s="13">
        <f>(((I3079/60)/60)/24)+DATE(1970,1,1)</f>
        <v>42796.956921296296</v>
      </c>
      <c r="T3079" s="16">
        <f>(((J3079/60)/60)/24)+DATE(1970,1,1)</f>
        <v>42766.956921296296</v>
      </c>
      <c r="U3079" t="str">
        <f t="shared" si="291"/>
        <v/>
      </c>
      <c r="V3079">
        <f t="shared" si="292"/>
        <v>2</v>
      </c>
      <c r="W3079" t="str">
        <f t="shared" si="293"/>
        <v/>
      </c>
      <c r="X3079">
        <f t="shared" si="294"/>
        <v>2</v>
      </c>
    </row>
    <row r="3080" spans="1:24"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f>
        <v>1.1833333333333333E-3</v>
      </c>
      <c r="P3080" s="6">
        <f>E3080/L3080</f>
        <v>23.666666666666668</v>
      </c>
      <c r="Q3080" t="str">
        <f t="shared" si="289"/>
        <v>theater</v>
      </c>
      <c r="R3080" s="7" t="str">
        <f t="shared" si="290"/>
        <v>spaces</v>
      </c>
      <c r="S3080" s="13">
        <f>(((I3080/60)/60)/24)+DATE(1970,1,1)</f>
        <v>42061.138831018514</v>
      </c>
      <c r="T3080" s="16">
        <f>(((J3080/60)/60)/24)+DATE(1970,1,1)</f>
        <v>42031.138831018514</v>
      </c>
      <c r="U3080" t="str">
        <f t="shared" si="291"/>
        <v/>
      </c>
      <c r="V3080">
        <f t="shared" si="292"/>
        <v>3</v>
      </c>
      <c r="W3080" t="str">
        <f t="shared" si="293"/>
        <v/>
      </c>
      <c r="X3080">
        <f t="shared" si="294"/>
        <v>3</v>
      </c>
    </row>
    <row r="3081" spans="1:24"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f>
        <v>8.4173998587352451E-3</v>
      </c>
      <c r="P3081" s="6">
        <f>E3081/L3081</f>
        <v>415.77777777777777</v>
      </c>
      <c r="Q3081" t="str">
        <f t="shared" si="289"/>
        <v>theater</v>
      </c>
      <c r="R3081" s="7" t="str">
        <f t="shared" si="290"/>
        <v>spaces</v>
      </c>
      <c r="S3081" s="13">
        <f>(((I3081/60)/60)/24)+DATE(1970,1,1)</f>
        <v>42085.671701388885</v>
      </c>
      <c r="T3081" s="16">
        <f>(((J3081/60)/60)/24)+DATE(1970,1,1)</f>
        <v>42055.713368055556</v>
      </c>
      <c r="U3081" t="str">
        <f t="shared" si="291"/>
        <v/>
      </c>
      <c r="V3081">
        <f t="shared" si="292"/>
        <v>27</v>
      </c>
      <c r="W3081" t="str">
        <f t="shared" si="293"/>
        <v/>
      </c>
      <c r="X3081">
        <f t="shared" si="294"/>
        <v>27</v>
      </c>
    </row>
    <row r="3082" spans="1:24"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f>
        <v>1.8799999999999999E-4</v>
      </c>
      <c r="P3082" s="6">
        <f>E3082/L3082</f>
        <v>53.714285714285715</v>
      </c>
      <c r="Q3082" t="str">
        <f t="shared" si="289"/>
        <v>theater</v>
      </c>
      <c r="R3082" s="7" t="str">
        <f t="shared" si="290"/>
        <v>spaces</v>
      </c>
      <c r="S3082" s="13">
        <f>(((I3082/60)/60)/24)+DATE(1970,1,1)</f>
        <v>42000.0699537037</v>
      </c>
      <c r="T3082" s="16">
        <f>(((J3082/60)/60)/24)+DATE(1970,1,1)</f>
        <v>41940.028287037036</v>
      </c>
      <c r="U3082" t="str">
        <f t="shared" si="291"/>
        <v/>
      </c>
      <c r="V3082">
        <f t="shared" si="292"/>
        <v>7</v>
      </c>
      <c r="W3082" t="str">
        <f t="shared" si="293"/>
        <v/>
      </c>
      <c r="X3082">
        <f t="shared" si="294"/>
        <v>7</v>
      </c>
    </row>
    <row r="3083" spans="1:24"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f>
        <v>2.1029999999999998E-3</v>
      </c>
      <c r="P3083" s="6">
        <f>E3083/L3083</f>
        <v>420.6</v>
      </c>
      <c r="Q3083" t="str">
        <f t="shared" si="289"/>
        <v>theater</v>
      </c>
      <c r="R3083" s="7" t="str">
        <f t="shared" si="290"/>
        <v>spaces</v>
      </c>
      <c r="S3083" s="13">
        <f>(((I3083/60)/60)/24)+DATE(1970,1,1)</f>
        <v>42267.181608796294</v>
      </c>
      <c r="T3083" s="16">
        <f>(((J3083/60)/60)/24)+DATE(1970,1,1)</f>
        <v>42237.181608796294</v>
      </c>
      <c r="U3083" t="str">
        <f t="shared" si="291"/>
        <v/>
      </c>
      <c r="V3083">
        <f t="shared" si="292"/>
        <v>5</v>
      </c>
      <c r="W3083" t="str">
        <f t="shared" si="293"/>
        <v/>
      </c>
      <c r="X3083">
        <f t="shared" si="294"/>
        <v>5</v>
      </c>
    </row>
    <row r="3084" spans="1:24"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f>
        <v>0</v>
      </c>
      <c r="P3084" s="6" t="e">
        <f>E3084/L3084</f>
        <v>#DIV/0!</v>
      </c>
      <c r="Q3084" t="str">
        <f t="shared" si="289"/>
        <v>theater</v>
      </c>
      <c r="R3084" s="7" t="str">
        <f t="shared" si="290"/>
        <v>spaces</v>
      </c>
      <c r="S3084" s="13">
        <f>(((I3084/60)/60)/24)+DATE(1970,1,1)</f>
        <v>42323.96465277778</v>
      </c>
      <c r="T3084" s="16">
        <f>(((J3084/60)/60)/24)+DATE(1970,1,1)</f>
        <v>42293.922986111109</v>
      </c>
      <c r="U3084" t="str">
        <f t="shared" si="291"/>
        <v/>
      </c>
      <c r="V3084">
        <f t="shared" si="292"/>
        <v>0</v>
      </c>
      <c r="W3084" t="str">
        <f t="shared" si="293"/>
        <v/>
      </c>
      <c r="X3084">
        <f t="shared" si="294"/>
        <v>0</v>
      </c>
    </row>
    <row r="3085" spans="1:24"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f>
        <v>2.8E-3</v>
      </c>
      <c r="P3085" s="6">
        <f>E3085/L3085</f>
        <v>18.666666666666668</v>
      </c>
      <c r="Q3085" t="str">
        <f t="shared" si="289"/>
        <v>theater</v>
      </c>
      <c r="R3085" s="7" t="str">
        <f t="shared" si="290"/>
        <v>spaces</v>
      </c>
      <c r="S3085" s="13">
        <f>(((I3085/60)/60)/24)+DATE(1970,1,1)</f>
        <v>41883.208333333336</v>
      </c>
      <c r="T3085" s="16">
        <f>(((J3085/60)/60)/24)+DATE(1970,1,1)</f>
        <v>41853.563402777778</v>
      </c>
      <c r="U3085" t="str">
        <f t="shared" si="291"/>
        <v/>
      </c>
      <c r="V3085">
        <f t="shared" si="292"/>
        <v>3</v>
      </c>
      <c r="W3085" t="str">
        <f t="shared" si="293"/>
        <v/>
      </c>
      <c r="X3085">
        <f t="shared" si="294"/>
        <v>3</v>
      </c>
    </row>
    <row r="3086" spans="1:24"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f>
        <v>0.11579206701157921</v>
      </c>
      <c r="P3086" s="6">
        <f>E3086/L3086</f>
        <v>78.333333333333329</v>
      </c>
      <c r="Q3086" t="str">
        <f t="shared" si="289"/>
        <v>theater</v>
      </c>
      <c r="R3086" s="7" t="str">
        <f t="shared" si="290"/>
        <v>spaces</v>
      </c>
      <c r="S3086" s="13">
        <f>(((I3086/60)/60)/24)+DATE(1970,1,1)</f>
        <v>42129.783333333333</v>
      </c>
      <c r="T3086" s="16">
        <f>(((J3086/60)/60)/24)+DATE(1970,1,1)</f>
        <v>42100.723738425921</v>
      </c>
      <c r="U3086" t="str">
        <f t="shared" si="291"/>
        <v/>
      </c>
      <c r="V3086">
        <f t="shared" si="292"/>
        <v>6</v>
      </c>
      <c r="W3086" t="str">
        <f t="shared" si="293"/>
        <v/>
      </c>
      <c r="X3086">
        <f t="shared" si="294"/>
        <v>6</v>
      </c>
    </row>
    <row r="3087" spans="1:24"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f>
        <v>2.4400000000000002E-2</v>
      </c>
      <c r="P3087" s="6">
        <f>E3087/L3087</f>
        <v>67.777777777777771</v>
      </c>
      <c r="Q3087" t="str">
        <f t="shared" si="289"/>
        <v>theater</v>
      </c>
      <c r="R3087" s="7" t="str">
        <f t="shared" si="290"/>
        <v>spaces</v>
      </c>
      <c r="S3087" s="13">
        <f>(((I3087/60)/60)/24)+DATE(1970,1,1)</f>
        <v>42276.883784722217</v>
      </c>
      <c r="T3087" s="16">
        <f>(((J3087/60)/60)/24)+DATE(1970,1,1)</f>
        <v>42246.883784722217</v>
      </c>
      <c r="U3087" t="str">
        <f t="shared" si="291"/>
        <v/>
      </c>
      <c r="V3087">
        <f t="shared" si="292"/>
        <v>9</v>
      </c>
      <c r="W3087" t="str">
        <f t="shared" si="293"/>
        <v/>
      </c>
      <c r="X3087">
        <f t="shared" si="294"/>
        <v>9</v>
      </c>
    </row>
    <row r="3088" spans="1:24"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f>
        <v>2.5000000000000001E-3</v>
      </c>
      <c r="P3088" s="6">
        <f>E3088/L3088</f>
        <v>16.666666666666668</v>
      </c>
      <c r="Q3088" t="str">
        <f t="shared" si="289"/>
        <v>theater</v>
      </c>
      <c r="R3088" s="7" t="str">
        <f t="shared" si="290"/>
        <v>spaces</v>
      </c>
      <c r="S3088" s="13">
        <f>(((I3088/60)/60)/24)+DATE(1970,1,1)</f>
        <v>42233.67082175926</v>
      </c>
      <c r="T3088" s="16">
        <f>(((J3088/60)/60)/24)+DATE(1970,1,1)</f>
        <v>42173.67082175926</v>
      </c>
      <c r="U3088" t="str">
        <f t="shared" si="291"/>
        <v/>
      </c>
      <c r="V3088">
        <f t="shared" si="292"/>
        <v>3</v>
      </c>
      <c r="W3088" t="str">
        <f t="shared" si="293"/>
        <v/>
      </c>
      <c r="X3088">
        <f t="shared" si="294"/>
        <v>3</v>
      </c>
    </row>
    <row r="3089" spans="1:24"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f>
        <v>6.2500000000000003E-3</v>
      </c>
      <c r="P3089" s="6">
        <f>E3089/L3089</f>
        <v>62.5</v>
      </c>
      <c r="Q3089" t="str">
        <f t="shared" si="289"/>
        <v>theater</v>
      </c>
      <c r="R3089" s="7" t="str">
        <f t="shared" si="290"/>
        <v>spaces</v>
      </c>
      <c r="S3089" s="13">
        <f>(((I3089/60)/60)/24)+DATE(1970,1,1)</f>
        <v>42725.192013888889</v>
      </c>
      <c r="T3089" s="16">
        <f>(((J3089/60)/60)/24)+DATE(1970,1,1)</f>
        <v>42665.150347222225</v>
      </c>
      <c r="U3089" t="str">
        <f t="shared" si="291"/>
        <v/>
      </c>
      <c r="V3089">
        <f t="shared" si="292"/>
        <v>2</v>
      </c>
      <c r="W3089" t="str">
        <f t="shared" si="293"/>
        <v/>
      </c>
      <c r="X3089">
        <f t="shared" si="294"/>
        <v>2</v>
      </c>
    </row>
    <row r="3090" spans="1:24"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f>
        <v>1.9384615384615384E-3</v>
      </c>
      <c r="P3090" s="6">
        <f>E3090/L3090</f>
        <v>42</v>
      </c>
      <c r="Q3090" t="str">
        <f t="shared" si="289"/>
        <v>theater</v>
      </c>
      <c r="R3090" s="7" t="str">
        <f t="shared" si="290"/>
        <v>spaces</v>
      </c>
      <c r="S3090" s="13">
        <f>(((I3090/60)/60)/24)+DATE(1970,1,1)</f>
        <v>42012.570138888885</v>
      </c>
      <c r="T3090" s="16">
        <f>(((J3090/60)/60)/24)+DATE(1970,1,1)</f>
        <v>41981.57230324074</v>
      </c>
      <c r="U3090" t="str">
        <f t="shared" si="291"/>
        <v/>
      </c>
      <c r="V3090">
        <f t="shared" si="292"/>
        <v>3</v>
      </c>
      <c r="W3090" t="str">
        <f t="shared" si="293"/>
        <v/>
      </c>
      <c r="X3090">
        <f t="shared" si="294"/>
        <v>3</v>
      </c>
    </row>
    <row r="3091" spans="1:24"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f>
        <v>0.23416000000000001</v>
      </c>
      <c r="P3091" s="6">
        <f>E3091/L3091</f>
        <v>130.0888888888889</v>
      </c>
      <c r="Q3091" t="str">
        <f t="shared" si="289"/>
        <v>theater</v>
      </c>
      <c r="R3091" s="7" t="str">
        <f t="shared" si="290"/>
        <v>spaces</v>
      </c>
      <c r="S3091" s="13">
        <f>(((I3091/60)/60)/24)+DATE(1970,1,1)</f>
        <v>42560.082638888889</v>
      </c>
      <c r="T3091" s="16">
        <f>(((J3091/60)/60)/24)+DATE(1970,1,1)</f>
        <v>42528.542627314819</v>
      </c>
      <c r="U3091" t="str">
        <f t="shared" si="291"/>
        <v/>
      </c>
      <c r="V3091">
        <f t="shared" si="292"/>
        <v>45</v>
      </c>
      <c r="W3091" t="str">
        <f t="shared" si="293"/>
        <v/>
      </c>
      <c r="X3091">
        <f t="shared" si="294"/>
        <v>45</v>
      </c>
    </row>
    <row r="3092" spans="1:24"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f>
        <v>5.080888888888889E-2</v>
      </c>
      <c r="P3092" s="6">
        <f>E3092/L3092</f>
        <v>1270.2222222222222</v>
      </c>
      <c r="Q3092" t="str">
        <f t="shared" si="289"/>
        <v>theater</v>
      </c>
      <c r="R3092" s="7" t="str">
        <f t="shared" si="290"/>
        <v>spaces</v>
      </c>
      <c r="S3092" s="13">
        <f>(((I3092/60)/60)/24)+DATE(1970,1,1)</f>
        <v>42125.777141203704</v>
      </c>
      <c r="T3092" s="16">
        <f>(((J3092/60)/60)/24)+DATE(1970,1,1)</f>
        <v>42065.818807870368</v>
      </c>
      <c r="U3092" t="str">
        <f t="shared" si="291"/>
        <v/>
      </c>
      <c r="V3092">
        <f t="shared" si="292"/>
        <v>9</v>
      </c>
      <c r="W3092" t="str">
        <f t="shared" si="293"/>
        <v/>
      </c>
      <c r="X3092">
        <f t="shared" si="294"/>
        <v>9</v>
      </c>
    </row>
    <row r="3093" spans="1:24"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f>
        <v>0.15920000000000001</v>
      </c>
      <c r="P3093" s="6">
        <f>E3093/L3093</f>
        <v>88.444444444444443</v>
      </c>
      <c r="Q3093" t="str">
        <f t="shared" si="289"/>
        <v>theater</v>
      </c>
      <c r="R3093" s="7" t="str">
        <f t="shared" si="290"/>
        <v>spaces</v>
      </c>
      <c r="S3093" s="13">
        <f>(((I3093/60)/60)/24)+DATE(1970,1,1)</f>
        <v>42596.948414351849</v>
      </c>
      <c r="T3093" s="16">
        <f>(((J3093/60)/60)/24)+DATE(1970,1,1)</f>
        <v>42566.948414351849</v>
      </c>
      <c r="U3093" t="str">
        <f t="shared" si="291"/>
        <v/>
      </c>
      <c r="V3093">
        <f t="shared" si="292"/>
        <v>9</v>
      </c>
      <c r="W3093" t="str">
        <f t="shared" si="293"/>
        <v/>
      </c>
      <c r="X3093">
        <f t="shared" si="294"/>
        <v>9</v>
      </c>
    </row>
    <row r="3094" spans="1:24"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f>
        <v>1.1831900000000001E-2</v>
      </c>
      <c r="P3094" s="6">
        <f>E3094/L3094</f>
        <v>56.342380952380957</v>
      </c>
      <c r="Q3094" t="str">
        <f t="shared" si="289"/>
        <v>theater</v>
      </c>
      <c r="R3094" s="7" t="str">
        <f t="shared" si="290"/>
        <v>spaces</v>
      </c>
      <c r="S3094" s="13">
        <f>(((I3094/60)/60)/24)+DATE(1970,1,1)</f>
        <v>42292.916666666672</v>
      </c>
      <c r="T3094" s="16">
        <f>(((J3094/60)/60)/24)+DATE(1970,1,1)</f>
        <v>42255.619351851856</v>
      </c>
      <c r="U3094" t="str">
        <f t="shared" si="291"/>
        <v/>
      </c>
      <c r="V3094">
        <f t="shared" si="292"/>
        <v>21</v>
      </c>
      <c r="W3094" t="str">
        <f t="shared" si="293"/>
        <v/>
      </c>
      <c r="X3094">
        <f t="shared" si="294"/>
        <v>21</v>
      </c>
    </row>
    <row r="3095" spans="1:24"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f>
        <v>0.22750000000000001</v>
      </c>
      <c r="P3095" s="6">
        <f>E3095/L3095</f>
        <v>53.529411764705884</v>
      </c>
      <c r="Q3095" t="str">
        <f t="shared" si="289"/>
        <v>theater</v>
      </c>
      <c r="R3095" s="7" t="str">
        <f t="shared" si="290"/>
        <v>spaces</v>
      </c>
      <c r="S3095" s="13">
        <f>(((I3095/60)/60)/24)+DATE(1970,1,1)</f>
        <v>41791.165972222225</v>
      </c>
      <c r="T3095" s="16">
        <f>(((J3095/60)/60)/24)+DATE(1970,1,1)</f>
        <v>41760.909039351849</v>
      </c>
      <c r="U3095" t="str">
        <f t="shared" si="291"/>
        <v/>
      </c>
      <c r="V3095">
        <f t="shared" si="292"/>
        <v>17</v>
      </c>
      <c r="W3095" t="str">
        <f t="shared" si="293"/>
        <v/>
      </c>
      <c r="X3095">
        <f t="shared" si="294"/>
        <v>17</v>
      </c>
    </row>
    <row r="3096" spans="1:24"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f>
        <v>2.5000000000000001E-4</v>
      </c>
      <c r="P3096" s="6">
        <f>E3096/L3096</f>
        <v>25</v>
      </c>
      <c r="Q3096" t="str">
        <f t="shared" si="289"/>
        <v>theater</v>
      </c>
      <c r="R3096" s="7" t="str">
        <f t="shared" si="290"/>
        <v>spaces</v>
      </c>
      <c r="S3096" s="13">
        <f>(((I3096/60)/60)/24)+DATE(1970,1,1)</f>
        <v>42267.795787037037</v>
      </c>
      <c r="T3096" s="16">
        <f>(((J3096/60)/60)/24)+DATE(1970,1,1)</f>
        <v>42207.795787037037</v>
      </c>
      <c r="U3096" t="str">
        <f t="shared" si="291"/>
        <v/>
      </c>
      <c r="V3096">
        <f t="shared" si="292"/>
        <v>1</v>
      </c>
      <c r="W3096" t="str">
        <f t="shared" si="293"/>
        <v/>
      </c>
      <c r="X3096">
        <f t="shared" si="294"/>
        <v>1</v>
      </c>
    </row>
    <row r="3097" spans="1:24"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f>
        <v>3.351206434316354E-3</v>
      </c>
      <c r="P3097" s="6">
        <f>E3097/L3097</f>
        <v>50</v>
      </c>
      <c r="Q3097" t="str">
        <f t="shared" si="289"/>
        <v>theater</v>
      </c>
      <c r="R3097" s="7" t="str">
        <f t="shared" si="290"/>
        <v>spaces</v>
      </c>
      <c r="S3097" s="13">
        <f>(((I3097/60)/60)/24)+DATE(1970,1,1)</f>
        <v>42583.025231481486</v>
      </c>
      <c r="T3097" s="16">
        <f>(((J3097/60)/60)/24)+DATE(1970,1,1)</f>
        <v>42523.025231481486</v>
      </c>
      <c r="U3097" t="str">
        <f t="shared" si="291"/>
        <v/>
      </c>
      <c r="V3097">
        <f t="shared" si="292"/>
        <v>1</v>
      </c>
      <c r="W3097" t="str">
        <f t="shared" si="293"/>
        <v/>
      </c>
      <c r="X3097">
        <f t="shared" si="294"/>
        <v>1</v>
      </c>
    </row>
    <row r="3098" spans="1:24"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f>
        <v>3.9750000000000001E-2</v>
      </c>
      <c r="P3098" s="6">
        <f>E3098/L3098</f>
        <v>56.785714285714285</v>
      </c>
      <c r="Q3098" t="str">
        <f t="shared" si="289"/>
        <v>theater</v>
      </c>
      <c r="R3098" s="7" t="str">
        <f t="shared" si="290"/>
        <v>spaces</v>
      </c>
      <c r="S3098" s="13">
        <f>(((I3098/60)/60)/24)+DATE(1970,1,1)</f>
        <v>42144.825532407413</v>
      </c>
      <c r="T3098" s="16">
        <f>(((J3098/60)/60)/24)+DATE(1970,1,1)</f>
        <v>42114.825532407413</v>
      </c>
      <c r="U3098" t="str">
        <f t="shared" si="291"/>
        <v/>
      </c>
      <c r="V3098">
        <f t="shared" si="292"/>
        <v>14</v>
      </c>
      <c r="W3098" t="str">
        <f t="shared" si="293"/>
        <v/>
      </c>
      <c r="X3098">
        <f t="shared" si="294"/>
        <v>14</v>
      </c>
    </row>
    <row r="3099" spans="1:24"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f>
        <v>0.17150000000000001</v>
      </c>
      <c r="P3099" s="6">
        <f>E3099/L3099</f>
        <v>40.833333333333336</v>
      </c>
      <c r="Q3099" t="str">
        <f t="shared" si="289"/>
        <v>theater</v>
      </c>
      <c r="R3099" s="7" t="str">
        <f t="shared" si="290"/>
        <v>spaces</v>
      </c>
      <c r="S3099" s="13">
        <f>(((I3099/60)/60)/24)+DATE(1970,1,1)</f>
        <v>42650.583333333328</v>
      </c>
      <c r="T3099" s="16">
        <f>(((J3099/60)/60)/24)+DATE(1970,1,1)</f>
        <v>42629.503483796296</v>
      </c>
      <c r="U3099" t="str">
        <f t="shared" si="291"/>
        <v/>
      </c>
      <c r="V3099">
        <f t="shared" si="292"/>
        <v>42</v>
      </c>
      <c r="W3099" t="str">
        <f t="shared" si="293"/>
        <v/>
      </c>
      <c r="X3099">
        <f t="shared" si="294"/>
        <v>42</v>
      </c>
    </row>
    <row r="3100" spans="1:24"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f>
        <v>3.608004104669061E-2</v>
      </c>
      <c r="P3100" s="6">
        <f>E3100/L3100</f>
        <v>65.111111111111114</v>
      </c>
      <c r="Q3100" t="str">
        <f t="shared" si="289"/>
        <v>theater</v>
      </c>
      <c r="R3100" s="7" t="str">
        <f t="shared" si="290"/>
        <v>spaces</v>
      </c>
      <c r="S3100" s="13">
        <f>(((I3100/60)/60)/24)+DATE(1970,1,1)</f>
        <v>42408.01180555555</v>
      </c>
      <c r="T3100" s="16">
        <f>(((J3100/60)/60)/24)+DATE(1970,1,1)</f>
        <v>42359.792233796295</v>
      </c>
      <c r="U3100" t="str">
        <f t="shared" si="291"/>
        <v/>
      </c>
      <c r="V3100">
        <f t="shared" si="292"/>
        <v>27</v>
      </c>
      <c r="W3100" t="str">
        <f t="shared" si="293"/>
        <v/>
      </c>
      <c r="X3100">
        <f t="shared" si="294"/>
        <v>27</v>
      </c>
    </row>
    <row r="3101" spans="1:24"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f>
        <v>0.13900000000000001</v>
      </c>
      <c r="P3101" s="6">
        <f>E3101/L3101</f>
        <v>55.6</v>
      </c>
      <c r="Q3101" t="str">
        <f t="shared" si="289"/>
        <v>theater</v>
      </c>
      <c r="R3101" s="7" t="str">
        <f t="shared" si="290"/>
        <v>spaces</v>
      </c>
      <c r="S3101" s="13">
        <f>(((I3101/60)/60)/24)+DATE(1970,1,1)</f>
        <v>42412.189710648148</v>
      </c>
      <c r="T3101" s="16">
        <f>(((J3101/60)/60)/24)+DATE(1970,1,1)</f>
        <v>42382.189710648148</v>
      </c>
      <c r="U3101" t="str">
        <f t="shared" si="291"/>
        <v/>
      </c>
      <c r="V3101">
        <f t="shared" si="292"/>
        <v>5</v>
      </c>
      <c r="W3101" t="str">
        <f t="shared" si="293"/>
        <v/>
      </c>
      <c r="X3101">
        <f t="shared" si="294"/>
        <v>5</v>
      </c>
    </row>
    <row r="3102" spans="1:24"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f>
        <v>0.15225</v>
      </c>
      <c r="P3102" s="6">
        <f>E3102/L3102</f>
        <v>140.53846153846155</v>
      </c>
      <c r="Q3102" t="str">
        <f t="shared" si="289"/>
        <v>theater</v>
      </c>
      <c r="R3102" s="7" t="str">
        <f t="shared" si="290"/>
        <v>spaces</v>
      </c>
      <c r="S3102" s="13">
        <f>(((I3102/60)/60)/24)+DATE(1970,1,1)</f>
        <v>41932.622395833336</v>
      </c>
      <c r="T3102" s="16">
        <f>(((J3102/60)/60)/24)+DATE(1970,1,1)</f>
        <v>41902.622395833336</v>
      </c>
      <c r="U3102" t="str">
        <f t="shared" si="291"/>
        <v/>
      </c>
      <c r="V3102">
        <f t="shared" si="292"/>
        <v>13</v>
      </c>
      <c r="W3102" t="str">
        <f t="shared" si="293"/>
        <v/>
      </c>
      <c r="X3102">
        <f t="shared" si="294"/>
        <v>13</v>
      </c>
    </row>
    <row r="3103" spans="1:24"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f>
        <v>0.12</v>
      </c>
      <c r="P3103" s="6">
        <f>E3103/L3103</f>
        <v>25</v>
      </c>
      <c r="Q3103" t="str">
        <f t="shared" si="289"/>
        <v>theater</v>
      </c>
      <c r="R3103" s="7" t="str">
        <f t="shared" si="290"/>
        <v>spaces</v>
      </c>
      <c r="S3103" s="13">
        <f>(((I3103/60)/60)/24)+DATE(1970,1,1)</f>
        <v>42201.330555555556</v>
      </c>
      <c r="T3103" s="16">
        <f>(((J3103/60)/60)/24)+DATE(1970,1,1)</f>
        <v>42171.383530092593</v>
      </c>
      <c r="U3103" t="str">
        <f t="shared" si="291"/>
        <v/>
      </c>
      <c r="V3103">
        <f t="shared" si="292"/>
        <v>12</v>
      </c>
      <c r="W3103" t="str">
        <f t="shared" si="293"/>
        <v/>
      </c>
      <c r="X3103">
        <f t="shared" si="294"/>
        <v>12</v>
      </c>
    </row>
    <row r="3104" spans="1:24"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f>
        <v>0.391125</v>
      </c>
      <c r="P3104" s="6">
        <f>E3104/L3104</f>
        <v>69.533333333333331</v>
      </c>
      <c r="Q3104" t="str">
        <f t="shared" si="289"/>
        <v>theater</v>
      </c>
      <c r="R3104" s="7" t="str">
        <f t="shared" si="290"/>
        <v>spaces</v>
      </c>
      <c r="S3104" s="13">
        <f>(((I3104/60)/60)/24)+DATE(1970,1,1)</f>
        <v>42605.340486111112</v>
      </c>
      <c r="T3104" s="16">
        <f>(((J3104/60)/60)/24)+DATE(1970,1,1)</f>
        <v>42555.340486111112</v>
      </c>
      <c r="U3104" t="str">
        <f t="shared" si="291"/>
        <v/>
      </c>
      <c r="V3104">
        <f t="shared" si="292"/>
        <v>90</v>
      </c>
      <c r="W3104" t="str">
        <f t="shared" si="293"/>
        <v/>
      </c>
      <c r="X3104">
        <f t="shared" si="294"/>
        <v>90</v>
      </c>
    </row>
    <row r="3105" spans="1:24"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f>
        <v>2.6829268292682929E-3</v>
      </c>
      <c r="P3105" s="6">
        <f>E3105/L3105</f>
        <v>5.5</v>
      </c>
      <c r="Q3105" t="str">
        <f t="shared" si="289"/>
        <v>theater</v>
      </c>
      <c r="R3105" s="7" t="str">
        <f t="shared" si="290"/>
        <v>spaces</v>
      </c>
      <c r="S3105" s="13">
        <f>(((I3105/60)/60)/24)+DATE(1970,1,1)</f>
        <v>42167.156319444446</v>
      </c>
      <c r="T3105" s="16">
        <f>(((J3105/60)/60)/24)+DATE(1970,1,1)</f>
        <v>42107.156319444446</v>
      </c>
      <c r="U3105" t="str">
        <f t="shared" si="291"/>
        <v/>
      </c>
      <c r="V3105">
        <f t="shared" si="292"/>
        <v>2</v>
      </c>
      <c r="W3105" t="str">
        <f t="shared" si="293"/>
        <v/>
      </c>
      <c r="X3105">
        <f t="shared" si="294"/>
        <v>2</v>
      </c>
    </row>
    <row r="3106" spans="1:24"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f>
        <v>0.29625000000000001</v>
      </c>
      <c r="P3106" s="6">
        <f>E3106/L3106</f>
        <v>237</v>
      </c>
      <c r="Q3106" t="str">
        <f t="shared" si="289"/>
        <v>theater</v>
      </c>
      <c r="R3106" s="7" t="str">
        <f t="shared" si="290"/>
        <v>spaces</v>
      </c>
      <c r="S3106" s="13">
        <f>(((I3106/60)/60)/24)+DATE(1970,1,1)</f>
        <v>42038.083333333328</v>
      </c>
      <c r="T3106" s="16">
        <f>(((J3106/60)/60)/24)+DATE(1970,1,1)</f>
        <v>42006.908692129626</v>
      </c>
      <c r="U3106" t="str">
        <f t="shared" si="291"/>
        <v/>
      </c>
      <c r="V3106">
        <f t="shared" si="292"/>
        <v>5</v>
      </c>
      <c r="W3106" t="str">
        <f t="shared" si="293"/>
        <v/>
      </c>
      <c r="X3106">
        <f t="shared" si="294"/>
        <v>5</v>
      </c>
    </row>
    <row r="3107" spans="1:24"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f>
        <v>0.4236099230111206</v>
      </c>
      <c r="P3107" s="6">
        <f>E3107/L3107</f>
        <v>79.870967741935488</v>
      </c>
      <c r="Q3107" t="str">
        <f t="shared" si="289"/>
        <v>theater</v>
      </c>
      <c r="R3107" s="7" t="str">
        <f t="shared" si="290"/>
        <v>spaces</v>
      </c>
      <c r="S3107" s="13">
        <f>(((I3107/60)/60)/24)+DATE(1970,1,1)</f>
        <v>41931.208333333336</v>
      </c>
      <c r="T3107" s="16">
        <f>(((J3107/60)/60)/24)+DATE(1970,1,1)</f>
        <v>41876.718935185185</v>
      </c>
      <c r="U3107" t="str">
        <f t="shared" si="291"/>
        <v/>
      </c>
      <c r="V3107">
        <f t="shared" si="292"/>
        <v>31</v>
      </c>
      <c r="W3107" t="str">
        <f t="shared" si="293"/>
        <v/>
      </c>
      <c r="X3107">
        <f t="shared" si="294"/>
        <v>31</v>
      </c>
    </row>
    <row r="3108" spans="1:24"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f>
        <v>4.1000000000000002E-2</v>
      </c>
      <c r="P3108" s="6">
        <f>E3108/L3108</f>
        <v>10.25</v>
      </c>
      <c r="Q3108" t="str">
        <f t="shared" si="289"/>
        <v>theater</v>
      </c>
      <c r="R3108" s="7" t="str">
        <f t="shared" si="290"/>
        <v>spaces</v>
      </c>
      <c r="S3108" s="13">
        <f>(((I3108/60)/60)/24)+DATE(1970,1,1)</f>
        <v>42263.916666666672</v>
      </c>
      <c r="T3108" s="16">
        <f>(((J3108/60)/60)/24)+DATE(1970,1,1)</f>
        <v>42241.429120370376</v>
      </c>
      <c r="U3108" t="str">
        <f t="shared" si="291"/>
        <v/>
      </c>
      <c r="V3108">
        <f t="shared" si="292"/>
        <v>4</v>
      </c>
      <c r="W3108" t="str">
        <f t="shared" si="293"/>
        <v/>
      </c>
      <c r="X3108">
        <f t="shared" si="294"/>
        <v>4</v>
      </c>
    </row>
    <row r="3109" spans="1:24"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f>
        <v>0.197625</v>
      </c>
      <c r="P3109" s="6">
        <f>E3109/L3109</f>
        <v>272.58620689655174</v>
      </c>
      <c r="Q3109" t="str">
        <f t="shared" si="289"/>
        <v>theater</v>
      </c>
      <c r="R3109" s="7" t="str">
        <f t="shared" si="290"/>
        <v>spaces</v>
      </c>
      <c r="S3109" s="13">
        <f>(((I3109/60)/60)/24)+DATE(1970,1,1)</f>
        <v>42135.814247685179</v>
      </c>
      <c r="T3109" s="16">
        <f>(((J3109/60)/60)/24)+DATE(1970,1,1)</f>
        <v>42128.814247685179</v>
      </c>
      <c r="U3109" t="str">
        <f t="shared" si="291"/>
        <v/>
      </c>
      <c r="V3109">
        <f t="shared" si="292"/>
        <v>29</v>
      </c>
      <c r="W3109" t="str">
        <f t="shared" si="293"/>
        <v/>
      </c>
      <c r="X3109">
        <f t="shared" si="294"/>
        <v>29</v>
      </c>
    </row>
    <row r="3110" spans="1:24"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f>
        <v>5.1999999999999995E-4</v>
      </c>
      <c r="P3110" s="6">
        <f>E3110/L3110</f>
        <v>13</v>
      </c>
      <c r="Q3110" t="str">
        <f t="shared" si="289"/>
        <v>theater</v>
      </c>
      <c r="R3110" s="7" t="str">
        <f t="shared" si="290"/>
        <v>spaces</v>
      </c>
      <c r="S3110" s="13">
        <f>(((I3110/60)/60)/24)+DATE(1970,1,1)</f>
        <v>42122.638819444444</v>
      </c>
      <c r="T3110" s="16">
        <f>(((J3110/60)/60)/24)+DATE(1970,1,1)</f>
        <v>42062.680486111116</v>
      </c>
      <c r="U3110" t="str">
        <f t="shared" si="291"/>
        <v/>
      </c>
      <c r="V3110">
        <f t="shared" si="292"/>
        <v>2</v>
      </c>
      <c r="W3110" t="str">
        <f t="shared" si="293"/>
        <v/>
      </c>
      <c r="X3110">
        <f t="shared" si="294"/>
        <v>2</v>
      </c>
    </row>
    <row r="3111" spans="1:24"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f>
        <v>0.25030188679245285</v>
      </c>
      <c r="P3111" s="6">
        <f>E3111/L3111</f>
        <v>58.184210526315788</v>
      </c>
      <c r="Q3111" t="str">
        <f t="shared" si="289"/>
        <v>theater</v>
      </c>
      <c r="R3111" s="7" t="str">
        <f t="shared" si="290"/>
        <v>spaces</v>
      </c>
      <c r="S3111" s="13">
        <f>(((I3111/60)/60)/24)+DATE(1970,1,1)</f>
        <v>41879.125115740739</v>
      </c>
      <c r="T3111" s="16">
        <f>(((J3111/60)/60)/24)+DATE(1970,1,1)</f>
        <v>41844.125115740739</v>
      </c>
      <c r="U3111" t="str">
        <f t="shared" si="291"/>
        <v/>
      </c>
      <c r="V3111">
        <f t="shared" si="292"/>
        <v>114</v>
      </c>
      <c r="W3111" t="str">
        <f t="shared" si="293"/>
        <v/>
      </c>
      <c r="X3111">
        <f t="shared" si="294"/>
        <v>114</v>
      </c>
    </row>
    <row r="3112" spans="1:24"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f>
        <v>4.0000000000000002E-4</v>
      </c>
      <c r="P3112" s="6">
        <f>E3112/L3112</f>
        <v>10</v>
      </c>
      <c r="Q3112" t="str">
        <f t="shared" si="289"/>
        <v>theater</v>
      </c>
      <c r="R3112" s="7" t="str">
        <f t="shared" si="290"/>
        <v>spaces</v>
      </c>
      <c r="S3112" s="13">
        <f>(((I3112/60)/60)/24)+DATE(1970,1,1)</f>
        <v>42785.031469907408</v>
      </c>
      <c r="T3112" s="16">
        <f>(((J3112/60)/60)/24)+DATE(1970,1,1)</f>
        <v>42745.031469907408</v>
      </c>
      <c r="U3112" t="str">
        <f t="shared" si="291"/>
        <v/>
      </c>
      <c r="V3112">
        <f t="shared" si="292"/>
        <v>1</v>
      </c>
      <c r="W3112" t="str">
        <f t="shared" si="293"/>
        <v/>
      </c>
      <c r="X3112">
        <f t="shared" si="294"/>
        <v>1</v>
      </c>
    </row>
    <row r="3113" spans="1:24"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f>
        <v>0.26640000000000003</v>
      </c>
      <c r="P3113" s="6">
        <f>E3113/L3113</f>
        <v>70.10526315789474</v>
      </c>
      <c r="Q3113" t="str">
        <f t="shared" si="289"/>
        <v>theater</v>
      </c>
      <c r="R3113" s="7" t="str">
        <f t="shared" si="290"/>
        <v>spaces</v>
      </c>
      <c r="S3113" s="13">
        <f>(((I3113/60)/60)/24)+DATE(1970,1,1)</f>
        <v>41916.595138888886</v>
      </c>
      <c r="T3113" s="16">
        <f>(((J3113/60)/60)/24)+DATE(1970,1,1)</f>
        <v>41885.595138888886</v>
      </c>
      <c r="U3113" t="str">
        <f t="shared" si="291"/>
        <v/>
      </c>
      <c r="V3113">
        <f t="shared" si="292"/>
        <v>76</v>
      </c>
      <c r="W3113" t="str">
        <f t="shared" si="293"/>
        <v/>
      </c>
      <c r="X3113">
        <f t="shared" si="294"/>
        <v>76</v>
      </c>
    </row>
    <row r="3114" spans="1:24"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f>
        <v>4.7363636363636365E-2</v>
      </c>
      <c r="P3114" s="6">
        <f>E3114/L3114</f>
        <v>57.888888888888886</v>
      </c>
      <c r="Q3114" t="str">
        <f t="shared" si="289"/>
        <v>theater</v>
      </c>
      <c r="R3114" s="7" t="str">
        <f t="shared" si="290"/>
        <v>spaces</v>
      </c>
      <c r="S3114" s="13">
        <f>(((I3114/60)/60)/24)+DATE(1970,1,1)</f>
        <v>42675.121921296297</v>
      </c>
      <c r="T3114" s="16">
        <f>(((J3114/60)/60)/24)+DATE(1970,1,1)</f>
        <v>42615.121921296297</v>
      </c>
      <c r="U3114" t="str">
        <f t="shared" si="291"/>
        <v/>
      </c>
      <c r="V3114">
        <f t="shared" si="292"/>
        <v>9</v>
      </c>
      <c r="W3114" t="str">
        <f t="shared" si="293"/>
        <v/>
      </c>
      <c r="X3114">
        <f t="shared" si="294"/>
        <v>9</v>
      </c>
    </row>
    <row r="3115" spans="1:24"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f>
        <v>4.2435339894712751E-2</v>
      </c>
      <c r="P3115" s="6">
        <f>E3115/L3115</f>
        <v>125.27027027027027</v>
      </c>
      <c r="Q3115" t="str">
        <f t="shared" si="289"/>
        <v>theater</v>
      </c>
      <c r="R3115" s="7" t="str">
        <f t="shared" si="290"/>
        <v>spaces</v>
      </c>
      <c r="S3115" s="13">
        <f>(((I3115/60)/60)/24)+DATE(1970,1,1)</f>
        <v>42111.731273148151</v>
      </c>
      <c r="T3115" s="16">
        <f>(((J3115/60)/60)/24)+DATE(1970,1,1)</f>
        <v>42081.731273148151</v>
      </c>
      <c r="U3115" t="str">
        <f t="shared" si="291"/>
        <v/>
      </c>
      <c r="V3115">
        <f t="shared" si="292"/>
        <v>37</v>
      </c>
      <c r="W3115" t="str">
        <f t="shared" si="293"/>
        <v/>
      </c>
      <c r="X3115">
        <f t="shared" si="294"/>
        <v>37</v>
      </c>
    </row>
    <row r="3116" spans="1:24"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f>
        <v>0</v>
      </c>
      <c r="P3116" s="6" t="e">
        <f>E3116/L3116</f>
        <v>#DIV/0!</v>
      </c>
      <c r="Q3116" t="str">
        <f t="shared" si="289"/>
        <v>theater</v>
      </c>
      <c r="R3116" s="7" t="str">
        <f t="shared" si="290"/>
        <v>spaces</v>
      </c>
      <c r="S3116" s="13">
        <f>(((I3116/60)/60)/24)+DATE(1970,1,1)</f>
        <v>41903.632523148146</v>
      </c>
      <c r="T3116" s="16">
        <f>(((J3116/60)/60)/24)+DATE(1970,1,1)</f>
        <v>41843.632523148146</v>
      </c>
      <c r="U3116" t="str">
        <f t="shared" si="291"/>
        <v/>
      </c>
      <c r="V3116">
        <f t="shared" si="292"/>
        <v>0</v>
      </c>
      <c r="W3116" t="str">
        <f t="shared" si="293"/>
        <v/>
      </c>
      <c r="X3116">
        <f t="shared" si="294"/>
        <v>0</v>
      </c>
    </row>
    <row r="3117" spans="1:24"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f>
        <v>0.03</v>
      </c>
      <c r="P3117" s="6">
        <f>E3117/L3117</f>
        <v>300</v>
      </c>
      <c r="Q3117" t="str">
        <f t="shared" si="289"/>
        <v>theater</v>
      </c>
      <c r="R3117" s="7" t="str">
        <f t="shared" si="290"/>
        <v>spaces</v>
      </c>
      <c r="S3117" s="13">
        <f>(((I3117/60)/60)/24)+DATE(1970,1,1)</f>
        <v>42526.447071759263</v>
      </c>
      <c r="T3117" s="16">
        <f>(((J3117/60)/60)/24)+DATE(1970,1,1)</f>
        <v>42496.447071759263</v>
      </c>
      <c r="U3117" t="str">
        <f t="shared" si="291"/>
        <v/>
      </c>
      <c r="V3117">
        <f t="shared" si="292"/>
        <v>1</v>
      </c>
      <c r="W3117" t="str">
        <f t="shared" si="293"/>
        <v/>
      </c>
      <c r="X3117">
        <f t="shared" si="294"/>
        <v>1</v>
      </c>
    </row>
    <row r="3118" spans="1:24"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f>
        <v>0.57333333333333336</v>
      </c>
      <c r="P3118" s="6">
        <f>E3118/L3118</f>
        <v>43</v>
      </c>
      <c r="Q3118" t="str">
        <f t="shared" si="289"/>
        <v>theater</v>
      </c>
      <c r="R3118" s="7" t="str">
        <f t="shared" si="290"/>
        <v>spaces</v>
      </c>
      <c r="S3118" s="13">
        <f>(((I3118/60)/60)/24)+DATE(1970,1,1)</f>
        <v>42095.515335648146</v>
      </c>
      <c r="T3118" s="16">
        <f>(((J3118/60)/60)/24)+DATE(1970,1,1)</f>
        <v>42081.515335648146</v>
      </c>
      <c r="U3118" t="str">
        <f t="shared" si="291"/>
        <v/>
      </c>
      <c r="V3118">
        <f t="shared" si="292"/>
        <v>10</v>
      </c>
      <c r="W3118" t="str">
        <f t="shared" si="293"/>
        <v/>
      </c>
      <c r="X3118">
        <f t="shared" si="294"/>
        <v>10</v>
      </c>
    </row>
    <row r="3119" spans="1:24"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f>
        <v>1E-3</v>
      </c>
      <c r="P3119" s="6">
        <f>E3119/L3119</f>
        <v>1</v>
      </c>
      <c r="Q3119" t="str">
        <f t="shared" si="289"/>
        <v>theater</v>
      </c>
      <c r="R3119" s="7" t="str">
        <f t="shared" si="290"/>
        <v>spaces</v>
      </c>
      <c r="S3119" s="13">
        <f>(((I3119/60)/60)/24)+DATE(1970,1,1)</f>
        <v>42517.55</v>
      </c>
      <c r="T3119" s="16">
        <f>(((J3119/60)/60)/24)+DATE(1970,1,1)</f>
        <v>42509.374537037031</v>
      </c>
      <c r="U3119" t="str">
        <f t="shared" si="291"/>
        <v/>
      </c>
      <c r="V3119">
        <f t="shared" si="292"/>
        <v>1</v>
      </c>
      <c r="W3119" t="str">
        <f t="shared" si="293"/>
        <v/>
      </c>
      <c r="X3119">
        <f t="shared" si="294"/>
        <v>1</v>
      </c>
    </row>
    <row r="3120" spans="1:24"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f>
        <v>3.0999999999999999E-3</v>
      </c>
      <c r="P3120" s="6">
        <f>E3120/L3120</f>
        <v>775</v>
      </c>
      <c r="Q3120" t="str">
        <f t="shared" si="289"/>
        <v>theater</v>
      </c>
      <c r="R3120" s="7" t="str">
        <f t="shared" si="290"/>
        <v>spaces</v>
      </c>
      <c r="S3120" s="13">
        <f>(((I3120/60)/60)/24)+DATE(1970,1,1)</f>
        <v>42553.649571759262</v>
      </c>
      <c r="T3120" s="16">
        <f>(((J3120/60)/60)/24)+DATE(1970,1,1)</f>
        <v>42534.649571759262</v>
      </c>
      <c r="U3120" t="str">
        <f t="shared" si="291"/>
        <v/>
      </c>
      <c r="V3120">
        <f t="shared" si="292"/>
        <v>2</v>
      </c>
      <c r="W3120" t="str">
        <f t="shared" si="293"/>
        <v/>
      </c>
      <c r="X3120">
        <f t="shared" si="294"/>
        <v>2</v>
      </c>
    </row>
    <row r="3121" spans="1:24"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f>
        <v>5.0000000000000001E-4</v>
      </c>
      <c r="P3121" s="6">
        <f>E3121/L3121</f>
        <v>5</v>
      </c>
      <c r="Q3121" t="str">
        <f t="shared" si="289"/>
        <v>theater</v>
      </c>
      <c r="R3121" s="7" t="str">
        <f t="shared" si="290"/>
        <v>spaces</v>
      </c>
      <c r="S3121" s="13">
        <f>(((I3121/60)/60)/24)+DATE(1970,1,1)</f>
        <v>42090.003842592589</v>
      </c>
      <c r="T3121" s="16">
        <f>(((J3121/60)/60)/24)+DATE(1970,1,1)</f>
        <v>42060.04550925926</v>
      </c>
      <c r="U3121" t="str">
        <f t="shared" si="291"/>
        <v/>
      </c>
      <c r="V3121">
        <f t="shared" si="292"/>
        <v>1</v>
      </c>
      <c r="W3121" t="str">
        <f t="shared" si="293"/>
        <v/>
      </c>
      <c r="X3121">
        <f t="shared" si="294"/>
        <v>1</v>
      </c>
    </row>
    <row r="3122" spans="1:24"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f>
        <v>9.8461538461538464E-5</v>
      </c>
      <c r="P3122" s="6">
        <f>E3122/L3122</f>
        <v>12.8</v>
      </c>
      <c r="Q3122" t="str">
        <f t="shared" si="289"/>
        <v>theater</v>
      </c>
      <c r="R3122" s="7" t="str">
        <f t="shared" si="290"/>
        <v>spaces</v>
      </c>
      <c r="S3122" s="13">
        <f>(((I3122/60)/60)/24)+DATE(1970,1,1)</f>
        <v>42495.900416666671</v>
      </c>
      <c r="T3122" s="16">
        <f>(((J3122/60)/60)/24)+DATE(1970,1,1)</f>
        <v>42435.942083333335</v>
      </c>
      <c r="U3122" t="str">
        <f t="shared" si="291"/>
        <v/>
      </c>
      <c r="V3122">
        <f t="shared" si="292"/>
        <v>10</v>
      </c>
      <c r="W3122" t="str">
        <f t="shared" si="293"/>
        <v/>
      </c>
      <c r="X3122">
        <f t="shared" si="294"/>
        <v>10</v>
      </c>
    </row>
    <row r="3123" spans="1:24"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f>
        <v>6.6666666666666671E-3</v>
      </c>
      <c r="P3123" s="6">
        <f>E3123/L3123</f>
        <v>10</v>
      </c>
      <c r="Q3123" t="str">
        <f t="shared" si="289"/>
        <v>theater</v>
      </c>
      <c r="R3123" s="7" t="str">
        <f t="shared" si="290"/>
        <v>spaces</v>
      </c>
      <c r="S3123" s="13">
        <f>(((I3123/60)/60)/24)+DATE(1970,1,1)</f>
        <v>41908.679803240739</v>
      </c>
      <c r="T3123" s="16">
        <f>(((J3123/60)/60)/24)+DATE(1970,1,1)</f>
        <v>41848.679803240739</v>
      </c>
      <c r="U3123" t="str">
        <f t="shared" si="291"/>
        <v/>
      </c>
      <c r="V3123" t="str">
        <f t="shared" si="292"/>
        <v/>
      </c>
      <c r="W3123">
        <f t="shared" si="293"/>
        <v>1</v>
      </c>
      <c r="X3123">
        <f t="shared" si="294"/>
        <v>1</v>
      </c>
    </row>
    <row r="3124" spans="1:24"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f>
        <v>0.58291457286432158</v>
      </c>
      <c r="P3124" s="6">
        <f>E3124/L3124</f>
        <v>58</v>
      </c>
      <c r="Q3124" t="str">
        <f t="shared" si="289"/>
        <v>theater</v>
      </c>
      <c r="R3124" s="7" t="str">
        <f t="shared" si="290"/>
        <v>spaces</v>
      </c>
      <c r="S3124" s="13">
        <f>(((I3124/60)/60)/24)+DATE(1970,1,1)</f>
        <v>42683.973750000005</v>
      </c>
      <c r="T3124" s="16">
        <f>(((J3124/60)/60)/24)+DATE(1970,1,1)</f>
        <v>42678.932083333333</v>
      </c>
      <c r="U3124" t="str">
        <f t="shared" si="291"/>
        <v/>
      </c>
      <c r="V3124" t="str">
        <f t="shared" si="292"/>
        <v/>
      </c>
      <c r="W3124">
        <f t="shared" si="293"/>
        <v>2</v>
      </c>
      <c r="X3124">
        <f t="shared" si="294"/>
        <v>2</v>
      </c>
    </row>
    <row r="3125" spans="1:24"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f>
        <v>0.68153600000000003</v>
      </c>
      <c r="P3125" s="6">
        <f>E3125/L3125</f>
        <v>244.80459770114942</v>
      </c>
      <c r="Q3125" t="str">
        <f t="shared" si="289"/>
        <v>theater</v>
      </c>
      <c r="R3125" s="7" t="str">
        <f t="shared" si="290"/>
        <v>spaces</v>
      </c>
      <c r="S3125" s="13">
        <f>(((I3125/60)/60)/24)+DATE(1970,1,1)</f>
        <v>42560.993032407408</v>
      </c>
      <c r="T3125" s="16">
        <f>(((J3125/60)/60)/24)+DATE(1970,1,1)</f>
        <v>42530.993032407408</v>
      </c>
      <c r="U3125" t="str">
        <f t="shared" si="291"/>
        <v/>
      </c>
      <c r="V3125" t="str">
        <f t="shared" si="292"/>
        <v/>
      </c>
      <c r="W3125">
        <f t="shared" si="293"/>
        <v>348</v>
      </c>
      <c r="X3125">
        <f t="shared" si="294"/>
        <v>348</v>
      </c>
    </row>
    <row r="3126" spans="1:24"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f>
        <v>3.2499999999999997E-5</v>
      </c>
      <c r="P3126" s="6">
        <f>E3126/L3126</f>
        <v>6.5</v>
      </c>
      <c r="Q3126" t="str">
        <f t="shared" si="289"/>
        <v>theater</v>
      </c>
      <c r="R3126" s="7" t="str">
        <f t="shared" si="290"/>
        <v>spaces</v>
      </c>
      <c r="S3126" s="13">
        <f>(((I3126/60)/60)/24)+DATE(1970,1,1)</f>
        <v>42037.780104166668</v>
      </c>
      <c r="T3126" s="16">
        <f>(((J3126/60)/60)/24)+DATE(1970,1,1)</f>
        <v>41977.780104166668</v>
      </c>
      <c r="U3126" t="str">
        <f t="shared" si="291"/>
        <v/>
      </c>
      <c r="V3126" t="str">
        <f t="shared" si="292"/>
        <v/>
      </c>
      <c r="W3126">
        <f t="shared" si="293"/>
        <v>4</v>
      </c>
      <c r="X3126">
        <f t="shared" si="294"/>
        <v>4</v>
      </c>
    </row>
    <row r="3127" spans="1:24"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f>
        <v>0</v>
      </c>
      <c r="P3127" s="6" t="e">
        <f>E3127/L3127</f>
        <v>#DIV/0!</v>
      </c>
      <c r="Q3127" t="str">
        <f t="shared" si="289"/>
        <v>theater</v>
      </c>
      <c r="R3127" s="7" t="str">
        <f t="shared" si="290"/>
        <v>spaces</v>
      </c>
      <c r="S3127" s="13">
        <f>(((I3127/60)/60)/24)+DATE(1970,1,1)</f>
        <v>42376.20685185185</v>
      </c>
      <c r="T3127" s="16">
        <f>(((J3127/60)/60)/24)+DATE(1970,1,1)</f>
        <v>42346.20685185185</v>
      </c>
      <c r="U3127" t="str">
        <f t="shared" si="291"/>
        <v/>
      </c>
      <c r="V3127" t="str">
        <f t="shared" si="292"/>
        <v/>
      </c>
      <c r="W3127">
        <f t="shared" si="293"/>
        <v>0</v>
      </c>
      <c r="X3127">
        <f t="shared" si="294"/>
        <v>0</v>
      </c>
    </row>
    <row r="3128" spans="1:24"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f>
        <v>4.1599999999999998E-2</v>
      </c>
      <c r="P3128" s="6">
        <f>E3128/L3128</f>
        <v>61.176470588235297</v>
      </c>
      <c r="Q3128" t="str">
        <f t="shared" si="289"/>
        <v>theater</v>
      </c>
      <c r="R3128" s="7" t="str">
        <f t="shared" si="290"/>
        <v>spaces</v>
      </c>
      <c r="S3128" s="13">
        <f>(((I3128/60)/60)/24)+DATE(1970,1,1)</f>
        <v>42456.976412037038</v>
      </c>
      <c r="T3128" s="16">
        <f>(((J3128/60)/60)/24)+DATE(1970,1,1)</f>
        <v>42427.01807870371</v>
      </c>
      <c r="U3128" t="str">
        <f t="shared" si="291"/>
        <v/>
      </c>
      <c r="V3128" t="str">
        <f t="shared" si="292"/>
        <v/>
      </c>
      <c r="W3128">
        <f t="shared" si="293"/>
        <v>17</v>
      </c>
      <c r="X3128">
        <f t="shared" si="294"/>
        <v>17</v>
      </c>
    </row>
    <row r="3129" spans="1:24"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f>
        <v>0</v>
      </c>
      <c r="P3129" s="6" t="e">
        <f>E3129/L3129</f>
        <v>#DIV/0!</v>
      </c>
      <c r="Q3129" t="str">
        <f t="shared" si="289"/>
        <v>theater</v>
      </c>
      <c r="R3129" s="7" t="str">
        <f t="shared" si="290"/>
        <v>spaces</v>
      </c>
      <c r="S3129" s="13">
        <f>(((I3129/60)/60)/24)+DATE(1970,1,1)</f>
        <v>42064.856817129628</v>
      </c>
      <c r="T3129" s="16">
        <f>(((J3129/60)/60)/24)+DATE(1970,1,1)</f>
        <v>42034.856817129628</v>
      </c>
      <c r="U3129" t="str">
        <f t="shared" si="291"/>
        <v/>
      </c>
      <c r="V3129" t="str">
        <f t="shared" si="292"/>
        <v/>
      </c>
      <c r="W3129">
        <f t="shared" si="293"/>
        <v>0</v>
      </c>
      <c r="X3129">
        <f t="shared" si="294"/>
        <v>0</v>
      </c>
    </row>
    <row r="3130" spans="1:24"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f>
        <v>1.0860666666666667</v>
      </c>
      <c r="P3130" s="6">
        <f>E3130/L3130</f>
        <v>139.23931623931625</v>
      </c>
      <c r="Q3130" t="str">
        <f t="shared" si="289"/>
        <v>theater</v>
      </c>
      <c r="R3130" s="7" t="str">
        <f t="shared" si="290"/>
        <v>plays</v>
      </c>
      <c r="S3130" s="13">
        <f>(((I3130/60)/60)/24)+DATE(1970,1,1)</f>
        <v>42810.784039351856</v>
      </c>
      <c r="T3130" s="16">
        <f>(((J3130/60)/60)/24)+DATE(1970,1,1)</f>
        <v>42780.825706018513</v>
      </c>
      <c r="U3130" t="str">
        <f t="shared" si="291"/>
        <v/>
      </c>
      <c r="V3130" t="str">
        <f t="shared" si="292"/>
        <v/>
      </c>
      <c r="W3130" t="str">
        <f t="shared" si="293"/>
        <v/>
      </c>
      <c r="X3130" t="str">
        <f t="shared" si="294"/>
        <v/>
      </c>
    </row>
    <row r="3131" spans="1:24"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f>
        <v>8.0000000000000002E-3</v>
      </c>
      <c r="P3131" s="6">
        <f>E3131/L3131</f>
        <v>10</v>
      </c>
      <c r="Q3131" t="str">
        <f t="shared" si="289"/>
        <v>theater</v>
      </c>
      <c r="R3131" s="7" t="str">
        <f t="shared" si="290"/>
        <v>plays</v>
      </c>
      <c r="S3131" s="13">
        <f>(((I3131/60)/60)/24)+DATE(1970,1,1)</f>
        <v>42843.801145833335</v>
      </c>
      <c r="T3131" s="16">
        <f>(((J3131/60)/60)/24)+DATE(1970,1,1)</f>
        <v>42803.842812499999</v>
      </c>
      <c r="U3131" t="str">
        <f t="shared" si="291"/>
        <v/>
      </c>
      <c r="V3131" t="str">
        <f t="shared" si="292"/>
        <v/>
      </c>
      <c r="W3131" t="str">
        <f t="shared" si="293"/>
        <v/>
      </c>
      <c r="X3131" t="str">
        <f t="shared" si="294"/>
        <v/>
      </c>
    </row>
    <row r="3132" spans="1:24"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f>
        <v>3.7499999999999999E-2</v>
      </c>
      <c r="P3132" s="6">
        <f>E3132/L3132</f>
        <v>93.75</v>
      </c>
      <c r="Q3132" t="str">
        <f t="shared" si="289"/>
        <v>theater</v>
      </c>
      <c r="R3132" s="7" t="str">
        <f t="shared" si="290"/>
        <v>plays</v>
      </c>
      <c r="S3132" s="13">
        <f>(((I3132/60)/60)/24)+DATE(1970,1,1)</f>
        <v>42839.207638888889</v>
      </c>
      <c r="T3132" s="16">
        <f>(((J3132/60)/60)/24)+DATE(1970,1,1)</f>
        <v>42808.640231481477</v>
      </c>
      <c r="U3132" t="str">
        <f t="shared" si="291"/>
        <v/>
      </c>
      <c r="V3132" t="str">
        <f t="shared" si="292"/>
        <v/>
      </c>
      <c r="W3132" t="str">
        <f t="shared" si="293"/>
        <v/>
      </c>
      <c r="X3132" t="str">
        <f t="shared" si="294"/>
        <v/>
      </c>
    </row>
    <row r="3133" spans="1:24"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f>
        <v>0.15731707317073171</v>
      </c>
      <c r="P3133" s="6">
        <f>E3133/L3133</f>
        <v>53.75</v>
      </c>
      <c r="Q3133" t="str">
        <f t="shared" si="289"/>
        <v>theater</v>
      </c>
      <c r="R3133" s="7" t="str">
        <f t="shared" si="290"/>
        <v>plays</v>
      </c>
      <c r="S3133" s="13">
        <f>(((I3133/60)/60)/24)+DATE(1970,1,1)</f>
        <v>42833.537557870368</v>
      </c>
      <c r="T3133" s="16">
        <f>(((J3133/60)/60)/24)+DATE(1970,1,1)</f>
        <v>42803.579224537039</v>
      </c>
      <c r="U3133" t="str">
        <f t="shared" si="291"/>
        <v/>
      </c>
      <c r="V3133" t="str">
        <f t="shared" si="292"/>
        <v/>
      </c>
      <c r="W3133" t="str">
        <f t="shared" si="293"/>
        <v/>
      </c>
      <c r="X3133" t="str">
        <f t="shared" si="294"/>
        <v/>
      </c>
    </row>
    <row r="3134" spans="1:24"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f>
        <v>3.3333333333333332E-4</v>
      </c>
      <c r="P3134" s="6">
        <f>E3134/L3134</f>
        <v>10</v>
      </c>
      <c r="Q3134" t="str">
        <f t="shared" si="289"/>
        <v>theater</v>
      </c>
      <c r="R3134" s="7" t="str">
        <f t="shared" si="290"/>
        <v>plays</v>
      </c>
      <c r="S3134" s="13">
        <f>(((I3134/60)/60)/24)+DATE(1970,1,1)</f>
        <v>42846.308564814812</v>
      </c>
      <c r="T3134" s="16">
        <f>(((J3134/60)/60)/24)+DATE(1970,1,1)</f>
        <v>42786.350231481483</v>
      </c>
      <c r="U3134" t="str">
        <f t="shared" si="291"/>
        <v/>
      </c>
      <c r="V3134" t="str">
        <f t="shared" si="292"/>
        <v/>
      </c>
      <c r="W3134" t="str">
        <f t="shared" si="293"/>
        <v/>
      </c>
      <c r="X3134" t="str">
        <f t="shared" si="294"/>
        <v/>
      </c>
    </row>
    <row r="3135" spans="1:24"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f>
        <v>1.08</v>
      </c>
      <c r="P3135" s="6">
        <f>E3135/L3135</f>
        <v>33.75</v>
      </c>
      <c r="Q3135" t="str">
        <f t="shared" si="289"/>
        <v>theater</v>
      </c>
      <c r="R3135" s="7" t="str">
        <f t="shared" si="290"/>
        <v>plays</v>
      </c>
      <c r="S3135" s="13">
        <f>(((I3135/60)/60)/24)+DATE(1970,1,1)</f>
        <v>42818.523541666669</v>
      </c>
      <c r="T3135" s="16">
        <f>(((J3135/60)/60)/24)+DATE(1970,1,1)</f>
        <v>42788.565208333333</v>
      </c>
      <c r="U3135" t="str">
        <f t="shared" si="291"/>
        <v/>
      </c>
      <c r="V3135" t="str">
        <f t="shared" si="292"/>
        <v/>
      </c>
      <c r="W3135" t="str">
        <f t="shared" si="293"/>
        <v/>
      </c>
      <c r="X3135" t="str">
        <f t="shared" si="294"/>
        <v/>
      </c>
    </row>
    <row r="3136" spans="1:24"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f>
        <v>0.22500000000000001</v>
      </c>
      <c r="P3136" s="6">
        <f>E3136/L3136</f>
        <v>18.75</v>
      </c>
      <c r="Q3136" t="str">
        <f t="shared" si="289"/>
        <v>theater</v>
      </c>
      <c r="R3136" s="7" t="str">
        <f t="shared" si="290"/>
        <v>plays</v>
      </c>
      <c r="S3136" s="13">
        <f>(((I3136/60)/60)/24)+DATE(1970,1,1)</f>
        <v>42821.678460648152</v>
      </c>
      <c r="T3136" s="16">
        <f>(((J3136/60)/60)/24)+DATE(1970,1,1)</f>
        <v>42800.720127314817</v>
      </c>
      <c r="U3136" t="str">
        <f t="shared" si="291"/>
        <v/>
      </c>
      <c r="V3136" t="str">
        <f t="shared" si="292"/>
        <v/>
      </c>
      <c r="W3136" t="str">
        <f t="shared" si="293"/>
        <v/>
      </c>
      <c r="X3136" t="str">
        <f t="shared" si="294"/>
        <v/>
      </c>
    </row>
    <row r="3137" spans="1:24"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f>
        <v>0.20849420849420849</v>
      </c>
      <c r="P3137" s="6">
        <f>E3137/L3137</f>
        <v>23.142857142857142</v>
      </c>
      <c r="Q3137" t="str">
        <f t="shared" si="289"/>
        <v>theater</v>
      </c>
      <c r="R3137" s="7" t="str">
        <f t="shared" si="290"/>
        <v>plays</v>
      </c>
      <c r="S3137" s="13">
        <f>(((I3137/60)/60)/24)+DATE(1970,1,1)</f>
        <v>42829.151863425926</v>
      </c>
      <c r="T3137" s="16">
        <f>(((J3137/60)/60)/24)+DATE(1970,1,1)</f>
        <v>42807.151863425926</v>
      </c>
      <c r="U3137" t="str">
        <f t="shared" si="291"/>
        <v/>
      </c>
      <c r="V3137" t="str">
        <f t="shared" si="292"/>
        <v/>
      </c>
      <c r="W3137" t="str">
        <f t="shared" si="293"/>
        <v/>
      </c>
      <c r="X3137" t="str">
        <f t="shared" si="294"/>
        <v/>
      </c>
    </row>
    <row r="3138" spans="1:24"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f>
        <v>1.278</v>
      </c>
      <c r="P3138" s="6">
        <f>E3138/L3138</f>
        <v>29.045454545454547</v>
      </c>
      <c r="Q3138" t="str">
        <f t="shared" si="289"/>
        <v>theater</v>
      </c>
      <c r="R3138" s="7" t="str">
        <f t="shared" si="290"/>
        <v>plays</v>
      </c>
      <c r="S3138" s="13">
        <f>(((I3138/60)/60)/24)+DATE(1970,1,1)</f>
        <v>42825.957638888889</v>
      </c>
      <c r="T3138" s="16">
        <f>(((J3138/60)/60)/24)+DATE(1970,1,1)</f>
        <v>42789.462430555555</v>
      </c>
      <c r="U3138" t="str">
        <f t="shared" si="291"/>
        <v/>
      </c>
      <c r="V3138" t="str">
        <f t="shared" si="292"/>
        <v/>
      </c>
      <c r="W3138" t="str">
        <f t="shared" si="293"/>
        <v/>
      </c>
      <c r="X3138" t="str">
        <f t="shared" si="294"/>
        <v/>
      </c>
    </row>
    <row r="3139" spans="1:24"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f>
        <v>3.3333333333333333E-2</v>
      </c>
      <c r="P3139" s="6">
        <f>E3139/L3139</f>
        <v>50</v>
      </c>
      <c r="Q3139" t="str">
        <f t="shared" ref="Q3139:Q3202" si="295">LEFT(N3139,SEARCH("/",N3139)-1)</f>
        <v>theater</v>
      </c>
      <c r="R3139" s="7" t="str">
        <f t="shared" ref="R3139:R3202" si="296">RIGHT(N3139,LEN(N3139)-SEARCH("/",N3139))</f>
        <v>plays</v>
      </c>
      <c r="S3139" s="13">
        <f>(((I3139/60)/60)/24)+DATE(1970,1,1)</f>
        <v>42858.8</v>
      </c>
      <c r="T3139" s="16">
        <f>(((J3139/60)/60)/24)+DATE(1970,1,1)</f>
        <v>42807.885057870371</v>
      </c>
      <c r="U3139" t="str">
        <f t="shared" ref="U3139:U3202" si="297">IF(F3139="Successful",L3139,"")</f>
        <v/>
      </c>
      <c r="V3139" t="str">
        <f t="shared" ref="V3139:V3202" si="298">IF($F3139="Failed",$L3139,"")</f>
        <v/>
      </c>
      <c r="W3139" t="str">
        <f t="shared" ref="W3139:W3202" si="299">IF($F3139="Canceled",$L3139,"")</f>
        <v/>
      </c>
      <c r="X3139" t="str">
        <f t="shared" ref="X3139:X3202" si="300">IF(V3139="",W3139,V3139)</f>
        <v/>
      </c>
    </row>
    <row r="3140" spans="1:24"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f>
        <v>0</v>
      </c>
      <c r="P3140" s="6" t="e">
        <f>E3140/L3140</f>
        <v>#DIV/0!</v>
      </c>
      <c r="Q3140" t="str">
        <f t="shared" si="295"/>
        <v>theater</v>
      </c>
      <c r="R3140" s="7" t="str">
        <f t="shared" si="296"/>
        <v>plays</v>
      </c>
      <c r="S3140" s="13">
        <f>(((I3140/60)/60)/24)+DATE(1970,1,1)</f>
        <v>42828.645914351851</v>
      </c>
      <c r="T3140" s="16">
        <f>(((J3140/60)/60)/24)+DATE(1970,1,1)</f>
        <v>42809.645914351851</v>
      </c>
      <c r="U3140" t="str">
        <f t="shared" si="297"/>
        <v/>
      </c>
      <c r="V3140" t="str">
        <f t="shared" si="298"/>
        <v/>
      </c>
      <c r="W3140" t="str">
        <f t="shared" si="299"/>
        <v/>
      </c>
      <c r="X3140" t="str">
        <f t="shared" si="300"/>
        <v/>
      </c>
    </row>
    <row r="3141" spans="1:24"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f>
        <v>5.3999999999999999E-2</v>
      </c>
      <c r="P3141" s="6">
        <f>E3141/L3141</f>
        <v>450</v>
      </c>
      <c r="Q3141" t="str">
        <f t="shared" si="295"/>
        <v>theater</v>
      </c>
      <c r="R3141" s="7" t="str">
        <f t="shared" si="296"/>
        <v>plays</v>
      </c>
      <c r="S3141" s="13">
        <f>(((I3141/60)/60)/24)+DATE(1970,1,1)</f>
        <v>42819.189583333333</v>
      </c>
      <c r="T3141" s="16">
        <f>(((J3141/60)/60)/24)+DATE(1970,1,1)</f>
        <v>42785.270370370374</v>
      </c>
      <c r="U3141" t="str">
        <f t="shared" si="297"/>
        <v/>
      </c>
      <c r="V3141" t="str">
        <f t="shared" si="298"/>
        <v/>
      </c>
      <c r="W3141" t="str">
        <f t="shared" si="299"/>
        <v/>
      </c>
      <c r="X3141" t="str">
        <f t="shared" si="300"/>
        <v/>
      </c>
    </row>
    <row r="3142" spans="1:24"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f>
        <v>9.5999999999999992E-3</v>
      </c>
      <c r="P3142" s="6">
        <f>E3142/L3142</f>
        <v>24</v>
      </c>
      <c r="Q3142" t="str">
        <f t="shared" si="295"/>
        <v>theater</v>
      </c>
      <c r="R3142" s="7" t="str">
        <f t="shared" si="296"/>
        <v>plays</v>
      </c>
      <c r="S3142" s="13">
        <f>(((I3142/60)/60)/24)+DATE(1970,1,1)</f>
        <v>42832.677118055552</v>
      </c>
      <c r="T3142" s="16">
        <f>(((J3142/60)/60)/24)+DATE(1970,1,1)</f>
        <v>42802.718784722223</v>
      </c>
      <c r="U3142" t="str">
        <f t="shared" si="297"/>
        <v/>
      </c>
      <c r="V3142" t="str">
        <f t="shared" si="298"/>
        <v/>
      </c>
      <c r="W3142" t="str">
        <f t="shared" si="299"/>
        <v/>
      </c>
      <c r="X3142" t="str">
        <f t="shared" si="300"/>
        <v/>
      </c>
    </row>
    <row r="3143" spans="1:24"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f>
        <v>0.51600000000000001</v>
      </c>
      <c r="P3143" s="6">
        <f>E3143/L3143</f>
        <v>32.25</v>
      </c>
      <c r="Q3143" t="str">
        <f t="shared" si="295"/>
        <v>theater</v>
      </c>
      <c r="R3143" s="7" t="str">
        <f t="shared" si="296"/>
        <v>plays</v>
      </c>
      <c r="S3143" s="13">
        <f>(((I3143/60)/60)/24)+DATE(1970,1,1)</f>
        <v>42841.833333333328</v>
      </c>
      <c r="T3143" s="16">
        <f>(((J3143/60)/60)/24)+DATE(1970,1,1)</f>
        <v>42800.753333333334</v>
      </c>
      <c r="U3143" t="str">
        <f t="shared" si="297"/>
        <v/>
      </c>
      <c r="V3143" t="str">
        <f t="shared" si="298"/>
        <v/>
      </c>
      <c r="W3143" t="str">
        <f t="shared" si="299"/>
        <v/>
      </c>
      <c r="X3143" t="str">
        <f t="shared" si="300"/>
        <v/>
      </c>
    </row>
    <row r="3144" spans="1:24"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f>
        <v>1.6363636363636365E-2</v>
      </c>
      <c r="P3144" s="6">
        <f>E3144/L3144</f>
        <v>15</v>
      </c>
      <c r="Q3144" t="str">
        <f t="shared" si="295"/>
        <v>theater</v>
      </c>
      <c r="R3144" s="7" t="str">
        <f t="shared" si="296"/>
        <v>plays</v>
      </c>
      <c r="S3144" s="13">
        <f>(((I3144/60)/60)/24)+DATE(1970,1,1)</f>
        <v>42813.471516203703</v>
      </c>
      <c r="T3144" s="16">
        <f>(((J3144/60)/60)/24)+DATE(1970,1,1)</f>
        <v>42783.513182870374</v>
      </c>
      <c r="U3144" t="str">
        <f t="shared" si="297"/>
        <v/>
      </c>
      <c r="V3144" t="str">
        <f t="shared" si="298"/>
        <v/>
      </c>
      <c r="W3144" t="str">
        <f t="shared" si="299"/>
        <v/>
      </c>
      <c r="X3144" t="str">
        <f t="shared" si="300"/>
        <v/>
      </c>
    </row>
    <row r="3145" spans="1:24"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f>
        <v>0</v>
      </c>
      <c r="P3145" s="6" t="e">
        <f>E3145/L3145</f>
        <v>#DIV/0!</v>
      </c>
      <c r="Q3145" t="str">
        <f t="shared" si="295"/>
        <v>theater</v>
      </c>
      <c r="R3145" s="7" t="str">
        <f t="shared" si="296"/>
        <v>plays</v>
      </c>
      <c r="S3145" s="13">
        <f>(((I3145/60)/60)/24)+DATE(1970,1,1)</f>
        <v>42834.358287037037</v>
      </c>
      <c r="T3145" s="16">
        <f>(((J3145/60)/60)/24)+DATE(1970,1,1)</f>
        <v>42808.358287037037</v>
      </c>
      <c r="U3145" t="str">
        <f t="shared" si="297"/>
        <v/>
      </c>
      <c r="V3145" t="str">
        <f t="shared" si="298"/>
        <v/>
      </c>
      <c r="W3145" t="str">
        <f t="shared" si="299"/>
        <v/>
      </c>
      <c r="X3145" t="str">
        <f t="shared" si="300"/>
        <v/>
      </c>
    </row>
    <row r="3146" spans="1:24"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f>
        <v>0.754</v>
      </c>
      <c r="P3146" s="6">
        <f>E3146/L3146</f>
        <v>251.33333333333334</v>
      </c>
      <c r="Q3146" t="str">
        <f t="shared" si="295"/>
        <v>theater</v>
      </c>
      <c r="R3146" s="7" t="str">
        <f t="shared" si="296"/>
        <v>plays</v>
      </c>
      <c r="S3146" s="13">
        <f>(((I3146/60)/60)/24)+DATE(1970,1,1)</f>
        <v>42813.25</v>
      </c>
      <c r="T3146" s="16">
        <f>(((J3146/60)/60)/24)+DATE(1970,1,1)</f>
        <v>42796.538275462968</v>
      </c>
      <c r="U3146" t="str">
        <f t="shared" si="297"/>
        <v/>
      </c>
      <c r="V3146" t="str">
        <f t="shared" si="298"/>
        <v/>
      </c>
      <c r="W3146" t="str">
        <f t="shared" si="299"/>
        <v/>
      </c>
      <c r="X3146" t="str">
        <f t="shared" si="300"/>
        <v/>
      </c>
    </row>
    <row r="3147" spans="1:24"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f>
        <v>0</v>
      </c>
      <c r="P3147" s="6" t="e">
        <f>E3147/L3147</f>
        <v>#DIV/0!</v>
      </c>
      <c r="Q3147" t="str">
        <f t="shared" si="295"/>
        <v>theater</v>
      </c>
      <c r="R3147" s="7" t="str">
        <f t="shared" si="296"/>
        <v>plays</v>
      </c>
      <c r="S3147" s="13">
        <f>(((I3147/60)/60)/24)+DATE(1970,1,1)</f>
        <v>42821.999236111107</v>
      </c>
      <c r="T3147" s="16">
        <f>(((J3147/60)/60)/24)+DATE(1970,1,1)</f>
        <v>42762.040902777779</v>
      </c>
      <c r="U3147" t="str">
        <f t="shared" si="297"/>
        <v/>
      </c>
      <c r="V3147" t="str">
        <f t="shared" si="298"/>
        <v/>
      </c>
      <c r="W3147" t="str">
        <f t="shared" si="299"/>
        <v/>
      </c>
      <c r="X3147" t="str">
        <f t="shared" si="300"/>
        <v/>
      </c>
    </row>
    <row r="3148" spans="1:24"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f>
        <v>0.105</v>
      </c>
      <c r="P3148" s="6">
        <f>E3148/L3148</f>
        <v>437.5</v>
      </c>
      <c r="Q3148" t="str">
        <f t="shared" si="295"/>
        <v>theater</v>
      </c>
      <c r="R3148" s="7" t="str">
        <f t="shared" si="296"/>
        <v>plays</v>
      </c>
      <c r="S3148" s="13">
        <f>(((I3148/60)/60)/24)+DATE(1970,1,1)</f>
        <v>42841.640810185185</v>
      </c>
      <c r="T3148" s="16">
        <f>(((J3148/60)/60)/24)+DATE(1970,1,1)</f>
        <v>42796.682476851856</v>
      </c>
      <c r="U3148" t="str">
        <f t="shared" si="297"/>
        <v/>
      </c>
      <c r="V3148" t="str">
        <f t="shared" si="298"/>
        <v/>
      </c>
      <c r="W3148" t="str">
        <f t="shared" si="299"/>
        <v/>
      </c>
      <c r="X3148" t="str">
        <f t="shared" si="300"/>
        <v/>
      </c>
    </row>
    <row r="3149" spans="1:24"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f>
        <v>1.1752499999999999</v>
      </c>
      <c r="P3149" s="6">
        <f>E3149/L3149</f>
        <v>110.35211267605634</v>
      </c>
      <c r="Q3149" t="str">
        <f t="shared" si="295"/>
        <v>theater</v>
      </c>
      <c r="R3149" s="7" t="str">
        <f t="shared" si="296"/>
        <v>plays</v>
      </c>
      <c r="S3149" s="13">
        <f>(((I3149/60)/60)/24)+DATE(1970,1,1)</f>
        <v>41950.011053240742</v>
      </c>
      <c r="T3149" s="16">
        <f>(((J3149/60)/60)/24)+DATE(1970,1,1)</f>
        <v>41909.969386574077</v>
      </c>
      <c r="U3149">
        <f t="shared" si="297"/>
        <v>213</v>
      </c>
      <c r="V3149" t="str">
        <f t="shared" si="298"/>
        <v/>
      </c>
      <c r="W3149" t="str">
        <f t="shared" si="299"/>
        <v/>
      </c>
      <c r="X3149" t="str">
        <f t="shared" si="300"/>
        <v/>
      </c>
    </row>
    <row r="3150" spans="1:24"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f>
        <v>1.3116666666666668</v>
      </c>
      <c r="P3150" s="6">
        <f>E3150/L3150</f>
        <v>41.421052631578945</v>
      </c>
      <c r="Q3150" t="str">
        <f t="shared" si="295"/>
        <v>theater</v>
      </c>
      <c r="R3150" s="7" t="str">
        <f t="shared" si="296"/>
        <v>plays</v>
      </c>
      <c r="S3150" s="13">
        <f>(((I3150/60)/60)/24)+DATE(1970,1,1)</f>
        <v>41913.166666666664</v>
      </c>
      <c r="T3150" s="16">
        <f>(((J3150/60)/60)/24)+DATE(1970,1,1)</f>
        <v>41891.665324074071</v>
      </c>
      <c r="U3150">
        <f t="shared" si="297"/>
        <v>57</v>
      </c>
      <c r="V3150" t="str">
        <f t="shared" si="298"/>
        <v/>
      </c>
      <c r="W3150" t="str">
        <f t="shared" si="299"/>
        <v/>
      </c>
      <c r="X3150" t="str">
        <f t="shared" si="300"/>
        <v/>
      </c>
    </row>
    <row r="3151" spans="1:24"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f>
        <v>1.04</v>
      </c>
      <c r="P3151" s="6">
        <f>E3151/L3151</f>
        <v>52</v>
      </c>
      <c r="Q3151" t="str">
        <f t="shared" si="295"/>
        <v>theater</v>
      </c>
      <c r="R3151" s="7" t="str">
        <f t="shared" si="296"/>
        <v>plays</v>
      </c>
      <c r="S3151" s="13">
        <f>(((I3151/60)/60)/24)+DATE(1970,1,1)</f>
        <v>41250.083333333336</v>
      </c>
      <c r="T3151" s="16">
        <f>(((J3151/60)/60)/24)+DATE(1970,1,1)</f>
        <v>41226.017361111109</v>
      </c>
      <c r="U3151">
        <f t="shared" si="297"/>
        <v>25</v>
      </c>
      <c r="V3151" t="str">
        <f t="shared" si="298"/>
        <v/>
      </c>
      <c r="W3151" t="str">
        <f t="shared" si="299"/>
        <v/>
      </c>
      <c r="X3151" t="str">
        <f t="shared" si="300"/>
        <v/>
      </c>
    </row>
    <row r="3152" spans="1:24"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f>
        <v>1.01</v>
      </c>
      <c r="P3152" s="6">
        <f>E3152/L3152</f>
        <v>33.990384615384613</v>
      </c>
      <c r="Q3152" t="str">
        <f t="shared" si="295"/>
        <v>theater</v>
      </c>
      <c r="R3152" s="7" t="str">
        <f t="shared" si="296"/>
        <v>plays</v>
      </c>
      <c r="S3152" s="13">
        <f>(((I3152/60)/60)/24)+DATE(1970,1,1)</f>
        <v>40568.166666666664</v>
      </c>
      <c r="T3152" s="16">
        <f>(((J3152/60)/60)/24)+DATE(1970,1,1)</f>
        <v>40478.263923611114</v>
      </c>
      <c r="U3152">
        <f t="shared" si="297"/>
        <v>104</v>
      </c>
      <c r="V3152" t="str">
        <f t="shared" si="298"/>
        <v/>
      </c>
      <c r="W3152" t="str">
        <f t="shared" si="299"/>
        <v/>
      </c>
      <c r="X3152" t="str">
        <f t="shared" si="300"/>
        <v/>
      </c>
    </row>
    <row r="3153" spans="1:24"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f>
        <v>1.004</v>
      </c>
      <c r="P3153" s="6">
        <f>E3153/L3153</f>
        <v>103.35294117647059</v>
      </c>
      <c r="Q3153" t="str">
        <f t="shared" si="295"/>
        <v>theater</v>
      </c>
      <c r="R3153" s="7" t="str">
        <f t="shared" si="296"/>
        <v>plays</v>
      </c>
      <c r="S3153" s="13">
        <f>(((I3153/60)/60)/24)+DATE(1970,1,1)</f>
        <v>41892.83997685185</v>
      </c>
      <c r="T3153" s="16">
        <f>(((J3153/60)/60)/24)+DATE(1970,1,1)</f>
        <v>41862.83997685185</v>
      </c>
      <c r="U3153">
        <f t="shared" si="297"/>
        <v>34</v>
      </c>
      <c r="V3153" t="str">
        <f t="shared" si="298"/>
        <v/>
      </c>
      <c r="W3153" t="str">
        <f t="shared" si="299"/>
        <v/>
      </c>
      <c r="X3153" t="str">
        <f t="shared" si="300"/>
        <v/>
      </c>
    </row>
    <row r="3154" spans="1:24"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f>
        <v>1.0595454545454546</v>
      </c>
      <c r="P3154" s="6">
        <f>E3154/L3154</f>
        <v>34.791044776119406</v>
      </c>
      <c r="Q3154" t="str">
        <f t="shared" si="295"/>
        <v>theater</v>
      </c>
      <c r="R3154" s="7" t="str">
        <f t="shared" si="296"/>
        <v>plays</v>
      </c>
      <c r="S3154" s="13">
        <f>(((I3154/60)/60)/24)+DATE(1970,1,1)</f>
        <v>41580.867673611108</v>
      </c>
      <c r="T3154" s="16">
        <f>(((J3154/60)/60)/24)+DATE(1970,1,1)</f>
        <v>41550.867673611108</v>
      </c>
      <c r="U3154">
        <f t="shared" si="297"/>
        <v>67</v>
      </c>
      <c r="V3154" t="str">
        <f t="shared" si="298"/>
        <v/>
      </c>
      <c r="W3154" t="str">
        <f t="shared" si="299"/>
        <v/>
      </c>
      <c r="X3154" t="str">
        <f t="shared" si="300"/>
        <v/>
      </c>
    </row>
    <row r="3155" spans="1:24"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f>
        <v>3.3558333333333334</v>
      </c>
      <c r="P3155" s="6">
        <f>E3155/L3155</f>
        <v>41.773858921161825</v>
      </c>
      <c r="Q3155" t="str">
        <f t="shared" si="295"/>
        <v>theater</v>
      </c>
      <c r="R3155" s="7" t="str">
        <f t="shared" si="296"/>
        <v>plays</v>
      </c>
      <c r="S3155" s="13">
        <f>(((I3155/60)/60)/24)+DATE(1970,1,1)</f>
        <v>40664.207638888889</v>
      </c>
      <c r="T3155" s="16">
        <f>(((J3155/60)/60)/24)+DATE(1970,1,1)</f>
        <v>40633.154363425929</v>
      </c>
      <c r="U3155">
        <f t="shared" si="297"/>
        <v>241</v>
      </c>
      <c r="V3155" t="str">
        <f t="shared" si="298"/>
        <v/>
      </c>
      <c r="W3155" t="str">
        <f t="shared" si="299"/>
        <v/>
      </c>
      <c r="X3155" t="str">
        <f t="shared" si="300"/>
        <v/>
      </c>
    </row>
    <row r="3156" spans="1:24"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f>
        <v>1.1292857142857142</v>
      </c>
      <c r="P3156" s="6">
        <f>E3156/L3156</f>
        <v>64.268292682926827</v>
      </c>
      <c r="Q3156" t="str">
        <f t="shared" si="295"/>
        <v>theater</v>
      </c>
      <c r="R3156" s="7" t="str">
        <f t="shared" si="296"/>
        <v>plays</v>
      </c>
      <c r="S3156" s="13">
        <f>(((I3156/60)/60)/24)+DATE(1970,1,1)</f>
        <v>41000.834004629629</v>
      </c>
      <c r="T3156" s="16">
        <f>(((J3156/60)/60)/24)+DATE(1970,1,1)</f>
        <v>40970.875671296293</v>
      </c>
      <c r="U3156">
        <f t="shared" si="297"/>
        <v>123</v>
      </c>
      <c r="V3156" t="str">
        <f t="shared" si="298"/>
        <v/>
      </c>
      <c r="W3156" t="str">
        <f t="shared" si="299"/>
        <v/>
      </c>
      <c r="X3156" t="str">
        <f t="shared" si="300"/>
        <v/>
      </c>
    </row>
    <row r="3157" spans="1:24"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f>
        <v>1.885046</v>
      </c>
      <c r="P3157" s="6">
        <f>E3157/L3157</f>
        <v>31.209370860927152</v>
      </c>
      <c r="Q3157" t="str">
        <f t="shared" si="295"/>
        <v>theater</v>
      </c>
      <c r="R3157" s="7" t="str">
        <f t="shared" si="296"/>
        <v>plays</v>
      </c>
      <c r="S3157" s="13">
        <f>(((I3157/60)/60)/24)+DATE(1970,1,1)</f>
        <v>41263.499131944445</v>
      </c>
      <c r="T3157" s="16">
        <f>(((J3157/60)/60)/24)+DATE(1970,1,1)</f>
        <v>41233.499131944445</v>
      </c>
      <c r="U3157">
        <f t="shared" si="297"/>
        <v>302</v>
      </c>
      <c r="V3157" t="str">
        <f t="shared" si="298"/>
        <v/>
      </c>
      <c r="W3157" t="str">
        <f t="shared" si="299"/>
        <v/>
      </c>
      <c r="X3157" t="str">
        <f t="shared" si="300"/>
        <v/>
      </c>
    </row>
    <row r="3158" spans="1:24"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f>
        <v>1.0181818181818181</v>
      </c>
      <c r="P3158" s="6">
        <f>E3158/L3158</f>
        <v>62.921348314606739</v>
      </c>
      <c r="Q3158" t="str">
        <f t="shared" si="295"/>
        <v>theater</v>
      </c>
      <c r="R3158" s="7" t="str">
        <f t="shared" si="296"/>
        <v>plays</v>
      </c>
      <c r="S3158" s="13">
        <f>(((I3158/60)/60)/24)+DATE(1970,1,1)</f>
        <v>41061.953055555554</v>
      </c>
      <c r="T3158" s="16">
        <f>(((J3158/60)/60)/24)+DATE(1970,1,1)</f>
        <v>41026.953055555554</v>
      </c>
      <c r="U3158">
        <f t="shared" si="297"/>
        <v>89</v>
      </c>
      <c r="V3158" t="str">
        <f t="shared" si="298"/>
        <v/>
      </c>
      <c r="W3158" t="str">
        <f t="shared" si="299"/>
        <v/>
      </c>
      <c r="X3158" t="str">
        <f t="shared" si="300"/>
        <v/>
      </c>
    </row>
    <row r="3159" spans="1:24"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f>
        <v>1.01</v>
      </c>
      <c r="P3159" s="6">
        <f>E3159/L3159</f>
        <v>98.536585365853654</v>
      </c>
      <c r="Q3159" t="str">
        <f t="shared" si="295"/>
        <v>theater</v>
      </c>
      <c r="R3159" s="7" t="str">
        <f t="shared" si="296"/>
        <v>plays</v>
      </c>
      <c r="S3159" s="13">
        <f>(((I3159/60)/60)/24)+DATE(1970,1,1)</f>
        <v>41839.208333333336</v>
      </c>
      <c r="T3159" s="16">
        <f>(((J3159/60)/60)/24)+DATE(1970,1,1)</f>
        <v>41829.788252314815</v>
      </c>
      <c r="U3159">
        <f t="shared" si="297"/>
        <v>41</v>
      </c>
      <c r="V3159" t="str">
        <f t="shared" si="298"/>
        <v/>
      </c>
      <c r="W3159" t="str">
        <f t="shared" si="299"/>
        <v/>
      </c>
      <c r="X3159" t="str">
        <f t="shared" si="300"/>
        <v/>
      </c>
    </row>
    <row r="3160" spans="1:24"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f>
        <v>1.1399999999999999</v>
      </c>
      <c r="P3160" s="6">
        <f>E3160/L3160</f>
        <v>82.608695652173907</v>
      </c>
      <c r="Q3160" t="str">
        <f t="shared" si="295"/>
        <v>theater</v>
      </c>
      <c r="R3160" s="7" t="str">
        <f t="shared" si="296"/>
        <v>plays</v>
      </c>
      <c r="S3160" s="13">
        <f>(((I3160/60)/60)/24)+DATE(1970,1,1)</f>
        <v>41477.839722222219</v>
      </c>
      <c r="T3160" s="16">
        <f>(((J3160/60)/60)/24)+DATE(1970,1,1)</f>
        <v>41447.839722222219</v>
      </c>
      <c r="U3160">
        <f t="shared" si="297"/>
        <v>69</v>
      </c>
      <c r="V3160" t="str">
        <f t="shared" si="298"/>
        <v/>
      </c>
      <c r="W3160" t="str">
        <f t="shared" si="299"/>
        <v/>
      </c>
      <c r="X3160" t="str">
        <f t="shared" si="300"/>
        <v/>
      </c>
    </row>
    <row r="3161" spans="1:24"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f>
        <v>1.3348133333333334</v>
      </c>
      <c r="P3161" s="6">
        <f>E3161/L3161</f>
        <v>38.504230769230773</v>
      </c>
      <c r="Q3161" t="str">
        <f t="shared" si="295"/>
        <v>theater</v>
      </c>
      <c r="R3161" s="7" t="str">
        <f t="shared" si="296"/>
        <v>plays</v>
      </c>
      <c r="S3161" s="13">
        <f>(((I3161/60)/60)/24)+DATE(1970,1,1)</f>
        <v>40926.958333333336</v>
      </c>
      <c r="T3161" s="16">
        <f>(((J3161/60)/60)/24)+DATE(1970,1,1)</f>
        <v>40884.066678240742</v>
      </c>
      <c r="U3161">
        <f t="shared" si="297"/>
        <v>52</v>
      </c>
      <c r="V3161" t="str">
        <f t="shared" si="298"/>
        <v/>
      </c>
      <c r="W3161" t="str">
        <f t="shared" si="299"/>
        <v/>
      </c>
      <c r="X3161" t="str">
        <f t="shared" si="300"/>
        <v/>
      </c>
    </row>
    <row r="3162" spans="1:24"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f>
        <v>1.0153333333333334</v>
      </c>
      <c r="P3162" s="6">
        <f>E3162/L3162</f>
        <v>80.15789473684211</v>
      </c>
      <c r="Q3162" t="str">
        <f t="shared" si="295"/>
        <v>theater</v>
      </c>
      <c r="R3162" s="7" t="str">
        <f t="shared" si="296"/>
        <v>plays</v>
      </c>
      <c r="S3162" s="13">
        <f>(((I3162/60)/60)/24)+DATE(1970,1,1)</f>
        <v>41864.207638888889</v>
      </c>
      <c r="T3162" s="16">
        <f>(((J3162/60)/60)/24)+DATE(1970,1,1)</f>
        <v>41841.26489583333</v>
      </c>
      <c r="U3162">
        <f t="shared" si="297"/>
        <v>57</v>
      </c>
      <c r="V3162" t="str">
        <f t="shared" si="298"/>
        <v/>
      </c>
      <c r="W3162" t="str">
        <f t="shared" si="299"/>
        <v/>
      </c>
      <c r="X3162" t="str">
        <f t="shared" si="300"/>
        <v/>
      </c>
    </row>
    <row r="3163" spans="1:24"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f>
        <v>1.0509999999999999</v>
      </c>
      <c r="P3163" s="6">
        <f>E3163/L3163</f>
        <v>28.405405405405407</v>
      </c>
      <c r="Q3163" t="str">
        <f t="shared" si="295"/>
        <v>theater</v>
      </c>
      <c r="R3163" s="7" t="str">
        <f t="shared" si="296"/>
        <v>plays</v>
      </c>
      <c r="S3163" s="13">
        <f>(((I3163/60)/60)/24)+DATE(1970,1,1)</f>
        <v>41927.536134259259</v>
      </c>
      <c r="T3163" s="16">
        <f>(((J3163/60)/60)/24)+DATE(1970,1,1)</f>
        <v>41897.536134259259</v>
      </c>
      <c r="U3163">
        <f t="shared" si="297"/>
        <v>74</v>
      </c>
      <c r="V3163" t="str">
        <f t="shared" si="298"/>
        <v/>
      </c>
      <c r="W3163" t="str">
        <f t="shared" si="299"/>
        <v/>
      </c>
      <c r="X3163" t="str">
        <f t="shared" si="300"/>
        <v/>
      </c>
    </row>
    <row r="3164" spans="1:24"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f>
        <v>1.2715000000000001</v>
      </c>
      <c r="P3164" s="6">
        <f>E3164/L3164</f>
        <v>80.730158730158735</v>
      </c>
      <c r="Q3164" t="str">
        <f t="shared" si="295"/>
        <v>theater</v>
      </c>
      <c r="R3164" s="7" t="str">
        <f t="shared" si="296"/>
        <v>plays</v>
      </c>
      <c r="S3164" s="13">
        <f>(((I3164/60)/60)/24)+DATE(1970,1,1)</f>
        <v>41827.083333333336</v>
      </c>
      <c r="T3164" s="16">
        <f>(((J3164/60)/60)/24)+DATE(1970,1,1)</f>
        <v>41799.685902777775</v>
      </c>
      <c r="U3164">
        <f t="shared" si="297"/>
        <v>63</v>
      </c>
      <c r="V3164" t="str">
        <f t="shared" si="298"/>
        <v/>
      </c>
      <c r="W3164" t="str">
        <f t="shared" si="299"/>
        <v/>
      </c>
      <c r="X3164" t="str">
        <f t="shared" si="300"/>
        <v/>
      </c>
    </row>
    <row r="3165" spans="1:24"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f>
        <v>1.1115384615384616</v>
      </c>
      <c r="P3165" s="6">
        <f>E3165/L3165</f>
        <v>200.69444444444446</v>
      </c>
      <c r="Q3165" t="str">
        <f t="shared" si="295"/>
        <v>theater</v>
      </c>
      <c r="R3165" s="7" t="str">
        <f t="shared" si="296"/>
        <v>plays</v>
      </c>
      <c r="S3165" s="13">
        <f>(((I3165/60)/60)/24)+DATE(1970,1,1)</f>
        <v>41805.753761574073</v>
      </c>
      <c r="T3165" s="16">
        <f>(((J3165/60)/60)/24)+DATE(1970,1,1)</f>
        <v>41775.753761574073</v>
      </c>
      <c r="U3165">
        <f t="shared" si="297"/>
        <v>72</v>
      </c>
      <c r="V3165" t="str">
        <f t="shared" si="298"/>
        <v/>
      </c>
      <c r="W3165" t="str">
        <f t="shared" si="299"/>
        <v/>
      </c>
      <c r="X3165" t="str">
        <f t="shared" si="300"/>
        <v/>
      </c>
    </row>
    <row r="3166" spans="1:24"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f>
        <v>1.0676000000000001</v>
      </c>
      <c r="P3166" s="6">
        <f>E3166/L3166</f>
        <v>37.591549295774648</v>
      </c>
      <c r="Q3166" t="str">
        <f t="shared" si="295"/>
        <v>theater</v>
      </c>
      <c r="R3166" s="7" t="str">
        <f t="shared" si="296"/>
        <v>plays</v>
      </c>
      <c r="S3166" s="13">
        <f>(((I3166/60)/60)/24)+DATE(1970,1,1)</f>
        <v>41799.80572916667</v>
      </c>
      <c r="T3166" s="16">
        <f>(((J3166/60)/60)/24)+DATE(1970,1,1)</f>
        <v>41766.80572916667</v>
      </c>
      <c r="U3166">
        <f t="shared" si="297"/>
        <v>71</v>
      </c>
      <c r="V3166" t="str">
        <f t="shared" si="298"/>
        <v/>
      </c>
      <c r="W3166" t="str">
        <f t="shared" si="299"/>
        <v/>
      </c>
      <c r="X3166" t="str">
        <f t="shared" si="300"/>
        <v/>
      </c>
    </row>
    <row r="3167" spans="1:24"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f>
        <v>1.6266666666666667</v>
      </c>
      <c r="P3167" s="6">
        <f>E3167/L3167</f>
        <v>58.095238095238095</v>
      </c>
      <c r="Q3167" t="str">
        <f t="shared" si="295"/>
        <v>theater</v>
      </c>
      <c r="R3167" s="7" t="str">
        <f t="shared" si="296"/>
        <v>plays</v>
      </c>
      <c r="S3167" s="13">
        <f>(((I3167/60)/60)/24)+DATE(1970,1,1)</f>
        <v>40666.165972222225</v>
      </c>
      <c r="T3167" s="16">
        <f>(((J3167/60)/60)/24)+DATE(1970,1,1)</f>
        <v>40644.159259259257</v>
      </c>
      <c r="U3167">
        <f t="shared" si="297"/>
        <v>21</v>
      </c>
      <c r="V3167" t="str">
        <f t="shared" si="298"/>
        <v/>
      </c>
      <c r="W3167" t="str">
        <f t="shared" si="299"/>
        <v/>
      </c>
      <c r="X3167" t="str">
        <f t="shared" si="300"/>
        <v/>
      </c>
    </row>
    <row r="3168" spans="1:24"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f>
        <v>1.6022808571428573</v>
      </c>
      <c r="P3168" s="6">
        <f>E3168/L3168</f>
        <v>60.300892473118282</v>
      </c>
      <c r="Q3168" t="str">
        <f t="shared" si="295"/>
        <v>theater</v>
      </c>
      <c r="R3168" s="7" t="str">
        <f t="shared" si="296"/>
        <v>plays</v>
      </c>
      <c r="S3168" s="13">
        <f>(((I3168/60)/60)/24)+DATE(1970,1,1)</f>
        <v>41969.332638888889</v>
      </c>
      <c r="T3168" s="16">
        <f>(((J3168/60)/60)/24)+DATE(1970,1,1)</f>
        <v>41940.69158564815</v>
      </c>
      <c r="U3168">
        <f t="shared" si="297"/>
        <v>930</v>
      </c>
      <c r="V3168" t="str">
        <f t="shared" si="298"/>
        <v/>
      </c>
      <c r="W3168" t="str">
        <f t="shared" si="299"/>
        <v/>
      </c>
      <c r="X3168" t="str">
        <f t="shared" si="300"/>
        <v/>
      </c>
    </row>
    <row r="3169" spans="1:24"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f>
        <v>1.1616666666666666</v>
      </c>
      <c r="P3169" s="6">
        <f>E3169/L3169</f>
        <v>63.363636363636367</v>
      </c>
      <c r="Q3169" t="str">
        <f t="shared" si="295"/>
        <v>theater</v>
      </c>
      <c r="R3169" s="7" t="str">
        <f t="shared" si="296"/>
        <v>plays</v>
      </c>
      <c r="S3169" s="13">
        <f>(((I3169/60)/60)/24)+DATE(1970,1,1)</f>
        <v>41853.175706018519</v>
      </c>
      <c r="T3169" s="16">
        <f>(((J3169/60)/60)/24)+DATE(1970,1,1)</f>
        <v>41839.175706018519</v>
      </c>
      <c r="U3169">
        <f t="shared" si="297"/>
        <v>55</v>
      </c>
      <c r="V3169" t="str">
        <f t="shared" si="298"/>
        <v/>
      </c>
      <c r="W3169" t="str">
        <f t="shared" si="299"/>
        <v/>
      </c>
      <c r="X3169" t="str">
        <f t="shared" si="300"/>
        <v/>
      </c>
    </row>
    <row r="3170" spans="1:24"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f>
        <v>1.242</v>
      </c>
      <c r="P3170" s="6">
        <f>E3170/L3170</f>
        <v>50.901639344262293</v>
      </c>
      <c r="Q3170" t="str">
        <f t="shared" si="295"/>
        <v>theater</v>
      </c>
      <c r="R3170" s="7" t="str">
        <f t="shared" si="296"/>
        <v>plays</v>
      </c>
      <c r="S3170" s="13">
        <f>(((I3170/60)/60)/24)+DATE(1970,1,1)</f>
        <v>41803.916666666664</v>
      </c>
      <c r="T3170" s="16">
        <f>(((J3170/60)/60)/24)+DATE(1970,1,1)</f>
        <v>41772.105937500004</v>
      </c>
      <c r="U3170">
        <f t="shared" si="297"/>
        <v>61</v>
      </c>
      <c r="V3170" t="str">
        <f t="shared" si="298"/>
        <v/>
      </c>
      <c r="W3170" t="str">
        <f t="shared" si="299"/>
        <v/>
      </c>
      <c r="X3170" t="str">
        <f t="shared" si="300"/>
        <v/>
      </c>
    </row>
    <row r="3171" spans="1:24"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f>
        <v>1.030125</v>
      </c>
      <c r="P3171" s="6">
        <f>E3171/L3171</f>
        <v>100.5</v>
      </c>
      <c r="Q3171" t="str">
        <f t="shared" si="295"/>
        <v>theater</v>
      </c>
      <c r="R3171" s="7" t="str">
        <f t="shared" si="296"/>
        <v>plays</v>
      </c>
      <c r="S3171" s="13">
        <f>(((I3171/60)/60)/24)+DATE(1970,1,1)</f>
        <v>41621.207638888889</v>
      </c>
      <c r="T3171" s="16">
        <f>(((J3171/60)/60)/24)+DATE(1970,1,1)</f>
        <v>41591.737974537034</v>
      </c>
      <c r="U3171">
        <f t="shared" si="297"/>
        <v>82</v>
      </c>
      <c r="V3171" t="str">
        <f t="shared" si="298"/>
        <v/>
      </c>
      <c r="W3171" t="str">
        <f t="shared" si="299"/>
        <v/>
      </c>
      <c r="X3171" t="str">
        <f t="shared" si="300"/>
        <v/>
      </c>
    </row>
    <row r="3172" spans="1:24"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f>
        <v>1.1225000000000001</v>
      </c>
      <c r="P3172" s="6">
        <f>E3172/L3172</f>
        <v>31.619718309859156</v>
      </c>
      <c r="Q3172" t="str">
        <f t="shared" si="295"/>
        <v>theater</v>
      </c>
      <c r="R3172" s="7" t="str">
        <f t="shared" si="296"/>
        <v>plays</v>
      </c>
      <c r="S3172" s="13">
        <f>(((I3172/60)/60)/24)+DATE(1970,1,1)</f>
        <v>41822.166666666664</v>
      </c>
      <c r="T3172" s="16">
        <f>(((J3172/60)/60)/24)+DATE(1970,1,1)</f>
        <v>41789.080370370371</v>
      </c>
      <c r="U3172">
        <f t="shared" si="297"/>
        <v>71</v>
      </c>
      <c r="V3172" t="str">
        <f t="shared" si="298"/>
        <v/>
      </c>
      <c r="W3172" t="str">
        <f t="shared" si="299"/>
        <v/>
      </c>
      <c r="X3172" t="str">
        <f t="shared" si="300"/>
        <v/>
      </c>
    </row>
    <row r="3173" spans="1:24"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f>
        <v>1.0881428571428571</v>
      </c>
      <c r="P3173" s="6">
        <f>E3173/L3173</f>
        <v>65.102564102564102</v>
      </c>
      <c r="Q3173" t="str">
        <f t="shared" si="295"/>
        <v>theater</v>
      </c>
      <c r="R3173" s="7" t="str">
        <f t="shared" si="296"/>
        <v>plays</v>
      </c>
      <c r="S3173" s="13">
        <f>(((I3173/60)/60)/24)+DATE(1970,1,1)</f>
        <v>42496.608310185184</v>
      </c>
      <c r="T3173" s="16">
        <f>(((J3173/60)/60)/24)+DATE(1970,1,1)</f>
        <v>42466.608310185184</v>
      </c>
      <c r="U3173">
        <f t="shared" si="297"/>
        <v>117</v>
      </c>
      <c r="V3173" t="str">
        <f t="shared" si="298"/>
        <v/>
      </c>
      <c r="W3173" t="str">
        <f t="shared" si="299"/>
        <v/>
      </c>
      <c r="X3173" t="str">
        <f t="shared" si="300"/>
        <v/>
      </c>
    </row>
    <row r="3174" spans="1:24"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f>
        <v>1.1499999999999999</v>
      </c>
      <c r="P3174" s="6">
        <f>E3174/L3174</f>
        <v>79.310344827586206</v>
      </c>
      <c r="Q3174" t="str">
        <f t="shared" si="295"/>
        <v>theater</v>
      </c>
      <c r="R3174" s="7" t="str">
        <f t="shared" si="296"/>
        <v>plays</v>
      </c>
      <c r="S3174" s="13">
        <f>(((I3174/60)/60)/24)+DATE(1970,1,1)</f>
        <v>40953.729953703703</v>
      </c>
      <c r="T3174" s="16">
        <f>(((J3174/60)/60)/24)+DATE(1970,1,1)</f>
        <v>40923.729953703703</v>
      </c>
      <c r="U3174">
        <f t="shared" si="297"/>
        <v>29</v>
      </c>
      <c r="V3174" t="str">
        <f t="shared" si="298"/>
        <v/>
      </c>
      <c r="W3174" t="str">
        <f t="shared" si="299"/>
        <v/>
      </c>
      <c r="X3174" t="str">
        <f t="shared" si="300"/>
        <v/>
      </c>
    </row>
    <row r="3175" spans="1:24"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f>
        <v>1.03</v>
      </c>
      <c r="P3175" s="6">
        <f>E3175/L3175</f>
        <v>139.18918918918919</v>
      </c>
      <c r="Q3175" t="str">
        <f t="shared" si="295"/>
        <v>theater</v>
      </c>
      <c r="R3175" s="7" t="str">
        <f t="shared" si="296"/>
        <v>plays</v>
      </c>
      <c r="S3175" s="13">
        <f>(((I3175/60)/60)/24)+DATE(1970,1,1)</f>
        <v>41908.878379629627</v>
      </c>
      <c r="T3175" s="16">
        <f>(((J3175/60)/60)/24)+DATE(1970,1,1)</f>
        <v>41878.878379629627</v>
      </c>
      <c r="U3175">
        <f t="shared" si="297"/>
        <v>74</v>
      </c>
      <c r="V3175" t="str">
        <f t="shared" si="298"/>
        <v/>
      </c>
      <c r="W3175" t="str">
        <f t="shared" si="299"/>
        <v/>
      </c>
      <c r="X3175" t="str">
        <f t="shared" si="300"/>
        <v/>
      </c>
    </row>
    <row r="3176" spans="1:24"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f>
        <v>1.0113333333333334</v>
      </c>
      <c r="P3176" s="6">
        <f>E3176/L3176</f>
        <v>131.91304347826087</v>
      </c>
      <c r="Q3176" t="str">
        <f t="shared" si="295"/>
        <v>theater</v>
      </c>
      <c r="R3176" s="7" t="str">
        <f t="shared" si="296"/>
        <v>plays</v>
      </c>
      <c r="S3176" s="13">
        <f>(((I3176/60)/60)/24)+DATE(1970,1,1)</f>
        <v>41876.864675925928</v>
      </c>
      <c r="T3176" s="16">
        <f>(((J3176/60)/60)/24)+DATE(1970,1,1)</f>
        <v>41862.864675925928</v>
      </c>
      <c r="U3176">
        <f t="shared" si="297"/>
        <v>23</v>
      </c>
      <c r="V3176" t="str">
        <f t="shared" si="298"/>
        <v/>
      </c>
      <c r="W3176" t="str">
        <f t="shared" si="299"/>
        <v/>
      </c>
      <c r="X3176" t="str">
        <f t="shared" si="300"/>
        <v/>
      </c>
    </row>
    <row r="3177" spans="1:24"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f>
        <v>1.0955999999999999</v>
      </c>
      <c r="P3177" s="6">
        <f>E3177/L3177</f>
        <v>91.3</v>
      </c>
      <c r="Q3177" t="str">
        <f t="shared" si="295"/>
        <v>theater</v>
      </c>
      <c r="R3177" s="7" t="str">
        <f t="shared" si="296"/>
        <v>plays</v>
      </c>
      <c r="S3177" s="13">
        <f>(((I3177/60)/60)/24)+DATE(1970,1,1)</f>
        <v>40591.886886574073</v>
      </c>
      <c r="T3177" s="16">
        <f>(((J3177/60)/60)/24)+DATE(1970,1,1)</f>
        <v>40531.886886574073</v>
      </c>
      <c r="U3177">
        <f t="shared" si="297"/>
        <v>60</v>
      </c>
      <c r="V3177" t="str">
        <f t="shared" si="298"/>
        <v/>
      </c>
      <c r="W3177" t="str">
        <f t="shared" si="299"/>
        <v/>
      </c>
      <c r="X3177" t="str">
        <f t="shared" si="300"/>
        <v/>
      </c>
    </row>
    <row r="3178" spans="1:24"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f>
        <v>1.148421052631579</v>
      </c>
      <c r="P3178" s="6">
        <f>E3178/L3178</f>
        <v>39.672727272727272</v>
      </c>
      <c r="Q3178" t="str">
        <f t="shared" si="295"/>
        <v>theater</v>
      </c>
      <c r="R3178" s="7" t="str">
        <f t="shared" si="296"/>
        <v>plays</v>
      </c>
      <c r="S3178" s="13">
        <f>(((I3178/60)/60)/24)+DATE(1970,1,1)</f>
        <v>41504.625</v>
      </c>
      <c r="T3178" s="16">
        <f>(((J3178/60)/60)/24)+DATE(1970,1,1)</f>
        <v>41477.930914351848</v>
      </c>
      <c r="U3178">
        <f t="shared" si="297"/>
        <v>55</v>
      </c>
      <c r="V3178" t="str">
        <f t="shared" si="298"/>
        <v/>
      </c>
      <c r="W3178" t="str">
        <f t="shared" si="299"/>
        <v/>
      </c>
      <c r="X3178" t="str">
        <f t="shared" si="300"/>
        <v/>
      </c>
    </row>
    <row r="3179" spans="1:24"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f>
        <v>1.1739999999999999</v>
      </c>
      <c r="P3179" s="6">
        <f>E3179/L3179</f>
        <v>57.549019607843135</v>
      </c>
      <c r="Q3179" t="str">
        <f t="shared" si="295"/>
        <v>theater</v>
      </c>
      <c r="R3179" s="7" t="str">
        <f t="shared" si="296"/>
        <v>plays</v>
      </c>
      <c r="S3179" s="13">
        <f>(((I3179/60)/60)/24)+DATE(1970,1,1)</f>
        <v>41811.666770833333</v>
      </c>
      <c r="T3179" s="16">
        <f>(((J3179/60)/60)/24)+DATE(1970,1,1)</f>
        <v>41781.666770833333</v>
      </c>
      <c r="U3179">
        <f t="shared" si="297"/>
        <v>51</v>
      </c>
      <c r="V3179" t="str">
        <f t="shared" si="298"/>
        <v/>
      </c>
      <c r="W3179" t="str">
        <f t="shared" si="299"/>
        <v/>
      </c>
      <c r="X3179" t="str">
        <f t="shared" si="300"/>
        <v/>
      </c>
    </row>
    <row r="3180" spans="1:24"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f>
        <v>1.7173333333333334</v>
      </c>
      <c r="P3180" s="6">
        <f>E3180/L3180</f>
        <v>33.025641025641029</v>
      </c>
      <c r="Q3180" t="str">
        <f t="shared" si="295"/>
        <v>theater</v>
      </c>
      <c r="R3180" s="7" t="str">
        <f t="shared" si="296"/>
        <v>plays</v>
      </c>
      <c r="S3180" s="13">
        <f>(((I3180/60)/60)/24)+DATE(1970,1,1)</f>
        <v>41836.605034722219</v>
      </c>
      <c r="T3180" s="16">
        <f>(((J3180/60)/60)/24)+DATE(1970,1,1)</f>
        <v>41806.605034722219</v>
      </c>
      <c r="U3180">
        <f t="shared" si="297"/>
        <v>78</v>
      </c>
      <c r="V3180" t="str">
        <f t="shared" si="298"/>
        <v/>
      </c>
      <c r="W3180" t="str">
        <f t="shared" si="299"/>
        <v/>
      </c>
      <c r="X3180" t="str">
        <f t="shared" si="300"/>
        <v/>
      </c>
    </row>
    <row r="3181" spans="1:24"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f>
        <v>1.1416238095238094</v>
      </c>
      <c r="P3181" s="6">
        <f>E3181/L3181</f>
        <v>77.335806451612896</v>
      </c>
      <c r="Q3181" t="str">
        <f t="shared" si="295"/>
        <v>theater</v>
      </c>
      <c r="R3181" s="7" t="str">
        <f t="shared" si="296"/>
        <v>plays</v>
      </c>
      <c r="S3181" s="13">
        <f>(((I3181/60)/60)/24)+DATE(1970,1,1)</f>
        <v>41400.702210648145</v>
      </c>
      <c r="T3181" s="16">
        <f>(((J3181/60)/60)/24)+DATE(1970,1,1)</f>
        <v>41375.702210648145</v>
      </c>
      <c r="U3181">
        <f t="shared" si="297"/>
        <v>62</v>
      </c>
      <c r="V3181" t="str">
        <f t="shared" si="298"/>
        <v/>
      </c>
      <c r="W3181" t="str">
        <f t="shared" si="299"/>
        <v/>
      </c>
      <c r="X3181" t="str">
        <f t="shared" si="300"/>
        <v/>
      </c>
    </row>
    <row r="3182" spans="1:24"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f>
        <v>1.1975</v>
      </c>
      <c r="P3182" s="6">
        <f>E3182/L3182</f>
        <v>31.933333333333334</v>
      </c>
      <c r="Q3182" t="str">
        <f t="shared" si="295"/>
        <v>theater</v>
      </c>
      <c r="R3182" s="7" t="str">
        <f t="shared" si="296"/>
        <v>plays</v>
      </c>
      <c r="S3182" s="13">
        <f>(((I3182/60)/60)/24)+DATE(1970,1,1)</f>
        <v>41810.412604166668</v>
      </c>
      <c r="T3182" s="16">
        <f>(((J3182/60)/60)/24)+DATE(1970,1,1)</f>
        <v>41780.412604166668</v>
      </c>
      <c r="U3182">
        <f t="shared" si="297"/>
        <v>45</v>
      </c>
      <c r="V3182" t="str">
        <f t="shared" si="298"/>
        <v/>
      </c>
      <c r="W3182" t="str">
        <f t="shared" si="299"/>
        <v/>
      </c>
      <c r="X3182" t="str">
        <f t="shared" si="300"/>
        <v/>
      </c>
    </row>
    <row r="3183" spans="1:24"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f>
        <v>1.0900000000000001</v>
      </c>
      <c r="P3183" s="6">
        <f>E3183/L3183</f>
        <v>36.333333333333336</v>
      </c>
      <c r="Q3183" t="str">
        <f t="shared" si="295"/>
        <v>theater</v>
      </c>
      <c r="R3183" s="7" t="str">
        <f t="shared" si="296"/>
        <v>plays</v>
      </c>
      <c r="S3183" s="13">
        <f>(((I3183/60)/60)/24)+DATE(1970,1,1)</f>
        <v>41805.666666666664</v>
      </c>
      <c r="T3183" s="16">
        <f>(((J3183/60)/60)/24)+DATE(1970,1,1)</f>
        <v>41779.310034722221</v>
      </c>
      <c r="U3183">
        <f t="shared" si="297"/>
        <v>15</v>
      </c>
      <c r="V3183" t="str">
        <f t="shared" si="298"/>
        <v/>
      </c>
      <c r="W3183" t="str">
        <f t="shared" si="299"/>
        <v/>
      </c>
      <c r="X3183" t="str">
        <f t="shared" si="300"/>
        <v/>
      </c>
    </row>
    <row r="3184" spans="1:24"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f>
        <v>1.0088571428571429</v>
      </c>
      <c r="P3184" s="6">
        <f>E3184/L3184</f>
        <v>46.768211920529801</v>
      </c>
      <c r="Q3184" t="str">
        <f t="shared" si="295"/>
        <v>theater</v>
      </c>
      <c r="R3184" s="7" t="str">
        <f t="shared" si="296"/>
        <v>plays</v>
      </c>
      <c r="S3184" s="13">
        <f>(((I3184/60)/60)/24)+DATE(1970,1,1)</f>
        <v>40939.708333333336</v>
      </c>
      <c r="T3184" s="16">
        <f>(((J3184/60)/60)/24)+DATE(1970,1,1)</f>
        <v>40883.949317129627</v>
      </c>
      <c r="U3184">
        <f t="shared" si="297"/>
        <v>151</v>
      </c>
      <c r="V3184" t="str">
        <f t="shared" si="298"/>
        <v/>
      </c>
      <c r="W3184" t="str">
        <f t="shared" si="299"/>
        <v/>
      </c>
      <c r="X3184" t="str">
        <f t="shared" si="300"/>
        <v/>
      </c>
    </row>
    <row r="3185" spans="1:24"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f>
        <v>1.0900000000000001</v>
      </c>
      <c r="P3185" s="6">
        <f>E3185/L3185</f>
        <v>40.073529411764703</v>
      </c>
      <c r="Q3185" t="str">
        <f t="shared" si="295"/>
        <v>theater</v>
      </c>
      <c r="R3185" s="7" t="str">
        <f t="shared" si="296"/>
        <v>plays</v>
      </c>
      <c r="S3185" s="13">
        <f>(((I3185/60)/60)/24)+DATE(1970,1,1)</f>
        <v>41509.79478009259</v>
      </c>
      <c r="T3185" s="16">
        <f>(((J3185/60)/60)/24)+DATE(1970,1,1)</f>
        <v>41491.79478009259</v>
      </c>
      <c r="U3185">
        <f t="shared" si="297"/>
        <v>68</v>
      </c>
      <c r="V3185" t="str">
        <f t="shared" si="298"/>
        <v/>
      </c>
      <c r="W3185" t="str">
        <f t="shared" si="299"/>
        <v/>
      </c>
      <c r="X3185" t="str">
        <f t="shared" si="300"/>
        <v/>
      </c>
    </row>
    <row r="3186" spans="1:24"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f>
        <v>1.0720930232558139</v>
      </c>
      <c r="P3186" s="6">
        <f>E3186/L3186</f>
        <v>100.21739130434783</v>
      </c>
      <c r="Q3186" t="str">
        <f t="shared" si="295"/>
        <v>theater</v>
      </c>
      <c r="R3186" s="7" t="str">
        <f t="shared" si="296"/>
        <v>plays</v>
      </c>
      <c r="S3186" s="13">
        <f>(((I3186/60)/60)/24)+DATE(1970,1,1)</f>
        <v>41821.993414351848</v>
      </c>
      <c r="T3186" s="16">
        <f>(((J3186/60)/60)/24)+DATE(1970,1,1)</f>
        <v>41791.993414351848</v>
      </c>
      <c r="U3186">
        <f t="shared" si="297"/>
        <v>46</v>
      </c>
      <c r="V3186" t="str">
        <f t="shared" si="298"/>
        <v/>
      </c>
      <c r="W3186" t="str">
        <f t="shared" si="299"/>
        <v/>
      </c>
      <c r="X3186" t="str">
        <f t="shared" si="300"/>
        <v/>
      </c>
    </row>
    <row r="3187" spans="1:24"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f>
        <v>1</v>
      </c>
      <c r="P3187" s="6">
        <f>E3187/L3187</f>
        <v>41.666666666666664</v>
      </c>
      <c r="Q3187" t="str">
        <f t="shared" si="295"/>
        <v>theater</v>
      </c>
      <c r="R3187" s="7" t="str">
        <f t="shared" si="296"/>
        <v>plays</v>
      </c>
      <c r="S3187" s="13">
        <f>(((I3187/60)/60)/24)+DATE(1970,1,1)</f>
        <v>41836.977326388893</v>
      </c>
      <c r="T3187" s="16">
        <f>(((J3187/60)/60)/24)+DATE(1970,1,1)</f>
        <v>41829.977326388893</v>
      </c>
      <c r="U3187">
        <f t="shared" si="297"/>
        <v>24</v>
      </c>
      <c r="V3187" t="str">
        <f t="shared" si="298"/>
        <v/>
      </c>
      <c r="W3187" t="str">
        <f t="shared" si="299"/>
        <v/>
      </c>
      <c r="X3187" t="str">
        <f t="shared" si="300"/>
        <v/>
      </c>
    </row>
    <row r="3188" spans="1:24"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f>
        <v>1.0218750000000001</v>
      </c>
      <c r="P3188" s="6">
        <f>E3188/L3188</f>
        <v>46.714285714285715</v>
      </c>
      <c r="Q3188" t="str">
        <f t="shared" si="295"/>
        <v>theater</v>
      </c>
      <c r="R3188" s="7" t="str">
        <f t="shared" si="296"/>
        <v>plays</v>
      </c>
      <c r="S3188" s="13">
        <f>(((I3188/60)/60)/24)+DATE(1970,1,1)</f>
        <v>41898.875</v>
      </c>
      <c r="T3188" s="16">
        <f>(((J3188/60)/60)/24)+DATE(1970,1,1)</f>
        <v>41868.924050925925</v>
      </c>
      <c r="U3188">
        <f t="shared" si="297"/>
        <v>70</v>
      </c>
      <c r="V3188" t="str">
        <f t="shared" si="298"/>
        <v/>
      </c>
      <c r="W3188" t="str">
        <f t="shared" si="299"/>
        <v/>
      </c>
      <c r="X3188" t="str">
        <f t="shared" si="300"/>
        <v/>
      </c>
    </row>
    <row r="3189" spans="1:24"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f>
        <v>1.1629333333333334</v>
      </c>
      <c r="P3189" s="6">
        <f>E3189/L3189</f>
        <v>71.491803278688522</v>
      </c>
      <c r="Q3189" t="str">
        <f t="shared" si="295"/>
        <v>theater</v>
      </c>
      <c r="R3189" s="7" t="str">
        <f t="shared" si="296"/>
        <v>plays</v>
      </c>
      <c r="S3189" s="13">
        <f>(((I3189/60)/60)/24)+DATE(1970,1,1)</f>
        <v>41855.666354166664</v>
      </c>
      <c r="T3189" s="16">
        <f>(((J3189/60)/60)/24)+DATE(1970,1,1)</f>
        <v>41835.666354166664</v>
      </c>
      <c r="U3189">
        <f t="shared" si="297"/>
        <v>244</v>
      </c>
      <c r="V3189" t="str">
        <f t="shared" si="298"/>
        <v/>
      </c>
      <c r="W3189" t="str">
        <f t="shared" si="299"/>
        <v/>
      </c>
      <c r="X3189" t="str">
        <f t="shared" si="300"/>
        <v/>
      </c>
    </row>
    <row r="3190" spans="1:24"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f>
        <v>0.65</v>
      </c>
      <c r="P3190" s="6">
        <f>E3190/L3190</f>
        <v>14.444444444444445</v>
      </c>
      <c r="Q3190" t="str">
        <f t="shared" si="295"/>
        <v>theater</v>
      </c>
      <c r="R3190" s="7" t="str">
        <f t="shared" si="296"/>
        <v>musical</v>
      </c>
      <c r="S3190" s="13">
        <f>(((I3190/60)/60)/24)+DATE(1970,1,1)</f>
        <v>42165.415532407409</v>
      </c>
      <c r="T3190" s="16">
        <f>(((J3190/60)/60)/24)+DATE(1970,1,1)</f>
        <v>42144.415532407409</v>
      </c>
      <c r="U3190" t="str">
        <f t="shared" si="297"/>
        <v/>
      </c>
      <c r="V3190">
        <f t="shared" si="298"/>
        <v>9</v>
      </c>
      <c r="W3190" t="str">
        <f t="shared" si="299"/>
        <v/>
      </c>
      <c r="X3190">
        <f t="shared" si="300"/>
        <v>9</v>
      </c>
    </row>
    <row r="3191" spans="1:24"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f>
        <v>0.12327272727272727</v>
      </c>
      <c r="P3191" s="6">
        <f>E3191/L3191</f>
        <v>356.84210526315792</v>
      </c>
      <c r="Q3191" t="str">
        <f t="shared" si="295"/>
        <v>theater</v>
      </c>
      <c r="R3191" s="7" t="str">
        <f t="shared" si="296"/>
        <v>musical</v>
      </c>
      <c r="S3191" s="13">
        <f>(((I3191/60)/60)/24)+DATE(1970,1,1)</f>
        <v>42148.346435185187</v>
      </c>
      <c r="T3191" s="16">
        <f>(((J3191/60)/60)/24)+DATE(1970,1,1)</f>
        <v>42118.346435185187</v>
      </c>
      <c r="U3191" t="str">
        <f t="shared" si="297"/>
        <v/>
      </c>
      <c r="V3191">
        <f t="shared" si="298"/>
        <v>19</v>
      </c>
      <c r="W3191" t="str">
        <f t="shared" si="299"/>
        <v/>
      </c>
      <c r="X3191">
        <f t="shared" si="300"/>
        <v>19</v>
      </c>
    </row>
    <row r="3192" spans="1:24"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f>
        <v>0</v>
      </c>
      <c r="P3192" s="6" t="e">
        <f>E3192/L3192</f>
        <v>#DIV/0!</v>
      </c>
      <c r="Q3192" t="str">
        <f t="shared" si="295"/>
        <v>theater</v>
      </c>
      <c r="R3192" s="7" t="str">
        <f t="shared" si="296"/>
        <v>musical</v>
      </c>
      <c r="S3192" s="13">
        <f>(((I3192/60)/60)/24)+DATE(1970,1,1)</f>
        <v>42713.192997685182</v>
      </c>
      <c r="T3192" s="16">
        <f>(((J3192/60)/60)/24)+DATE(1970,1,1)</f>
        <v>42683.151331018518</v>
      </c>
      <c r="U3192" t="str">
        <f t="shared" si="297"/>
        <v/>
      </c>
      <c r="V3192">
        <f t="shared" si="298"/>
        <v>0</v>
      </c>
      <c r="W3192" t="str">
        <f t="shared" si="299"/>
        <v/>
      </c>
      <c r="X3192">
        <f t="shared" si="300"/>
        <v>0</v>
      </c>
    </row>
    <row r="3193" spans="1:24"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f>
        <v>4.0266666666666666E-2</v>
      </c>
      <c r="P3193" s="6">
        <f>E3193/L3193</f>
        <v>37.75</v>
      </c>
      <c r="Q3193" t="str">
        <f t="shared" si="295"/>
        <v>theater</v>
      </c>
      <c r="R3193" s="7" t="str">
        <f t="shared" si="296"/>
        <v>musical</v>
      </c>
      <c r="S3193" s="13">
        <f>(((I3193/60)/60)/24)+DATE(1970,1,1)</f>
        <v>42598.755428240736</v>
      </c>
      <c r="T3193" s="16">
        <f>(((J3193/60)/60)/24)+DATE(1970,1,1)</f>
        <v>42538.755428240736</v>
      </c>
      <c r="U3193" t="str">
        <f t="shared" si="297"/>
        <v/>
      </c>
      <c r="V3193">
        <f t="shared" si="298"/>
        <v>4</v>
      </c>
      <c r="W3193" t="str">
        <f t="shared" si="299"/>
        <v/>
      </c>
      <c r="X3193">
        <f t="shared" si="300"/>
        <v>4</v>
      </c>
    </row>
    <row r="3194" spans="1:24"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f>
        <v>1.0200000000000001E-2</v>
      </c>
      <c r="P3194" s="6">
        <f>E3194/L3194</f>
        <v>12.75</v>
      </c>
      <c r="Q3194" t="str">
        <f t="shared" si="295"/>
        <v>theater</v>
      </c>
      <c r="R3194" s="7" t="str">
        <f t="shared" si="296"/>
        <v>musical</v>
      </c>
      <c r="S3194" s="13">
        <f>(((I3194/60)/60)/24)+DATE(1970,1,1)</f>
        <v>42063.916666666672</v>
      </c>
      <c r="T3194" s="16">
        <f>(((J3194/60)/60)/24)+DATE(1970,1,1)</f>
        <v>42018.94049768518</v>
      </c>
      <c r="U3194" t="str">
        <f t="shared" si="297"/>
        <v/>
      </c>
      <c r="V3194">
        <f t="shared" si="298"/>
        <v>8</v>
      </c>
      <c r="W3194" t="str">
        <f t="shared" si="299"/>
        <v/>
      </c>
      <c r="X3194">
        <f t="shared" si="300"/>
        <v>8</v>
      </c>
    </row>
    <row r="3195" spans="1:24"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f>
        <v>0.1174</v>
      </c>
      <c r="P3195" s="6">
        <f>E3195/L3195</f>
        <v>24.458333333333332</v>
      </c>
      <c r="Q3195" t="str">
        <f t="shared" si="295"/>
        <v>theater</v>
      </c>
      <c r="R3195" s="7" t="str">
        <f t="shared" si="296"/>
        <v>musical</v>
      </c>
      <c r="S3195" s="13">
        <f>(((I3195/60)/60)/24)+DATE(1970,1,1)</f>
        <v>42055.968240740738</v>
      </c>
      <c r="T3195" s="16">
        <f>(((J3195/60)/60)/24)+DATE(1970,1,1)</f>
        <v>42010.968240740738</v>
      </c>
      <c r="U3195" t="str">
        <f t="shared" si="297"/>
        <v/>
      </c>
      <c r="V3195">
        <f t="shared" si="298"/>
        <v>24</v>
      </c>
      <c r="W3195" t="str">
        <f t="shared" si="299"/>
        <v/>
      </c>
      <c r="X3195">
        <f t="shared" si="300"/>
        <v>24</v>
      </c>
    </row>
    <row r="3196" spans="1:24"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f>
        <v>0</v>
      </c>
      <c r="P3196" s="6" t="e">
        <f>E3196/L3196</f>
        <v>#DIV/0!</v>
      </c>
      <c r="Q3196" t="str">
        <f t="shared" si="295"/>
        <v>theater</v>
      </c>
      <c r="R3196" s="7" t="str">
        <f t="shared" si="296"/>
        <v>musical</v>
      </c>
      <c r="S3196" s="13">
        <f>(((I3196/60)/60)/24)+DATE(1970,1,1)</f>
        <v>42212.062476851846</v>
      </c>
      <c r="T3196" s="16">
        <f>(((J3196/60)/60)/24)+DATE(1970,1,1)</f>
        <v>42182.062476851846</v>
      </c>
      <c r="U3196" t="str">
        <f t="shared" si="297"/>
        <v/>
      </c>
      <c r="V3196">
        <f t="shared" si="298"/>
        <v>0</v>
      </c>
      <c r="W3196" t="str">
        <f t="shared" si="299"/>
        <v/>
      </c>
      <c r="X3196">
        <f t="shared" si="300"/>
        <v>0</v>
      </c>
    </row>
    <row r="3197" spans="1:24"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f>
        <v>0.59142857142857141</v>
      </c>
      <c r="P3197" s="6">
        <f>E3197/L3197</f>
        <v>53.07692307692308</v>
      </c>
      <c r="Q3197" t="str">
        <f t="shared" si="295"/>
        <v>theater</v>
      </c>
      <c r="R3197" s="7" t="str">
        <f t="shared" si="296"/>
        <v>musical</v>
      </c>
      <c r="S3197" s="13">
        <f>(((I3197/60)/60)/24)+DATE(1970,1,1)</f>
        <v>42047.594236111108</v>
      </c>
      <c r="T3197" s="16">
        <f>(((J3197/60)/60)/24)+DATE(1970,1,1)</f>
        <v>42017.594236111108</v>
      </c>
      <c r="U3197" t="str">
        <f t="shared" si="297"/>
        <v/>
      </c>
      <c r="V3197">
        <f t="shared" si="298"/>
        <v>39</v>
      </c>
      <c r="W3197" t="str">
        <f t="shared" si="299"/>
        <v/>
      </c>
      <c r="X3197">
        <f t="shared" si="300"/>
        <v>39</v>
      </c>
    </row>
    <row r="3198" spans="1:24"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f>
        <v>5.9999999999999995E-4</v>
      </c>
      <c r="P3198" s="6">
        <f>E3198/L3198</f>
        <v>300</v>
      </c>
      <c r="Q3198" t="str">
        <f t="shared" si="295"/>
        <v>theater</v>
      </c>
      <c r="R3198" s="7" t="str">
        <f t="shared" si="296"/>
        <v>musical</v>
      </c>
      <c r="S3198" s="13">
        <f>(((I3198/60)/60)/24)+DATE(1970,1,1)</f>
        <v>42217.583333333328</v>
      </c>
      <c r="T3198" s="16">
        <f>(((J3198/60)/60)/24)+DATE(1970,1,1)</f>
        <v>42157.598090277781</v>
      </c>
      <c r="U3198" t="str">
        <f t="shared" si="297"/>
        <v/>
      </c>
      <c r="V3198">
        <f t="shared" si="298"/>
        <v>6</v>
      </c>
      <c r="W3198" t="str">
        <f t="shared" si="299"/>
        <v/>
      </c>
      <c r="X3198">
        <f t="shared" si="300"/>
        <v>6</v>
      </c>
    </row>
    <row r="3199" spans="1:24"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f>
        <v>0.1145</v>
      </c>
      <c r="P3199" s="6">
        <f>E3199/L3199</f>
        <v>286.25</v>
      </c>
      <c r="Q3199" t="str">
        <f t="shared" si="295"/>
        <v>theater</v>
      </c>
      <c r="R3199" s="7" t="str">
        <f t="shared" si="296"/>
        <v>musical</v>
      </c>
      <c r="S3199" s="13">
        <f>(((I3199/60)/60)/24)+DATE(1970,1,1)</f>
        <v>42039.493263888886</v>
      </c>
      <c r="T3199" s="16">
        <f>(((J3199/60)/60)/24)+DATE(1970,1,1)</f>
        <v>42009.493263888886</v>
      </c>
      <c r="U3199" t="str">
        <f t="shared" si="297"/>
        <v/>
      </c>
      <c r="V3199">
        <f t="shared" si="298"/>
        <v>4</v>
      </c>
      <c r="W3199" t="str">
        <f t="shared" si="299"/>
        <v/>
      </c>
      <c r="X3199">
        <f t="shared" si="300"/>
        <v>4</v>
      </c>
    </row>
    <row r="3200" spans="1:24"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f>
        <v>3.6666666666666666E-3</v>
      </c>
      <c r="P3200" s="6">
        <f>E3200/L3200</f>
        <v>36.666666666666664</v>
      </c>
      <c r="Q3200" t="str">
        <f t="shared" si="295"/>
        <v>theater</v>
      </c>
      <c r="R3200" s="7" t="str">
        <f t="shared" si="296"/>
        <v>musical</v>
      </c>
      <c r="S3200" s="13">
        <f>(((I3200/60)/60)/24)+DATE(1970,1,1)</f>
        <v>42051.424502314811</v>
      </c>
      <c r="T3200" s="16">
        <f>(((J3200/60)/60)/24)+DATE(1970,1,1)</f>
        <v>42013.424502314811</v>
      </c>
      <c r="U3200" t="str">
        <f t="shared" si="297"/>
        <v/>
      </c>
      <c r="V3200">
        <f t="shared" si="298"/>
        <v>3</v>
      </c>
      <c r="W3200" t="str">
        <f t="shared" si="299"/>
        <v/>
      </c>
      <c r="X3200">
        <f t="shared" si="300"/>
        <v>3</v>
      </c>
    </row>
    <row r="3201" spans="1:24"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f>
        <v>0.52159999999999995</v>
      </c>
      <c r="P3201" s="6">
        <f>E3201/L3201</f>
        <v>49.20754716981132</v>
      </c>
      <c r="Q3201" t="str">
        <f t="shared" si="295"/>
        <v>theater</v>
      </c>
      <c r="R3201" s="7" t="str">
        <f t="shared" si="296"/>
        <v>musical</v>
      </c>
      <c r="S3201" s="13">
        <f>(((I3201/60)/60)/24)+DATE(1970,1,1)</f>
        <v>41888.875</v>
      </c>
      <c r="T3201" s="16">
        <f>(((J3201/60)/60)/24)+DATE(1970,1,1)</f>
        <v>41858.761782407404</v>
      </c>
      <c r="U3201" t="str">
        <f t="shared" si="297"/>
        <v/>
      </c>
      <c r="V3201">
        <f t="shared" si="298"/>
        <v>53</v>
      </c>
      <c r="W3201" t="str">
        <f t="shared" si="299"/>
        <v/>
      </c>
      <c r="X3201">
        <f t="shared" si="300"/>
        <v>53</v>
      </c>
    </row>
    <row r="3202" spans="1:24"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f>
        <v>2.0000000000000002E-5</v>
      </c>
      <c r="P3202" s="6">
        <f>E3202/L3202</f>
        <v>1</v>
      </c>
      <c r="Q3202" t="str">
        <f t="shared" si="295"/>
        <v>theater</v>
      </c>
      <c r="R3202" s="7" t="str">
        <f t="shared" si="296"/>
        <v>musical</v>
      </c>
      <c r="S3202" s="13">
        <f>(((I3202/60)/60)/24)+DATE(1970,1,1)</f>
        <v>42490.231944444444</v>
      </c>
      <c r="T3202" s="16">
        <f>(((J3202/60)/60)/24)+DATE(1970,1,1)</f>
        <v>42460.320613425924</v>
      </c>
      <c r="U3202" t="str">
        <f t="shared" si="297"/>
        <v/>
      </c>
      <c r="V3202">
        <f t="shared" si="298"/>
        <v>1</v>
      </c>
      <c r="W3202" t="str">
        <f t="shared" si="299"/>
        <v/>
      </c>
      <c r="X3202">
        <f t="shared" si="300"/>
        <v>1</v>
      </c>
    </row>
    <row r="3203" spans="1:24"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f>
        <v>1.2500000000000001E-2</v>
      </c>
      <c r="P3203" s="6">
        <f>E3203/L3203</f>
        <v>12.5</v>
      </c>
      <c r="Q3203" t="str">
        <f t="shared" ref="Q3203:Q3266" si="301">LEFT(N3203,SEARCH("/",N3203)-1)</f>
        <v>theater</v>
      </c>
      <c r="R3203" s="7" t="str">
        <f t="shared" ref="R3203:R3266" si="302">RIGHT(N3203,LEN(N3203)-SEARCH("/",N3203))</f>
        <v>musical</v>
      </c>
      <c r="S3203" s="13">
        <f>(((I3203/60)/60)/24)+DATE(1970,1,1)</f>
        <v>41882.767094907409</v>
      </c>
      <c r="T3203" s="16">
        <f>(((J3203/60)/60)/24)+DATE(1970,1,1)</f>
        <v>41861.767094907409</v>
      </c>
      <c r="U3203" t="str">
        <f t="shared" ref="U3203:U3266" si="303">IF(F3203="Successful",L3203,"")</f>
        <v/>
      </c>
      <c r="V3203">
        <f t="shared" ref="V3203:V3266" si="304">IF($F3203="Failed",$L3203,"")</f>
        <v>2</v>
      </c>
      <c r="W3203" t="str">
        <f t="shared" ref="W3203:W3266" si="305">IF($F3203="Canceled",$L3203,"")</f>
        <v/>
      </c>
      <c r="X3203">
        <f t="shared" ref="X3203:X3266" si="306">IF(V3203="",W3203,V3203)</f>
        <v>2</v>
      </c>
    </row>
    <row r="3204" spans="1:24"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f>
        <v>0.54520000000000002</v>
      </c>
      <c r="P3204" s="6">
        <f>E3204/L3204</f>
        <v>109.04</v>
      </c>
      <c r="Q3204" t="str">
        <f t="shared" si="301"/>
        <v>theater</v>
      </c>
      <c r="R3204" s="7" t="str">
        <f t="shared" si="302"/>
        <v>musical</v>
      </c>
      <c r="S3204" s="13">
        <f>(((I3204/60)/60)/24)+DATE(1970,1,1)</f>
        <v>42352.249305555553</v>
      </c>
      <c r="T3204" s="16">
        <f>(((J3204/60)/60)/24)+DATE(1970,1,1)</f>
        <v>42293.853541666671</v>
      </c>
      <c r="U3204" t="str">
        <f t="shared" si="303"/>
        <v/>
      </c>
      <c r="V3204">
        <f t="shared" si="304"/>
        <v>25</v>
      </c>
      <c r="W3204" t="str">
        <f t="shared" si="305"/>
        <v/>
      </c>
      <c r="X3204">
        <f t="shared" si="306"/>
        <v>25</v>
      </c>
    </row>
    <row r="3205" spans="1:24"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f>
        <v>0.25</v>
      </c>
      <c r="P3205" s="6">
        <f>E3205/L3205</f>
        <v>41.666666666666664</v>
      </c>
      <c r="Q3205" t="str">
        <f t="shared" si="301"/>
        <v>theater</v>
      </c>
      <c r="R3205" s="7" t="str">
        <f t="shared" si="302"/>
        <v>musical</v>
      </c>
      <c r="S3205" s="13">
        <f>(((I3205/60)/60)/24)+DATE(1970,1,1)</f>
        <v>42272.988680555558</v>
      </c>
      <c r="T3205" s="16">
        <f>(((J3205/60)/60)/24)+DATE(1970,1,1)</f>
        <v>42242.988680555558</v>
      </c>
      <c r="U3205" t="str">
        <f t="shared" si="303"/>
        <v/>
      </c>
      <c r="V3205">
        <f t="shared" si="304"/>
        <v>6</v>
      </c>
      <c r="W3205" t="str">
        <f t="shared" si="305"/>
        <v/>
      </c>
      <c r="X3205">
        <f t="shared" si="306"/>
        <v>6</v>
      </c>
    </row>
    <row r="3206" spans="1:24"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f>
        <v>0</v>
      </c>
      <c r="P3206" s="6" t="e">
        <f>E3206/L3206</f>
        <v>#DIV/0!</v>
      </c>
      <c r="Q3206" t="str">
        <f t="shared" si="301"/>
        <v>theater</v>
      </c>
      <c r="R3206" s="7" t="str">
        <f t="shared" si="302"/>
        <v>musical</v>
      </c>
      <c r="S3206" s="13">
        <f>(((I3206/60)/60)/24)+DATE(1970,1,1)</f>
        <v>42202.676388888889</v>
      </c>
      <c r="T3206" s="16">
        <f>(((J3206/60)/60)/24)+DATE(1970,1,1)</f>
        <v>42172.686099537037</v>
      </c>
      <c r="U3206" t="str">
        <f t="shared" si="303"/>
        <v/>
      </c>
      <c r="V3206">
        <f t="shared" si="304"/>
        <v>0</v>
      </c>
      <c r="W3206" t="str">
        <f t="shared" si="305"/>
        <v/>
      </c>
      <c r="X3206">
        <f t="shared" si="306"/>
        <v>0</v>
      </c>
    </row>
    <row r="3207" spans="1:24"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f>
        <v>3.4125000000000003E-2</v>
      </c>
      <c r="P3207" s="6">
        <f>E3207/L3207</f>
        <v>22.75</v>
      </c>
      <c r="Q3207" t="str">
        <f t="shared" si="301"/>
        <v>theater</v>
      </c>
      <c r="R3207" s="7" t="str">
        <f t="shared" si="302"/>
        <v>musical</v>
      </c>
      <c r="S3207" s="13">
        <f>(((I3207/60)/60)/24)+DATE(1970,1,1)</f>
        <v>42125.374675925923</v>
      </c>
      <c r="T3207" s="16">
        <f>(((J3207/60)/60)/24)+DATE(1970,1,1)</f>
        <v>42095.374675925923</v>
      </c>
      <c r="U3207" t="str">
        <f t="shared" si="303"/>
        <v/>
      </c>
      <c r="V3207">
        <f t="shared" si="304"/>
        <v>12</v>
      </c>
      <c r="W3207" t="str">
        <f t="shared" si="305"/>
        <v/>
      </c>
      <c r="X3207">
        <f t="shared" si="306"/>
        <v>12</v>
      </c>
    </row>
    <row r="3208" spans="1:24"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f>
        <v>0</v>
      </c>
      <c r="P3208" s="6" t="e">
        <f>E3208/L3208</f>
        <v>#DIV/0!</v>
      </c>
      <c r="Q3208" t="str">
        <f t="shared" si="301"/>
        <v>theater</v>
      </c>
      <c r="R3208" s="7" t="str">
        <f t="shared" si="302"/>
        <v>musical</v>
      </c>
      <c r="S3208" s="13">
        <f>(((I3208/60)/60)/24)+DATE(1970,1,1)</f>
        <v>42266.276053240741</v>
      </c>
      <c r="T3208" s="16">
        <f>(((J3208/60)/60)/24)+DATE(1970,1,1)</f>
        <v>42236.276053240741</v>
      </c>
      <c r="U3208" t="str">
        <f t="shared" si="303"/>
        <v/>
      </c>
      <c r="V3208">
        <f t="shared" si="304"/>
        <v>0</v>
      </c>
      <c r="W3208" t="str">
        <f t="shared" si="305"/>
        <v/>
      </c>
      <c r="X3208">
        <f t="shared" si="306"/>
        <v>0</v>
      </c>
    </row>
    <row r="3209" spans="1:24"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f>
        <v>0.46363636363636362</v>
      </c>
      <c r="P3209" s="6">
        <f>E3209/L3209</f>
        <v>70.833333333333329</v>
      </c>
      <c r="Q3209" t="str">
        <f t="shared" si="301"/>
        <v>theater</v>
      </c>
      <c r="R3209" s="7" t="str">
        <f t="shared" si="302"/>
        <v>musical</v>
      </c>
      <c r="S3209" s="13">
        <f>(((I3209/60)/60)/24)+DATE(1970,1,1)</f>
        <v>42117.236192129625</v>
      </c>
      <c r="T3209" s="16">
        <f>(((J3209/60)/60)/24)+DATE(1970,1,1)</f>
        <v>42057.277858796297</v>
      </c>
      <c r="U3209" t="str">
        <f t="shared" si="303"/>
        <v/>
      </c>
      <c r="V3209">
        <f t="shared" si="304"/>
        <v>36</v>
      </c>
      <c r="W3209" t="str">
        <f t="shared" si="305"/>
        <v/>
      </c>
      <c r="X3209">
        <f t="shared" si="306"/>
        <v>36</v>
      </c>
    </row>
    <row r="3210" spans="1:24"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f>
        <v>1.0349999999999999</v>
      </c>
      <c r="P3210" s="6">
        <f>E3210/L3210</f>
        <v>63.109756097560975</v>
      </c>
      <c r="Q3210" t="str">
        <f t="shared" si="301"/>
        <v>theater</v>
      </c>
      <c r="R3210" s="7" t="str">
        <f t="shared" si="302"/>
        <v>plays</v>
      </c>
      <c r="S3210" s="13">
        <f>(((I3210/60)/60)/24)+DATE(1970,1,1)</f>
        <v>41848.605057870373</v>
      </c>
      <c r="T3210" s="16">
        <f>(((J3210/60)/60)/24)+DATE(1970,1,1)</f>
        <v>41827.605057870373</v>
      </c>
      <c r="U3210">
        <f t="shared" si="303"/>
        <v>82</v>
      </c>
      <c r="V3210" t="str">
        <f t="shared" si="304"/>
        <v/>
      </c>
      <c r="W3210" t="str">
        <f t="shared" si="305"/>
        <v/>
      </c>
      <c r="X3210" t="str">
        <f t="shared" si="306"/>
        <v/>
      </c>
    </row>
    <row r="3211" spans="1:24"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f>
        <v>1.1932315789473684</v>
      </c>
      <c r="P3211" s="6">
        <f>E3211/L3211</f>
        <v>50.157964601769912</v>
      </c>
      <c r="Q3211" t="str">
        <f t="shared" si="301"/>
        <v>theater</v>
      </c>
      <c r="R3211" s="7" t="str">
        <f t="shared" si="302"/>
        <v>plays</v>
      </c>
      <c r="S3211" s="13">
        <f>(((I3211/60)/60)/24)+DATE(1970,1,1)</f>
        <v>41810.958333333336</v>
      </c>
      <c r="T3211" s="16">
        <f>(((J3211/60)/60)/24)+DATE(1970,1,1)</f>
        <v>41778.637245370373</v>
      </c>
      <c r="U3211">
        <f t="shared" si="303"/>
        <v>226</v>
      </c>
      <c r="V3211" t="str">
        <f t="shared" si="304"/>
        <v/>
      </c>
      <c r="W3211" t="str">
        <f t="shared" si="305"/>
        <v/>
      </c>
      <c r="X3211" t="str">
        <f t="shared" si="306"/>
        <v/>
      </c>
    </row>
    <row r="3212" spans="1:24"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f>
        <v>1.2576666666666667</v>
      </c>
      <c r="P3212" s="6">
        <f>E3212/L3212</f>
        <v>62.883333333333333</v>
      </c>
      <c r="Q3212" t="str">
        <f t="shared" si="301"/>
        <v>theater</v>
      </c>
      <c r="R3212" s="7" t="str">
        <f t="shared" si="302"/>
        <v>plays</v>
      </c>
      <c r="S3212" s="13">
        <f>(((I3212/60)/60)/24)+DATE(1970,1,1)</f>
        <v>41061.165972222225</v>
      </c>
      <c r="T3212" s="16">
        <f>(((J3212/60)/60)/24)+DATE(1970,1,1)</f>
        <v>41013.936562499999</v>
      </c>
      <c r="U3212">
        <f t="shared" si="303"/>
        <v>60</v>
      </c>
      <c r="V3212" t="str">
        <f t="shared" si="304"/>
        <v/>
      </c>
      <c r="W3212" t="str">
        <f t="shared" si="305"/>
        <v/>
      </c>
      <c r="X3212" t="str">
        <f t="shared" si="306"/>
        <v/>
      </c>
    </row>
    <row r="3213" spans="1:24"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f>
        <v>1.1974347826086957</v>
      </c>
      <c r="P3213" s="6">
        <f>E3213/L3213</f>
        <v>85.531055900621112</v>
      </c>
      <c r="Q3213" t="str">
        <f t="shared" si="301"/>
        <v>theater</v>
      </c>
      <c r="R3213" s="7" t="str">
        <f t="shared" si="302"/>
        <v>plays</v>
      </c>
      <c r="S3213" s="13">
        <f>(((I3213/60)/60)/24)+DATE(1970,1,1)</f>
        <v>41866.083333333336</v>
      </c>
      <c r="T3213" s="16">
        <f>(((J3213/60)/60)/24)+DATE(1970,1,1)</f>
        <v>41834.586574074077</v>
      </c>
      <c r="U3213">
        <f t="shared" si="303"/>
        <v>322</v>
      </c>
      <c r="V3213" t="str">
        <f t="shared" si="304"/>
        <v/>
      </c>
      <c r="W3213" t="str">
        <f t="shared" si="305"/>
        <v/>
      </c>
      <c r="X3213" t="str">
        <f t="shared" si="306"/>
        <v/>
      </c>
    </row>
    <row r="3214" spans="1:24"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f>
        <v>1.2625</v>
      </c>
      <c r="P3214" s="6">
        <f>E3214/L3214</f>
        <v>53.723404255319146</v>
      </c>
      <c r="Q3214" t="str">
        <f t="shared" si="301"/>
        <v>theater</v>
      </c>
      <c r="R3214" s="7" t="str">
        <f t="shared" si="302"/>
        <v>plays</v>
      </c>
      <c r="S3214" s="13">
        <f>(((I3214/60)/60)/24)+DATE(1970,1,1)</f>
        <v>41859.795729166668</v>
      </c>
      <c r="T3214" s="16">
        <f>(((J3214/60)/60)/24)+DATE(1970,1,1)</f>
        <v>41829.795729166668</v>
      </c>
      <c r="U3214">
        <f t="shared" si="303"/>
        <v>94</v>
      </c>
      <c r="V3214" t="str">
        <f t="shared" si="304"/>
        <v/>
      </c>
      <c r="W3214" t="str">
        <f t="shared" si="305"/>
        <v/>
      </c>
      <c r="X3214" t="str">
        <f t="shared" si="306"/>
        <v/>
      </c>
    </row>
    <row r="3215" spans="1:24"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f>
        <v>1.0011666666666668</v>
      </c>
      <c r="P3215" s="6">
        <f>E3215/L3215</f>
        <v>127.80851063829788</v>
      </c>
      <c r="Q3215" t="str">
        <f t="shared" si="301"/>
        <v>theater</v>
      </c>
      <c r="R3215" s="7" t="str">
        <f t="shared" si="302"/>
        <v>plays</v>
      </c>
      <c r="S3215" s="13">
        <f>(((I3215/60)/60)/24)+DATE(1970,1,1)</f>
        <v>42211.763414351852</v>
      </c>
      <c r="T3215" s="16">
        <f>(((J3215/60)/60)/24)+DATE(1970,1,1)</f>
        <v>42171.763414351852</v>
      </c>
      <c r="U3215">
        <f t="shared" si="303"/>
        <v>47</v>
      </c>
      <c r="V3215" t="str">
        <f t="shared" si="304"/>
        <v/>
      </c>
      <c r="W3215" t="str">
        <f t="shared" si="305"/>
        <v/>
      </c>
      <c r="X3215" t="str">
        <f t="shared" si="306"/>
        <v/>
      </c>
    </row>
    <row r="3216" spans="1:24"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f>
        <v>1.0213333333333334</v>
      </c>
      <c r="P3216" s="6">
        <f>E3216/L3216</f>
        <v>106.57391304347826</v>
      </c>
      <c r="Q3216" t="str">
        <f t="shared" si="301"/>
        <v>theater</v>
      </c>
      <c r="R3216" s="7" t="str">
        <f t="shared" si="302"/>
        <v>plays</v>
      </c>
      <c r="S3216" s="13">
        <f>(((I3216/60)/60)/24)+DATE(1970,1,1)</f>
        <v>42374.996527777781</v>
      </c>
      <c r="T3216" s="16">
        <f>(((J3216/60)/60)/24)+DATE(1970,1,1)</f>
        <v>42337.792511574073</v>
      </c>
      <c r="U3216">
        <f t="shared" si="303"/>
        <v>115</v>
      </c>
      <c r="V3216" t="str">
        <f t="shared" si="304"/>
        <v/>
      </c>
      <c r="W3216" t="str">
        <f t="shared" si="305"/>
        <v/>
      </c>
      <c r="X3216" t="str">
        <f t="shared" si="306"/>
        <v/>
      </c>
    </row>
    <row r="3217" spans="1:24"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f>
        <v>1.0035142857142858</v>
      </c>
      <c r="P3217" s="6">
        <f>E3217/L3217</f>
        <v>262.11194029850748</v>
      </c>
      <c r="Q3217" t="str">
        <f t="shared" si="301"/>
        <v>theater</v>
      </c>
      <c r="R3217" s="7" t="str">
        <f t="shared" si="302"/>
        <v>plays</v>
      </c>
      <c r="S3217" s="13">
        <f>(((I3217/60)/60)/24)+DATE(1970,1,1)</f>
        <v>42257.165972222225</v>
      </c>
      <c r="T3217" s="16">
        <f>(((J3217/60)/60)/24)+DATE(1970,1,1)</f>
        <v>42219.665173611109</v>
      </c>
      <c r="U3217">
        <f t="shared" si="303"/>
        <v>134</v>
      </c>
      <c r="V3217" t="str">
        <f t="shared" si="304"/>
        <v/>
      </c>
      <c r="W3217" t="str">
        <f t="shared" si="305"/>
        <v/>
      </c>
      <c r="X3217" t="str">
        <f t="shared" si="306"/>
        <v/>
      </c>
    </row>
    <row r="3218" spans="1:24"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f>
        <v>1.0004999999999999</v>
      </c>
      <c r="P3218" s="6">
        <f>E3218/L3218</f>
        <v>57.171428571428571</v>
      </c>
      <c r="Q3218" t="str">
        <f t="shared" si="301"/>
        <v>theater</v>
      </c>
      <c r="R3218" s="7" t="str">
        <f t="shared" si="302"/>
        <v>plays</v>
      </c>
      <c r="S3218" s="13">
        <f>(((I3218/60)/60)/24)+DATE(1970,1,1)</f>
        <v>42196.604166666672</v>
      </c>
      <c r="T3218" s="16">
        <f>(((J3218/60)/60)/24)+DATE(1970,1,1)</f>
        <v>42165.462627314817</v>
      </c>
      <c r="U3218">
        <f t="shared" si="303"/>
        <v>35</v>
      </c>
      <c r="V3218" t="str">
        <f t="shared" si="304"/>
        <v/>
      </c>
      <c r="W3218" t="str">
        <f t="shared" si="305"/>
        <v/>
      </c>
      <c r="X3218" t="str">
        <f t="shared" si="306"/>
        <v/>
      </c>
    </row>
    <row r="3219" spans="1:24"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f>
        <v>1.1602222222222223</v>
      </c>
      <c r="P3219" s="6">
        <f>E3219/L3219</f>
        <v>50.20192307692308</v>
      </c>
      <c r="Q3219" t="str">
        <f t="shared" si="301"/>
        <v>theater</v>
      </c>
      <c r="R3219" s="7" t="str">
        <f t="shared" si="302"/>
        <v>plays</v>
      </c>
      <c r="S3219" s="13">
        <f>(((I3219/60)/60)/24)+DATE(1970,1,1)</f>
        <v>42678.546111111107</v>
      </c>
      <c r="T3219" s="16">
        <f>(((J3219/60)/60)/24)+DATE(1970,1,1)</f>
        <v>42648.546111111107</v>
      </c>
      <c r="U3219">
        <f t="shared" si="303"/>
        <v>104</v>
      </c>
      <c r="V3219" t="str">
        <f t="shared" si="304"/>
        <v/>
      </c>
      <c r="W3219" t="str">
        <f t="shared" si="305"/>
        <v/>
      </c>
      <c r="X3219" t="str">
        <f t="shared" si="306"/>
        <v/>
      </c>
    </row>
    <row r="3220" spans="1:24"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f>
        <v>1.0209999999999999</v>
      </c>
      <c r="P3220" s="6">
        <f>E3220/L3220</f>
        <v>66.586956521739125</v>
      </c>
      <c r="Q3220" t="str">
        <f t="shared" si="301"/>
        <v>theater</v>
      </c>
      <c r="R3220" s="7" t="str">
        <f t="shared" si="302"/>
        <v>plays</v>
      </c>
      <c r="S3220" s="13">
        <f>(((I3220/60)/60)/24)+DATE(1970,1,1)</f>
        <v>42004</v>
      </c>
      <c r="T3220" s="16">
        <f>(((J3220/60)/60)/24)+DATE(1970,1,1)</f>
        <v>41971.002152777779</v>
      </c>
      <c r="U3220">
        <f t="shared" si="303"/>
        <v>184</v>
      </c>
      <c r="V3220" t="str">
        <f t="shared" si="304"/>
        <v/>
      </c>
      <c r="W3220" t="str">
        <f t="shared" si="305"/>
        <v/>
      </c>
      <c r="X3220" t="str">
        <f t="shared" si="306"/>
        <v/>
      </c>
    </row>
    <row r="3221" spans="1:24"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f>
        <v>1.0011000000000001</v>
      </c>
      <c r="P3221" s="6">
        <f>E3221/L3221</f>
        <v>168.25210084033614</v>
      </c>
      <c r="Q3221" t="str">
        <f t="shared" si="301"/>
        <v>theater</v>
      </c>
      <c r="R3221" s="7" t="str">
        <f t="shared" si="302"/>
        <v>plays</v>
      </c>
      <c r="S3221" s="13">
        <f>(((I3221/60)/60)/24)+DATE(1970,1,1)</f>
        <v>42085.941516203704</v>
      </c>
      <c r="T3221" s="16">
        <f>(((J3221/60)/60)/24)+DATE(1970,1,1)</f>
        <v>42050.983182870375</v>
      </c>
      <c r="U3221">
        <f t="shared" si="303"/>
        <v>119</v>
      </c>
      <c r="V3221" t="str">
        <f t="shared" si="304"/>
        <v/>
      </c>
      <c r="W3221" t="str">
        <f t="shared" si="305"/>
        <v/>
      </c>
      <c r="X3221" t="str">
        <f t="shared" si="306"/>
        <v/>
      </c>
    </row>
    <row r="3222" spans="1:24"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f>
        <v>1.0084</v>
      </c>
      <c r="P3222" s="6">
        <f>E3222/L3222</f>
        <v>256.37288135593218</v>
      </c>
      <c r="Q3222" t="str">
        <f t="shared" si="301"/>
        <v>theater</v>
      </c>
      <c r="R3222" s="7" t="str">
        <f t="shared" si="302"/>
        <v>plays</v>
      </c>
      <c r="S3222" s="13">
        <f>(((I3222/60)/60)/24)+DATE(1970,1,1)</f>
        <v>42806.875</v>
      </c>
      <c r="T3222" s="16">
        <f>(((J3222/60)/60)/24)+DATE(1970,1,1)</f>
        <v>42772.833379629628</v>
      </c>
      <c r="U3222">
        <f t="shared" si="303"/>
        <v>59</v>
      </c>
      <c r="V3222" t="str">
        <f t="shared" si="304"/>
        <v/>
      </c>
      <c r="W3222" t="str">
        <f t="shared" si="305"/>
        <v/>
      </c>
      <c r="X3222" t="str">
        <f t="shared" si="306"/>
        <v/>
      </c>
    </row>
    <row r="3223" spans="1:24"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f>
        <v>1.0342499999999999</v>
      </c>
      <c r="P3223" s="6">
        <f>E3223/L3223</f>
        <v>36.610619469026545</v>
      </c>
      <c r="Q3223" t="str">
        <f t="shared" si="301"/>
        <v>theater</v>
      </c>
      <c r="R3223" s="7" t="str">
        <f t="shared" si="302"/>
        <v>plays</v>
      </c>
      <c r="S3223" s="13">
        <f>(((I3223/60)/60)/24)+DATE(1970,1,1)</f>
        <v>42190.696793981479</v>
      </c>
      <c r="T3223" s="16">
        <f>(((J3223/60)/60)/24)+DATE(1970,1,1)</f>
        <v>42155.696793981479</v>
      </c>
      <c r="U3223">
        <f t="shared" si="303"/>
        <v>113</v>
      </c>
      <c r="V3223" t="str">
        <f t="shared" si="304"/>
        <v/>
      </c>
      <c r="W3223" t="str">
        <f t="shared" si="305"/>
        <v/>
      </c>
      <c r="X3223" t="str">
        <f t="shared" si="306"/>
        <v/>
      </c>
    </row>
    <row r="3224" spans="1:24"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f>
        <v>1.248</v>
      </c>
      <c r="P3224" s="6">
        <f>E3224/L3224</f>
        <v>37.142857142857146</v>
      </c>
      <c r="Q3224" t="str">
        <f t="shared" si="301"/>
        <v>theater</v>
      </c>
      <c r="R3224" s="7" t="str">
        <f t="shared" si="302"/>
        <v>plays</v>
      </c>
      <c r="S3224" s="13">
        <f>(((I3224/60)/60)/24)+DATE(1970,1,1)</f>
        <v>42301.895138888889</v>
      </c>
      <c r="T3224" s="16">
        <f>(((J3224/60)/60)/24)+DATE(1970,1,1)</f>
        <v>42270.582141203704</v>
      </c>
      <c r="U3224">
        <f t="shared" si="303"/>
        <v>84</v>
      </c>
      <c r="V3224" t="str">
        <f t="shared" si="304"/>
        <v/>
      </c>
      <c r="W3224" t="str">
        <f t="shared" si="305"/>
        <v/>
      </c>
      <c r="X3224" t="str">
        <f t="shared" si="306"/>
        <v/>
      </c>
    </row>
    <row r="3225" spans="1:24"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f>
        <v>1.0951612903225807</v>
      </c>
      <c r="P3225" s="6">
        <f>E3225/L3225</f>
        <v>45.878378378378379</v>
      </c>
      <c r="Q3225" t="str">
        <f t="shared" si="301"/>
        <v>theater</v>
      </c>
      <c r="R3225" s="7" t="str">
        <f t="shared" si="302"/>
        <v>plays</v>
      </c>
      <c r="S3225" s="13">
        <f>(((I3225/60)/60)/24)+DATE(1970,1,1)</f>
        <v>42236.835370370376</v>
      </c>
      <c r="T3225" s="16">
        <f>(((J3225/60)/60)/24)+DATE(1970,1,1)</f>
        <v>42206.835370370376</v>
      </c>
      <c r="U3225">
        <f t="shared" si="303"/>
        <v>74</v>
      </c>
      <c r="V3225" t="str">
        <f t="shared" si="304"/>
        <v/>
      </c>
      <c r="W3225" t="str">
        <f t="shared" si="305"/>
        <v/>
      </c>
      <c r="X3225" t="str">
        <f t="shared" si="306"/>
        <v/>
      </c>
    </row>
    <row r="3226" spans="1:24"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f>
        <v>1.0203333333333333</v>
      </c>
      <c r="P3226" s="6">
        <f>E3226/L3226</f>
        <v>141.71296296296296</v>
      </c>
      <c r="Q3226" t="str">
        <f t="shared" si="301"/>
        <v>theater</v>
      </c>
      <c r="R3226" s="7" t="str">
        <f t="shared" si="302"/>
        <v>plays</v>
      </c>
      <c r="S3226" s="13">
        <f>(((I3226/60)/60)/24)+DATE(1970,1,1)</f>
        <v>42745.208333333328</v>
      </c>
      <c r="T3226" s="16">
        <f>(((J3226/60)/60)/24)+DATE(1970,1,1)</f>
        <v>42697.850844907407</v>
      </c>
      <c r="U3226">
        <f t="shared" si="303"/>
        <v>216</v>
      </c>
      <c r="V3226" t="str">
        <f t="shared" si="304"/>
        <v/>
      </c>
      <c r="W3226" t="str">
        <f t="shared" si="305"/>
        <v/>
      </c>
      <c r="X3226" t="str">
        <f t="shared" si="306"/>
        <v/>
      </c>
    </row>
    <row r="3227" spans="1:24"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f>
        <v>1.0235000000000001</v>
      </c>
      <c r="P3227" s="6">
        <f>E3227/L3227</f>
        <v>52.487179487179489</v>
      </c>
      <c r="Q3227" t="str">
        <f t="shared" si="301"/>
        <v>theater</v>
      </c>
      <c r="R3227" s="7" t="str">
        <f t="shared" si="302"/>
        <v>plays</v>
      </c>
      <c r="S3227" s="13">
        <f>(((I3227/60)/60)/24)+DATE(1970,1,1)</f>
        <v>42524.875</v>
      </c>
      <c r="T3227" s="16">
        <f>(((J3227/60)/60)/24)+DATE(1970,1,1)</f>
        <v>42503.559467592597</v>
      </c>
      <c r="U3227">
        <f t="shared" si="303"/>
        <v>39</v>
      </c>
      <c r="V3227" t="str">
        <f t="shared" si="304"/>
        <v/>
      </c>
      <c r="W3227" t="str">
        <f t="shared" si="305"/>
        <v/>
      </c>
      <c r="X3227" t="str">
        <f t="shared" si="306"/>
        <v/>
      </c>
    </row>
    <row r="3228" spans="1:24"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f>
        <v>1.0416666666666667</v>
      </c>
      <c r="P3228" s="6">
        <f>E3228/L3228</f>
        <v>59.523809523809526</v>
      </c>
      <c r="Q3228" t="str">
        <f t="shared" si="301"/>
        <v>theater</v>
      </c>
      <c r="R3228" s="7" t="str">
        <f t="shared" si="302"/>
        <v>plays</v>
      </c>
      <c r="S3228" s="13">
        <f>(((I3228/60)/60)/24)+DATE(1970,1,1)</f>
        <v>42307.583472222221</v>
      </c>
      <c r="T3228" s="16">
        <f>(((J3228/60)/60)/24)+DATE(1970,1,1)</f>
        <v>42277.583472222221</v>
      </c>
      <c r="U3228">
        <f t="shared" si="303"/>
        <v>21</v>
      </c>
      <c r="V3228" t="str">
        <f t="shared" si="304"/>
        <v/>
      </c>
      <c r="W3228" t="str">
        <f t="shared" si="305"/>
        <v/>
      </c>
      <c r="X3228" t="str">
        <f t="shared" si="306"/>
        <v/>
      </c>
    </row>
    <row r="3229" spans="1:24"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f>
        <v>1.25</v>
      </c>
      <c r="P3229" s="6">
        <f>E3229/L3229</f>
        <v>50</v>
      </c>
      <c r="Q3229" t="str">
        <f t="shared" si="301"/>
        <v>theater</v>
      </c>
      <c r="R3229" s="7" t="str">
        <f t="shared" si="302"/>
        <v>plays</v>
      </c>
      <c r="S3229" s="13">
        <f>(((I3229/60)/60)/24)+DATE(1970,1,1)</f>
        <v>42752.882361111115</v>
      </c>
      <c r="T3229" s="16">
        <f>(((J3229/60)/60)/24)+DATE(1970,1,1)</f>
        <v>42722.882361111115</v>
      </c>
      <c r="U3229">
        <f t="shared" si="303"/>
        <v>30</v>
      </c>
      <c r="V3229" t="str">
        <f t="shared" si="304"/>
        <v/>
      </c>
      <c r="W3229" t="str">
        <f t="shared" si="305"/>
        <v/>
      </c>
      <c r="X3229" t="str">
        <f t="shared" si="306"/>
        <v/>
      </c>
    </row>
    <row r="3230" spans="1:24"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f>
        <v>1.0234285714285714</v>
      </c>
      <c r="P3230" s="6">
        <f>E3230/L3230</f>
        <v>193.62162162162161</v>
      </c>
      <c r="Q3230" t="str">
        <f t="shared" si="301"/>
        <v>theater</v>
      </c>
      <c r="R3230" s="7" t="str">
        <f t="shared" si="302"/>
        <v>plays</v>
      </c>
      <c r="S3230" s="13">
        <f>(((I3230/60)/60)/24)+DATE(1970,1,1)</f>
        <v>42355.207638888889</v>
      </c>
      <c r="T3230" s="16">
        <f>(((J3230/60)/60)/24)+DATE(1970,1,1)</f>
        <v>42323.70930555556</v>
      </c>
      <c r="U3230">
        <f t="shared" si="303"/>
        <v>37</v>
      </c>
      <c r="V3230" t="str">
        <f t="shared" si="304"/>
        <v/>
      </c>
      <c r="W3230" t="str">
        <f t="shared" si="305"/>
        <v/>
      </c>
      <c r="X3230" t="str">
        <f t="shared" si="306"/>
        <v/>
      </c>
    </row>
    <row r="3231" spans="1:24"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f>
        <v>1.0786500000000001</v>
      </c>
      <c r="P3231" s="6">
        <f>E3231/L3231</f>
        <v>106.79702970297029</v>
      </c>
      <c r="Q3231" t="str">
        <f t="shared" si="301"/>
        <v>theater</v>
      </c>
      <c r="R3231" s="7" t="str">
        <f t="shared" si="302"/>
        <v>plays</v>
      </c>
      <c r="S3231" s="13">
        <f>(((I3231/60)/60)/24)+DATE(1970,1,1)</f>
        <v>41963.333310185189</v>
      </c>
      <c r="T3231" s="16">
        <f>(((J3231/60)/60)/24)+DATE(1970,1,1)</f>
        <v>41933.291643518518</v>
      </c>
      <c r="U3231">
        <f t="shared" si="303"/>
        <v>202</v>
      </c>
      <c r="V3231" t="str">
        <f t="shared" si="304"/>
        <v/>
      </c>
      <c r="W3231" t="str">
        <f t="shared" si="305"/>
        <v/>
      </c>
      <c r="X3231" t="str">
        <f t="shared" si="306"/>
        <v/>
      </c>
    </row>
    <row r="3232" spans="1:24"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f>
        <v>1.0988461538461538</v>
      </c>
      <c r="P3232" s="6">
        <f>E3232/L3232</f>
        <v>77.21621621621621</v>
      </c>
      <c r="Q3232" t="str">
        <f t="shared" si="301"/>
        <v>theater</v>
      </c>
      <c r="R3232" s="7" t="str">
        <f t="shared" si="302"/>
        <v>plays</v>
      </c>
      <c r="S3232" s="13">
        <f>(((I3232/60)/60)/24)+DATE(1970,1,1)</f>
        <v>41913.165972222225</v>
      </c>
      <c r="T3232" s="16">
        <f>(((J3232/60)/60)/24)+DATE(1970,1,1)</f>
        <v>41898.168125000004</v>
      </c>
      <c r="U3232">
        <f t="shared" si="303"/>
        <v>37</v>
      </c>
      <c r="V3232" t="str">
        <f t="shared" si="304"/>
        <v/>
      </c>
      <c r="W3232" t="str">
        <f t="shared" si="305"/>
        <v/>
      </c>
      <c r="X3232" t="str">
        <f t="shared" si="306"/>
        <v/>
      </c>
    </row>
    <row r="3233" spans="1:24"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f>
        <v>1.61</v>
      </c>
      <c r="P3233" s="6">
        <f>E3233/L3233</f>
        <v>57.5</v>
      </c>
      <c r="Q3233" t="str">
        <f t="shared" si="301"/>
        <v>theater</v>
      </c>
      <c r="R3233" s="7" t="str">
        <f t="shared" si="302"/>
        <v>plays</v>
      </c>
      <c r="S3233" s="13">
        <f>(((I3233/60)/60)/24)+DATE(1970,1,1)</f>
        <v>42476.943831018521</v>
      </c>
      <c r="T3233" s="16">
        <f>(((J3233/60)/60)/24)+DATE(1970,1,1)</f>
        <v>42446.943831018521</v>
      </c>
      <c r="U3233">
        <f t="shared" si="303"/>
        <v>28</v>
      </c>
      <c r="V3233" t="str">
        <f t="shared" si="304"/>
        <v/>
      </c>
      <c r="W3233" t="str">
        <f t="shared" si="305"/>
        <v/>
      </c>
      <c r="X3233" t="str">
        <f t="shared" si="306"/>
        <v/>
      </c>
    </row>
    <row r="3234" spans="1:24"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f>
        <v>1.3120000000000001</v>
      </c>
      <c r="P3234" s="6">
        <f>E3234/L3234</f>
        <v>50.46153846153846</v>
      </c>
      <c r="Q3234" t="str">
        <f t="shared" si="301"/>
        <v>theater</v>
      </c>
      <c r="R3234" s="7" t="str">
        <f t="shared" si="302"/>
        <v>plays</v>
      </c>
      <c r="S3234" s="13">
        <f>(((I3234/60)/60)/24)+DATE(1970,1,1)</f>
        <v>42494.165972222225</v>
      </c>
      <c r="T3234" s="16">
        <f>(((J3234/60)/60)/24)+DATE(1970,1,1)</f>
        <v>42463.81385416667</v>
      </c>
      <c r="U3234">
        <f t="shared" si="303"/>
        <v>26</v>
      </c>
      <c r="V3234" t="str">
        <f t="shared" si="304"/>
        <v/>
      </c>
      <c r="W3234" t="str">
        <f t="shared" si="305"/>
        <v/>
      </c>
      <c r="X3234" t="str">
        <f t="shared" si="306"/>
        <v/>
      </c>
    </row>
    <row r="3235" spans="1:24"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f>
        <v>1.1879999999999999</v>
      </c>
      <c r="P3235" s="6">
        <f>E3235/L3235</f>
        <v>97.377049180327873</v>
      </c>
      <c r="Q3235" t="str">
        <f t="shared" si="301"/>
        <v>theater</v>
      </c>
      <c r="R3235" s="7" t="str">
        <f t="shared" si="302"/>
        <v>plays</v>
      </c>
      <c r="S3235" s="13">
        <f>(((I3235/60)/60)/24)+DATE(1970,1,1)</f>
        <v>42796.805034722223</v>
      </c>
      <c r="T3235" s="16">
        <f>(((J3235/60)/60)/24)+DATE(1970,1,1)</f>
        <v>42766.805034722223</v>
      </c>
      <c r="U3235">
        <f t="shared" si="303"/>
        <v>61</v>
      </c>
      <c r="V3235" t="str">
        <f t="shared" si="304"/>
        <v/>
      </c>
      <c r="W3235" t="str">
        <f t="shared" si="305"/>
        <v/>
      </c>
      <c r="X3235" t="str">
        <f t="shared" si="306"/>
        <v/>
      </c>
    </row>
    <row r="3236" spans="1:24"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f>
        <v>1.0039275000000001</v>
      </c>
      <c r="P3236" s="6">
        <f>E3236/L3236</f>
        <v>34.91921739130435</v>
      </c>
      <c r="Q3236" t="str">
        <f t="shared" si="301"/>
        <v>theater</v>
      </c>
      <c r="R3236" s="7" t="str">
        <f t="shared" si="302"/>
        <v>plays</v>
      </c>
      <c r="S3236" s="13">
        <f>(((I3236/60)/60)/24)+DATE(1970,1,1)</f>
        <v>42767.979861111111</v>
      </c>
      <c r="T3236" s="16">
        <f>(((J3236/60)/60)/24)+DATE(1970,1,1)</f>
        <v>42734.789444444439</v>
      </c>
      <c r="U3236">
        <f t="shared" si="303"/>
        <v>115</v>
      </c>
      <c r="V3236" t="str">
        <f t="shared" si="304"/>
        <v/>
      </c>
      <c r="W3236" t="str">
        <f t="shared" si="305"/>
        <v/>
      </c>
      <c r="X3236" t="str">
        <f t="shared" si="306"/>
        <v/>
      </c>
    </row>
    <row r="3237" spans="1:24"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f>
        <v>1.0320666666666667</v>
      </c>
      <c r="P3237" s="6">
        <f>E3237/L3237</f>
        <v>85.530386740331494</v>
      </c>
      <c r="Q3237" t="str">
        <f t="shared" si="301"/>
        <v>theater</v>
      </c>
      <c r="R3237" s="7" t="str">
        <f t="shared" si="302"/>
        <v>plays</v>
      </c>
      <c r="S3237" s="13">
        <f>(((I3237/60)/60)/24)+DATE(1970,1,1)</f>
        <v>42552.347812499997</v>
      </c>
      <c r="T3237" s="16">
        <f>(((J3237/60)/60)/24)+DATE(1970,1,1)</f>
        <v>42522.347812499997</v>
      </c>
      <c r="U3237">
        <f t="shared" si="303"/>
        <v>181</v>
      </c>
      <c r="V3237" t="str">
        <f t="shared" si="304"/>
        <v/>
      </c>
      <c r="W3237" t="str">
        <f t="shared" si="305"/>
        <v/>
      </c>
      <c r="X3237" t="str">
        <f t="shared" si="306"/>
        <v/>
      </c>
    </row>
    <row r="3238" spans="1:24"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f>
        <v>1.006</v>
      </c>
      <c r="P3238" s="6">
        <f>E3238/L3238</f>
        <v>182.90909090909091</v>
      </c>
      <c r="Q3238" t="str">
        <f t="shared" si="301"/>
        <v>theater</v>
      </c>
      <c r="R3238" s="7" t="str">
        <f t="shared" si="302"/>
        <v>plays</v>
      </c>
      <c r="S3238" s="13">
        <f>(((I3238/60)/60)/24)+DATE(1970,1,1)</f>
        <v>42732.917048611111</v>
      </c>
      <c r="T3238" s="16">
        <f>(((J3238/60)/60)/24)+DATE(1970,1,1)</f>
        <v>42702.917048611111</v>
      </c>
      <c r="U3238">
        <f t="shared" si="303"/>
        <v>110</v>
      </c>
      <c r="V3238" t="str">
        <f t="shared" si="304"/>
        <v/>
      </c>
      <c r="W3238" t="str">
        <f t="shared" si="305"/>
        <v/>
      </c>
      <c r="X3238" t="str">
        <f t="shared" si="306"/>
        <v/>
      </c>
    </row>
    <row r="3239" spans="1:24"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f>
        <v>1.0078754285714286</v>
      </c>
      <c r="P3239" s="6">
        <f>E3239/L3239</f>
        <v>131.13620817843866</v>
      </c>
      <c r="Q3239" t="str">
        <f t="shared" si="301"/>
        <v>theater</v>
      </c>
      <c r="R3239" s="7" t="str">
        <f t="shared" si="302"/>
        <v>plays</v>
      </c>
      <c r="S3239" s="13">
        <f>(((I3239/60)/60)/24)+DATE(1970,1,1)</f>
        <v>42276.165972222225</v>
      </c>
      <c r="T3239" s="16">
        <f>(((J3239/60)/60)/24)+DATE(1970,1,1)</f>
        <v>42252.474351851852</v>
      </c>
      <c r="U3239">
        <f t="shared" si="303"/>
        <v>269</v>
      </c>
      <c r="V3239" t="str">
        <f t="shared" si="304"/>
        <v/>
      </c>
      <c r="W3239" t="str">
        <f t="shared" si="305"/>
        <v/>
      </c>
      <c r="X3239" t="str">
        <f t="shared" si="306"/>
        <v/>
      </c>
    </row>
    <row r="3240" spans="1:24"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f>
        <v>1.1232142857142857</v>
      </c>
      <c r="P3240" s="6">
        <f>E3240/L3240</f>
        <v>39.810126582278478</v>
      </c>
      <c r="Q3240" t="str">
        <f t="shared" si="301"/>
        <v>theater</v>
      </c>
      <c r="R3240" s="7" t="str">
        <f t="shared" si="302"/>
        <v>plays</v>
      </c>
      <c r="S3240" s="13">
        <f>(((I3240/60)/60)/24)+DATE(1970,1,1)</f>
        <v>42186.510393518518</v>
      </c>
      <c r="T3240" s="16">
        <f>(((J3240/60)/60)/24)+DATE(1970,1,1)</f>
        <v>42156.510393518518</v>
      </c>
      <c r="U3240">
        <f t="shared" si="303"/>
        <v>79</v>
      </c>
      <c r="V3240" t="str">
        <f t="shared" si="304"/>
        <v/>
      </c>
      <c r="W3240" t="str">
        <f t="shared" si="305"/>
        <v/>
      </c>
      <c r="X3240" t="str">
        <f t="shared" si="306"/>
        <v/>
      </c>
    </row>
    <row r="3241" spans="1:24"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f>
        <v>1.0591914022517912</v>
      </c>
      <c r="P3241" s="6">
        <f>E3241/L3241</f>
        <v>59.701730769230764</v>
      </c>
      <c r="Q3241" t="str">
        <f t="shared" si="301"/>
        <v>theater</v>
      </c>
      <c r="R3241" s="7" t="str">
        <f t="shared" si="302"/>
        <v>plays</v>
      </c>
      <c r="S3241" s="13">
        <f>(((I3241/60)/60)/24)+DATE(1970,1,1)</f>
        <v>42302.999305555553</v>
      </c>
      <c r="T3241" s="16">
        <f>(((J3241/60)/60)/24)+DATE(1970,1,1)</f>
        <v>42278.089039351849</v>
      </c>
      <c r="U3241">
        <f t="shared" si="303"/>
        <v>104</v>
      </c>
      <c r="V3241" t="str">
        <f t="shared" si="304"/>
        <v/>
      </c>
      <c r="W3241" t="str">
        <f t="shared" si="305"/>
        <v/>
      </c>
      <c r="X3241" t="str">
        <f t="shared" si="306"/>
        <v/>
      </c>
    </row>
    <row r="3242" spans="1:24"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f>
        <v>1.0056666666666667</v>
      </c>
      <c r="P3242" s="6">
        <f>E3242/L3242</f>
        <v>88.735294117647058</v>
      </c>
      <c r="Q3242" t="str">
        <f t="shared" si="301"/>
        <v>theater</v>
      </c>
      <c r="R3242" s="7" t="str">
        <f t="shared" si="302"/>
        <v>plays</v>
      </c>
      <c r="S3242" s="13">
        <f>(((I3242/60)/60)/24)+DATE(1970,1,1)</f>
        <v>42782.958333333328</v>
      </c>
      <c r="T3242" s="16">
        <f>(((J3242/60)/60)/24)+DATE(1970,1,1)</f>
        <v>42754.693842592591</v>
      </c>
      <c r="U3242">
        <f t="shared" si="303"/>
        <v>34</v>
      </c>
      <c r="V3242" t="str">
        <f t="shared" si="304"/>
        <v/>
      </c>
      <c r="W3242" t="str">
        <f t="shared" si="305"/>
        <v/>
      </c>
      <c r="X3242" t="str">
        <f t="shared" si="306"/>
        <v/>
      </c>
    </row>
    <row r="3243" spans="1:24"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f>
        <v>1.1530588235294117</v>
      </c>
      <c r="P3243" s="6">
        <f>E3243/L3243</f>
        <v>58.688622754491021</v>
      </c>
      <c r="Q3243" t="str">
        <f t="shared" si="301"/>
        <v>theater</v>
      </c>
      <c r="R3243" s="7" t="str">
        <f t="shared" si="302"/>
        <v>plays</v>
      </c>
      <c r="S3243" s="13">
        <f>(((I3243/60)/60)/24)+DATE(1970,1,1)</f>
        <v>41926.290972222225</v>
      </c>
      <c r="T3243" s="16">
        <f>(((J3243/60)/60)/24)+DATE(1970,1,1)</f>
        <v>41893.324884259258</v>
      </c>
      <c r="U3243">
        <f t="shared" si="303"/>
        <v>167</v>
      </c>
      <c r="V3243" t="str">
        <f t="shared" si="304"/>
        <v/>
      </c>
      <c r="W3243" t="str">
        <f t="shared" si="305"/>
        <v/>
      </c>
      <c r="X3243" t="str">
        <f t="shared" si="306"/>
        <v/>
      </c>
    </row>
    <row r="3244" spans="1:24"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f>
        <v>1.273042</v>
      </c>
      <c r="P3244" s="6">
        <f>E3244/L3244</f>
        <v>69.56513661202186</v>
      </c>
      <c r="Q3244" t="str">
        <f t="shared" si="301"/>
        <v>theater</v>
      </c>
      <c r="R3244" s="7" t="str">
        <f t="shared" si="302"/>
        <v>plays</v>
      </c>
      <c r="S3244" s="13">
        <f>(((I3244/60)/60)/24)+DATE(1970,1,1)</f>
        <v>41901.755694444444</v>
      </c>
      <c r="T3244" s="16">
        <f>(((J3244/60)/60)/24)+DATE(1970,1,1)</f>
        <v>41871.755694444444</v>
      </c>
      <c r="U3244">
        <f t="shared" si="303"/>
        <v>183</v>
      </c>
      <c r="V3244" t="str">
        <f t="shared" si="304"/>
        <v/>
      </c>
      <c r="W3244" t="str">
        <f t="shared" si="305"/>
        <v/>
      </c>
      <c r="X3244" t="str">
        <f t="shared" si="306"/>
        <v/>
      </c>
    </row>
    <row r="3245" spans="1:24"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f>
        <v>1.028375</v>
      </c>
      <c r="P3245" s="6">
        <f>E3245/L3245</f>
        <v>115.87323943661971</v>
      </c>
      <c r="Q3245" t="str">
        <f t="shared" si="301"/>
        <v>theater</v>
      </c>
      <c r="R3245" s="7" t="str">
        <f t="shared" si="302"/>
        <v>plays</v>
      </c>
      <c r="S3245" s="13">
        <f>(((I3245/60)/60)/24)+DATE(1970,1,1)</f>
        <v>42286</v>
      </c>
      <c r="T3245" s="16">
        <f>(((J3245/60)/60)/24)+DATE(1970,1,1)</f>
        <v>42262.096782407403</v>
      </c>
      <c r="U3245">
        <f t="shared" si="303"/>
        <v>71</v>
      </c>
      <c r="V3245" t="str">
        <f t="shared" si="304"/>
        <v/>
      </c>
      <c r="W3245" t="str">
        <f t="shared" si="305"/>
        <v/>
      </c>
      <c r="X3245" t="str">
        <f t="shared" si="306"/>
        <v/>
      </c>
    </row>
    <row r="3246" spans="1:24"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f>
        <v>1.0293749999999999</v>
      </c>
      <c r="P3246" s="6">
        <f>E3246/L3246</f>
        <v>23.869565217391305</v>
      </c>
      <c r="Q3246" t="str">
        <f t="shared" si="301"/>
        <v>theater</v>
      </c>
      <c r="R3246" s="7" t="str">
        <f t="shared" si="302"/>
        <v>plays</v>
      </c>
      <c r="S3246" s="13">
        <f>(((I3246/60)/60)/24)+DATE(1970,1,1)</f>
        <v>42705.735902777778</v>
      </c>
      <c r="T3246" s="16">
        <f>(((J3246/60)/60)/24)+DATE(1970,1,1)</f>
        <v>42675.694236111114</v>
      </c>
      <c r="U3246">
        <f t="shared" si="303"/>
        <v>69</v>
      </c>
      <c r="V3246" t="str">
        <f t="shared" si="304"/>
        <v/>
      </c>
      <c r="W3246" t="str">
        <f t="shared" si="305"/>
        <v/>
      </c>
      <c r="X3246" t="str">
        <f t="shared" si="306"/>
        <v/>
      </c>
    </row>
    <row r="3247" spans="1:24"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f>
        <v>1.043047619047619</v>
      </c>
      <c r="P3247" s="6">
        <f>E3247/L3247</f>
        <v>81.125925925925927</v>
      </c>
      <c r="Q3247" t="str">
        <f t="shared" si="301"/>
        <v>theater</v>
      </c>
      <c r="R3247" s="7" t="str">
        <f t="shared" si="302"/>
        <v>plays</v>
      </c>
      <c r="S3247" s="13">
        <f>(((I3247/60)/60)/24)+DATE(1970,1,1)</f>
        <v>42167.083333333328</v>
      </c>
      <c r="T3247" s="16">
        <f>(((J3247/60)/60)/24)+DATE(1970,1,1)</f>
        <v>42135.60020833333</v>
      </c>
      <c r="U3247">
        <f t="shared" si="303"/>
        <v>270</v>
      </c>
      <c r="V3247" t="str">
        <f t="shared" si="304"/>
        <v/>
      </c>
      <c r="W3247" t="str">
        <f t="shared" si="305"/>
        <v/>
      </c>
      <c r="X3247" t="str">
        <f t="shared" si="306"/>
        <v/>
      </c>
    </row>
    <row r="3248" spans="1:24"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f>
        <v>1.1122000000000001</v>
      </c>
      <c r="P3248" s="6">
        <f>E3248/L3248</f>
        <v>57.626943005181346</v>
      </c>
      <c r="Q3248" t="str">
        <f t="shared" si="301"/>
        <v>theater</v>
      </c>
      <c r="R3248" s="7" t="str">
        <f t="shared" si="302"/>
        <v>plays</v>
      </c>
      <c r="S3248" s="13">
        <f>(((I3248/60)/60)/24)+DATE(1970,1,1)</f>
        <v>42259.165972222225</v>
      </c>
      <c r="T3248" s="16">
        <f>(((J3248/60)/60)/24)+DATE(1970,1,1)</f>
        <v>42230.472222222219</v>
      </c>
      <c r="U3248">
        <f t="shared" si="303"/>
        <v>193</v>
      </c>
      <c r="V3248" t="str">
        <f t="shared" si="304"/>
        <v/>
      </c>
      <c r="W3248" t="str">
        <f t="shared" si="305"/>
        <v/>
      </c>
      <c r="X3248" t="str">
        <f t="shared" si="306"/>
        <v/>
      </c>
    </row>
    <row r="3249" spans="1:24"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f>
        <v>1.0586</v>
      </c>
      <c r="P3249" s="6">
        <f>E3249/L3249</f>
        <v>46.429824561403507</v>
      </c>
      <c r="Q3249" t="str">
        <f t="shared" si="301"/>
        <v>theater</v>
      </c>
      <c r="R3249" s="7" t="str">
        <f t="shared" si="302"/>
        <v>plays</v>
      </c>
      <c r="S3249" s="13">
        <f>(((I3249/60)/60)/24)+DATE(1970,1,1)</f>
        <v>42197.434166666666</v>
      </c>
      <c r="T3249" s="16">
        <f>(((J3249/60)/60)/24)+DATE(1970,1,1)</f>
        <v>42167.434166666666</v>
      </c>
      <c r="U3249">
        <f t="shared" si="303"/>
        <v>57</v>
      </c>
      <c r="V3249" t="str">
        <f t="shared" si="304"/>
        <v/>
      </c>
      <c r="W3249" t="str">
        <f t="shared" si="305"/>
        <v/>
      </c>
      <c r="X3249" t="str">
        <f t="shared" si="306"/>
        <v/>
      </c>
    </row>
    <row r="3250" spans="1:24"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f>
        <v>1.0079166666666666</v>
      </c>
      <c r="P3250" s="6">
        <f>E3250/L3250</f>
        <v>60.475000000000001</v>
      </c>
      <c r="Q3250" t="str">
        <f t="shared" si="301"/>
        <v>theater</v>
      </c>
      <c r="R3250" s="7" t="str">
        <f t="shared" si="302"/>
        <v>plays</v>
      </c>
      <c r="S3250" s="13">
        <f>(((I3250/60)/60)/24)+DATE(1970,1,1)</f>
        <v>42098.846724537041</v>
      </c>
      <c r="T3250" s="16">
        <f>(((J3250/60)/60)/24)+DATE(1970,1,1)</f>
        <v>42068.888391203705</v>
      </c>
      <c r="U3250">
        <f t="shared" si="303"/>
        <v>200</v>
      </c>
      <c r="V3250" t="str">
        <f t="shared" si="304"/>
        <v/>
      </c>
      <c r="W3250" t="str">
        <f t="shared" si="305"/>
        <v/>
      </c>
      <c r="X3250" t="str">
        <f t="shared" si="306"/>
        <v/>
      </c>
    </row>
    <row r="3251" spans="1:24"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f>
        <v>1.0492727272727274</v>
      </c>
      <c r="P3251" s="6">
        <f>E3251/L3251</f>
        <v>65.579545454545453</v>
      </c>
      <c r="Q3251" t="str">
        <f t="shared" si="301"/>
        <v>theater</v>
      </c>
      <c r="R3251" s="7" t="str">
        <f t="shared" si="302"/>
        <v>plays</v>
      </c>
      <c r="S3251" s="13">
        <f>(((I3251/60)/60)/24)+DATE(1970,1,1)</f>
        <v>42175.746689814812</v>
      </c>
      <c r="T3251" s="16">
        <f>(((J3251/60)/60)/24)+DATE(1970,1,1)</f>
        <v>42145.746689814812</v>
      </c>
      <c r="U3251">
        <f t="shared" si="303"/>
        <v>88</v>
      </c>
      <c r="V3251" t="str">
        <f t="shared" si="304"/>
        <v/>
      </c>
      <c r="W3251" t="str">
        <f t="shared" si="305"/>
        <v/>
      </c>
      <c r="X3251" t="str">
        <f t="shared" si="306"/>
        <v/>
      </c>
    </row>
    <row r="3252" spans="1:24"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f>
        <v>1.01552</v>
      </c>
      <c r="P3252" s="6">
        <f>E3252/L3252</f>
        <v>119.1924882629108</v>
      </c>
      <c r="Q3252" t="str">
        <f t="shared" si="301"/>
        <v>theater</v>
      </c>
      <c r="R3252" s="7" t="str">
        <f t="shared" si="302"/>
        <v>plays</v>
      </c>
      <c r="S3252" s="13">
        <f>(((I3252/60)/60)/24)+DATE(1970,1,1)</f>
        <v>41948.783842592595</v>
      </c>
      <c r="T3252" s="16">
        <f>(((J3252/60)/60)/24)+DATE(1970,1,1)</f>
        <v>41918.742175925923</v>
      </c>
      <c r="U3252">
        <f t="shared" si="303"/>
        <v>213</v>
      </c>
      <c r="V3252" t="str">
        <f t="shared" si="304"/>
        <v/>
      </c>
      <c r="W3252" t="str">
        <f t="shared" si="305"/>
        <v/>
      </c>
      <c r="X3252" t="str">
        <f t="shared" si="306"/>
        <v/>
      </c>
    </row>
    <row r="3253" spans="1:24"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f>
        <v>1.1073333333333333</v>
      </c>
      <c r="P3253" s="6">
        <f>E3253/L3253</f>
        <v>83.05</v>
      </c>
      <c r="Q3253" t="str">
        <f t="shared" si="301"/>
        <v>theater</v>
      </c>
      <c r="R3253" s="7" t="str">
        <f t="shared" si="302"/>
        <v>plays</v>
      </c>
      <c r="S3253" s="13">
        <f>(((I3253/60)/60)/24)+DATE(1970,1,1)</f>
        <v>42176.731087962966</v>
      </c>
      <c r="T3253" s="16">
        <f>(((J3253/60)/60)/24)+DATE(1970,1,1)</f>
        <v>42146.731087962966</v>
      </c>
      <c r="U3253">
        <f t="shared" si="303"/>
        <v>20</v>
      </c>
      <c r="V3253" t="str">
        <f t="shared" si="304"/>
        <v/>
      </c>
      <c r="W3253" t="str">
        <f t="shared" si="305"/>
        <v/>
      </c>
      <c r="X3253" t="str">
        <f t="shared" si="306"/>
        <v/>
      </c>
    </row>
    <row r="3254" spans="1:24"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f>
        <v>1.2782222222222221</v>
      </c>
      <c r="P3254" s="6">
        <f>E3254/L3254</f>
        <v>57.52</v>
      </c>
      <c r="Q3254" t="str">
        <f t="shared" si="301"/>
        <v>theater</v>
      </c>
      <c r="R3254" s="7" t="str">
        <f t="shared" si="302"/>
        <v>plays</v>
      </c>
      <c r="S3254" s="13">
        <f>(((I3254/60)/60)/24)+DATE(1970,1,1)</f>
        <v>42620.472685185188</v>
      </c>
      <c r="T3254" s="16">
        <f>(((J3254/60)/60)/24)+DATE(1970,1,1)</f>
        <v>42590.472685185188</v>
      </c>
      <c r="U3254">
        <f t="shared" si="303"/>
        <v>50</v>
      </c>
      <c r="V3254" t="str">
        <f t="shared" si="304"/>
        <v/>
      </c>
      <c r="W3254" t="str">
        <f t="shared" si="305"/>
        <v/>
      </c>
      <c r="X3254" t="str">
        <f t="shared" si="306"/>
        <v/>
      </c>
    </row>
    <row r="3255" spans="1:24"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f>
        <v>1.0182500000000001</v>
      </c>
      <c r="P3255" s="6">
        <f>E3255/L3255</f>
        <v>177.08695652173913</v>
      </c>
      <c r="Q3255" t="str">
        <f t="shared" si="301"/>
        <v>theater</v>
      </c>
      <c r="R3255" s="7" t="str">
        <f t="shared" si="302"/>
        <v>plays</v>
      </c>
      <c r="S3255" s="13">
        <f>(((I3255/60)/60)/24)+DATE(1970,1,1)</f>
        <v>42621.15625</v>
      </c>
      <c r="T3255" s="16">
        <f>(((J3255/60)/60)/24)+DATE(1970,1,1)</f>
        <v>42602.576712962968</v>
      </c>
      <c r="U3255">
        <f t="shared" si="303"/>
        <v>115</v>
      </c>
      <c r="V3255" t="str">
        <f t="shared" si="304"/>
        <v/>
      </c>
      <c r="W3255" t="str">
        <f t="shared" si="305"/>
        <v/>
      </c>
      <c r="X3255" t="str">
        <f t="shared" si="306"/>
        <v/>
      </c>
    </row>
    <row r="3256" spans="1:24"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f>
        <v>1.012576923076923</v>
      </c>
      <c r="P3256" s="6">
        <f>E3256/L3256</f>
        <v>70.771505376344081</v>
      </c>
      <c r="Q3256" t="str">
        <f t="shared" si="301"/>
        <v>theater</v>
      </c>
      <c r="R3256" s="7" t="str">
        <f t="shared" si="302"/>
        <v>plays</v>
      </c>
      <c r="S3256" s="13">
        <f>(((I3256/60)/60)/24)+DATE(1970,1,1)</f>
        <v>42089.044085648144</v>
      </c>
      <c r="T3256" s="16">
        <f>(((J3256/60)/60)/24)+DATE(1970,1,1)</f>
        <v>42059.085752314815</v>
      </c>
      <c r="U3256">
        <f t="shared" si="303"/>
        <v>186</v>
      </c>
      <c r="V3256" t="str">
        <f t="shared" si="304"/>
        <v/>
      </c>
      <c r="W3256" t="str">
        <f t="shared" si="305"/>
        <v/>
      </c>
      <c r="X3256" t="str">
        <f t="shared" si="306"/>
        <v/>
      </c>
    </row>
    <row r="3257" spans="1:24"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f>
        <v>1.75</v>
      </c>
      <c r="P3257" s="6">
        <f>E3257/L3257</f>
        <v>29.166666666666668</v>
      </c>
      <c r="Q3257" t="str">
        <f t="shared" si="301"/>
        <v>theater</v>
      </c>
      <c r="R3257" s="7" t="str">
        <f t="shared" si="302"/>
        <v>plays</v>
      </c>
      <c r="S3257" s="13">
        <f>(((I3257/60)/60)/24)+DATE(1970,1,1)</f>
        <v>41919.768229166664</v>
      </c>
      <c r="T3257" s="16">
        <f>(((J3257/60)/60)/24)+DATE(1970,1,1)</f>
        <v>41889.768229166664</v>
      </c>
      <c r="U3257">
        <f t="shared" si="303"/>
        <v>18</v>
      </c>
      <c r="V3257" t="str">
        <f t="shared" si="304"/>
        <v/>
      </c>
      <c r="W3257" t="str">
        <f t="shared" si="305"/>
        <v/>
      </c>
      <c r="X3257" t="str">
        <f t="shared" si="306"/>
        <v/>
      </c>
    </row>
    <row r="3258" spans="1:24"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f>
        <v>1.2806</v>
      </c>
      <c r="P3258" s="6">
        <f>E3258/L3258</f>
        <v>72.76136363636364</v>
      </c>
      <c r="Q3258" t="str">
        <f t="shared" si="301"/>
        <v>theater</v>
      </c>
      <c r="R3258" s="7" t="str">
        <f t="shared" si="302"/>
        <v>plays</v>
      </c>
      <c r="S3258" s="13">
        <f>(((I3258/60)/60)/24)+DATE(1970,1,1)</f>
        <v>42166.165972222225</v>
      </c>
      <c r="T3258" s="16">
        <f>(((J3258/60)/60)/24)+DATE(1970,1,1)</f>
        <v>42144.573807870373</v>
      </c>
      <c r="U3258">
        <f t="shared" si="303"/>
        <v>176</v>
      </c>
      <c r="V3258" t="str">
        <f t="shared" si="304"/>
        <v/>
      </c>
      <c r="W3258" t="str">
        <f t="shared" si="305"/>
        <v/>
      </c>
      <c r="X3258" t="str">
        <f t="shared" si="306"/>
        <v/>
      </c>
    </row>
    <row r="3259" spans="1:24"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f>
        <v>1.0629949999999999</v>
      </c>
      <c r="P3259" s="6">
        <f>E3259/L3259</f>
        <v>51.853414634146333</v>
      </c>
      <c r="Q3259" t="str">
        <f t="shared" si="301"/>
        <v>theater</v>
      </c>
      <c r="R3259" s="7" t="str">
        <f t="shared" si="302"/>
        <v>plays</v>
      </c>
      <c r="S3259" s="13">
        <f>(((I3259/60)/60)/24)+DATE(1970,1,1)</f>
        <v>42788.559629629628</v>
      </c>
      <c r="T3259" s="16">
        <f>(((J3259/60)/60)/24)+DATE(1970,1,1)</f>
        <v>42758.559629629628</v>
      </c>
      <c r="U3259">
        <f t="shared" si="303"/>
        <v>41</v>
      </c>
      <c r="V3259" t="str">
        <f t="shared" si="304"/>
        <v/>
      </c>
      <c r="W3259" t="str">
        <f t="shared" si="305"/>
        <v/>
      </c>
      <c r="X3259" t="str">
        <f t="shared" si="306"/>
        <v/>
      </c>
    </row>
    <row r="3260" spans="1:24"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f>
        <v>1.052142857142857</v>
      </c>
      <c r="P3260" s="6">
        <f>E3260/L3260</f>
        <v>98.2</v>
      </c>
      <c r="Q3260" t="str">
        <f t="shared" si="301"/>
        <v>theater</v>
      </c>
      <c r="R3260" s="7" t="str">
        <f t="shared" si="302"/>
        <v>plays</v>
      </c>
      <c r="S3260" s="13">
        <f>(((I3260/60)/60)/24)+DATE(1970,1,1)</f>
        <v>42012.887280092589</v>
      </c>
      <c r="T3260" s="16">
        <f>(((J3260/60)/60)/24)+DATE(1970,1,1)</f>
        <v>41982.887280092589</v>
      </c>
      <c r="U3260">
        <f t="shared" si="303"/>
        <v>75</v>
      </c>
      <c r="V3260" t="str">
        <f t="shared" si="304"/>
        <v/>
      </c>
      <c r="W3260" t="str">
        <f t="shared" si="305"/>
        <v/>
      </c>
      <c r="X3260" t="str">
        <f t="shared" si="306"/>
        <v/>
      </c>
    </row>
    <row r="3261" spans="1:24"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f>
        <v>1.0616782608695652</v>
      </c>
      <c r="P3261" s="6">
        <f>E3261/L3261</f>
        <v>251.7381443298969</v>
      </c>
      <c r="Q3261" t="str">
        <f t="shared" si="301"/>
        <v>theater</v>
      </c>
      <c r="R3261" s="7" t="str">
        <f t="shared" si="302"/>
        <v>plays</v>
      </c>
      <c r="S3261" s="13">
        <f>(((I3261/60)/60)/24)+DATE(1970,1,1)</f>
        <v>42644.165972222225</v>
      </c>
      <c r="T3261" s="16">
        <f>(((J3261/60)/60)/24)+DATE(1970,1,1)</f>
        <v>42614.760937500003</v>
      </c>
      <c r="U3261">
        <f t="shared" si="303"/>
        <v>97</v>
      </c>
      <c r="V3261" t="str">
        <f t="shared" si="304"/>
        <v/>
      </c>
      <c r="W3261" t="str">
        <f t="shared" si="305"/>
        <v/>
      </c>
      <c r="X3261" t="str">
        <f t="shared" si="306"/>
        <v/>
      </c>
    </row>
    <row r="3262" spans="1:24"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f>
        <v>1.0924</v>
      </c>
      <c r="P3262" s="6">
        <f>E3262/L3262</f>
        <v>74.821917808219183</v>
      </c>
      <c r="Q3262" t="str">
        <f t="shared" si="301"/>
        <v>theater</v>
      </c>
      <c r="R3262" s="7" t="str">
        <f t="shared" si="302"/>
        <v>plays</v>
      </c>
      <c r="S3262" s="13">
        <f>(((I3262/60)/60)/24)+DATE(1970,1,1)</f>
        <v>42338.714328703703</v>
      </c>
      <c r="T3262" s="16">
        <f>(((J3262/60)/60)/24)+DATE(1970,1,1)</f>
        <v>42303.672662037032</v>
      </c>
      <c r="U3262">
        <f t="shared" si="303"/>
        <v>73</v>
      </c>
      <c r="V3262" t="str">
        <f t="shared" si="304"/>
        <v/>
      </c>
      <c r="W3262" t="str">
        <f t="shared" si="305"/>
        <v/>
      </c>
      <c r="X3262" t="str">
        <f t="shared" si="306"/>
        <v/>
      </c>
    </row>
    <row r="3263" spans="1:24"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f>
        <v>1.0045454545454546</v>
      </c>
      <c r="P3263" s="6">
        <f>E3263/L3263</f>
        <v>67.65306122448979</v>
      </c>
      <c r="Q3263" t="str">
        <f t="shared" si="301"/>
        <v>theater</v>
      </c>
      <c r="R3263" s="7" t="str">
        <f t="shared" si="302"/>
        <v>plays</v>
      </c>
      <c r="S3263" s="13">
        <f>(((I3263/60)/60)/24)+DATE(1970,1,1)</f>
        <v>42201.725416666668</v>
      </c>
      <c r="T3263" s="16">
        <f>(((J3263/60)/60)/24)+DATE(1970,1,1)</f>
        <v>42171.725416666668</v>
      </c>
      <c r="U3263">
        <f t="shared" si="303"/>
        <v>49</v>
      </c>
      <c r="V3263" t="str">
        <f t="shared" si="304"/>
        <v/>
      </c>
      <c r="W3263" t="str">
        <f t="shared" si="305"/>
        <v/>
      </c>
      <c r="X3263" t="str">
        <f t="shared" si="306"/>
        <v/>
      </c>
    </row>
    <row r="3264" spans="1:24"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f>
        <v>1.0304098360655738</v>
      </c>
      <c r="P3264" s="6">
        <f>E3264/L3264</f>
        <v>93.81343283582089</v>
      </c>
      <c r="Q3264" t="str">
        <f t="shared" si="301"/>
        <v>theater</v>
      </c>
      <c r="R3264" s="7" t="str">
        <f t="shared" si="302"/>
        <v>plays</v>
      </c>
      <c r="S3264" s="13">
        <f>(((I3264/60)/60)/24)+DATE(1970,1,1)</f>
        <v>41995.166666666672</v>
      </c>
      <c r="T3264" s="16">
        <f>(((J3264/60)/60)/24)+DATE(1970,1,1)</f>
        <v>41964.315532407403</v>
      </c>
      <c r="U3264">
        <f t="shared" si="303"/>
        <v>134</v>
      </c>
      <c r="V3264" t="str">
        <f t="shared" si="304"/>
        <v/>
      </c>
      <c r="W3264" t="str">
        <f t="shared" si="305"/>
        <v/>
      </c>
      <c r="X3264" t="str">
        <f t="shared" si="306"/>
        <v/>
      </c>
    </row>
    <row r="3265" spans="1:24"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f>
        <v>1.121664</v>
      </c>
      <c r="P3265" s="6">
        <f>E3265/L3265</f>
        <v>41.237647058823526</v>
      </c>
      <c r="Q3265" t="str">
        <f t="shared" si="301"/>
        <v>theater</v>
      </c>
      <c r="R3265" s="7" t="str">
        <f t="shared" si="302"/>
        <v>plays</v>
      </c>
      <c r="S3265" s="13">
        <f>(((I3265/60)/60)/24)+DATE(1970,1,1)</f>
        <v>42307.875</v>
      </c>
      <c r="T3265" s="16">
        <f>(((J3265/60)/60)/24)+DATE(1970,1,1)</f>
        <v>42284.516064814816</v>
      </c>
      <c r="U3265">
        <f t="shared" si="303"/>
        <v>68</v>
      </c>
      <c r="V3265" t="str">
        <f t="shared" si="304"/>
        <v/>
      </c>
      <c r="W3265" t="str">
        <f t="shared" si="305"/>
        <v/>
      </c>
      <c r="X3265" t="str">
        <f t="shared" si="306"/>
        <v/>
      </c>
    </row>
    <row r="3266" spans="1:24"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f>
        <v>1.03</v>
      </c>
      <c r="P3266" s="6">
        <f>E3266/L3266</f>
        <v>52.551020408163268</v>
      </c>
      <c r="Q3266" t="str">
        <f t="shared" si="301"/>
        <v>theater</v>
      </c>
      <c r="R3266" s="7" t="str">
        <f t="shared" si="302"/>
        <v>plays</v>
      </c>
      <c r="S3266" s="13">
        <f>(((I3266/60)/60)/24)+DATE(1970,1,1)</f>
        <v>42032.916666666672</v>
      </c>
      <c r="T3266" s="16">
        <f>(((J3266/60)/60)/24)+DATE(1970,1,1)</f>
        <v>42016.800208333334</v>
      </c>
      <c r="U3266">
        <f t="shared" si="303"/>
        <v>49</v>
      </c>
      <c r="V3266" t="str">
        <f t="shared" si="304"/>
        <v/>
      </c>
      <c r="W3266" t="str">
        <f t="shared" si="305"/>
        <v/>
      </c>
      <c r="X3266" t="str">
        <f t="shared" si="306"/>
        <v/>
      </c>
    </row>
    <row r="3267" spans="1:24"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f>
        <v>1.64</v>
      </c>
      <c r="P3267" s="6">
        <f>E3267/L3267</f>
        <v>70.285714285714292</v>
      </c>
      <c r="Q3267" t="str">
        <f t="shared" ref="Q3267:Q3330" si="307">LEFT(N3267,SEARCH("/",N3267)-1)</f>
        <v>theater</v>
      </c>
      <c r="R3267" s="7" t="str">
        <f t="shared" ref="R3267:R3330" si="308">RIGHT(N3267,LEN(N3267)-SEARCH("/",N3267))</f>
        <v>plays</v>
      </c>
      <c r="S3267" s="13">
        <f>(((I3267/60)/60)/24)+DATE(1970,1,1)</f>
        <v>42341.708333333328</v>
      </c>
      <c r="T3267" s="16">
        <f>(((J3267/60)/60)/24)+DATE(1970,1,1)</f>
        <v>42311.711979166663</v>
      </c>
      <c r="U3267">
        <f t="shared" ref="U3267:U3330" si="309">IF(F3267="Successful",L3267,"")</f>
        <v>63</v>
      </c>
      <c r="V3267" t="str">
        <f t="shared" ref="V3267:V3330" si="310">IF($F3267="Failed",$L3267,"")</f>
        <v/>
      </c>
      <c r="W3267" t="str">
        <f t="shared" ref="W3267:W3330" si="311">IF($F3267="Canceled",$L3267,"")</f>
        <v/>
      </c>
      <c r="X3267" t="str">
        <f t="shared" ref="X3267:X3330" si="312">IF(V3267="",W3267,V3267)</f>
        <v/>
      </c>
    </row>
    <row r="3268" spans="1:24"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f>
        <v>1.3128333333333333</v>
      </c>
      <c r="P3268" s="6">
        <f>E3268/L3268</f>
        <v>48.325153374233132</v>
      </c>
      <c r="Q3268" t="str">
        <f t="shared" si="307"/>
        <v>theater</v>
      </c>
      <c r="R3268" s="7" t="str">
        <f t="shared" si="308"/>
        <v>plays</v>
      </c>
      <c r="S3268" s="13">
        <f>(((I3268/60)/60)/24)+DATE(1970,1,1)</f>
        <v>42167.875</v>
      </c>
      <c r="T3268" s="16">
        <f>(((J3268/60)/60)/24)+DATE(1970,1,1)</f>
        <v>42136.536134259266</v>
      </c>
      <c r="U3268">
        <f t="shared" si="309"/>
        <v>163</v>
      </c>
      <c r="V3268" t="str">
        <f t="shared" si="310"/>
        <v/>
      </c>
      <c r="W3268" t="str">
        <f t="shared" si="311"/>
        <v/>
      </c>
      <c r="X3268" t="str">
        <f t="shared" si="312"/>
        <v/>
      </c>
    </row>
    <row r="3269" spans="1:24"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f>
        <v>1.0209999999999999</v>
      </c>
      <c r="P3269" s="6">
        <f>E3269/L3269</f>
        <v>53.177083333333336</v>
      </c>
      <c r="Q3269" t="str">
        <f t="shared" si="307"/>
        <v>theater</v>
      </c>
      <c r="R3269" s="7" t="str">
        <f t="shared" si="308"/>
        <v>plays</v>
      </c>
      <c r="S3269" s="13">
        <f>(((I3269/60)/60)/24)+DATE(1970,1,1)</f>
        <v>42202.757638888885</v>
      </c>
      <c r="T3269" s="16">
        <f>(((J3269/60)/60)/24)+DATE(1970,1,1)</f>
        <v>42172.757638888885</v>
      </c>
      <c r="U3269">
        <f t="shared" si="309"/>
        <v>288</v>
      </c>
      <c r="V3269" t="str">
        <f t="shared" si="310"/>
        <v/>
      </c>
      <c r="W3269" t="str">
        <f t="shared" si="311"/>
        <v/>
      </c>
      <c r="X3269" t="str">
        <f t="shared" si="312"/>
        <v/>
      </c>
    </row>
    <row r="3270" spans="1:24"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f>
        <v>1.28</v>
      </c>
      <c r="P3270" s="6">
        <f>E3270/L3270</f>
        <v>60.952380952380949</v>
      </c>
      <c r="Q3270" t="str">
        <f t="shared" si="307"/>
        <v>theater</v>
      </c>
      <c r="R3270" s="7" t="str">
        <f t="shared" si="308"/>
        <v>plays</v>
      </c>
      <c r="S3270" s="13">
        <f>(((I3270/60)/60)/24)+DATE(1970,1,1)</f>
        <v>42606.90425925926</v>
      </c>
      <c r="T3270" s="16">
        <f>(((J3270/60)/60)/24)+DATE(1970,1,1)</f>
        <v>42590.90425925926</v>
      </c>
      <c r="U3270">
        <f t="shared" si="309"/>
        <v>42</v>
      </c>
      <c r="V3270" t="str">
        <f t="shared" si="310"/>
        <v/>
      </c>
      <c r="W3270" t="str">
        <f t="shared" si="311"/>
        <v/>
      </c>
      <c r="X3270" t="str">
        <f t="shared" si="312"/>
        <v/>
      </c>
    </row>
    <row r="3271" spans="1:24"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f>
        <v>1.0149999999999999</v>
      </c>
      <c r="P3271" s="6">
        <f>E3271/L3271</f>
        <v>116</v>
      </c>
      <c r="Q3271" t="str">
        <f t="shared" si="307"/>
        <v>theater</v>
      </c>
      <c r="R3271" s="7" t="str">
        <f t="shared" si="308"/>
        <v>plays</v>
      </c>
      <c r="S3271" s="13">
        <f>(((I3271/60)/60)/24)+DATE(1970,1,1)</f>
        <v>42171.458333333328</v>
      </c>
      <c r="T3271" s="16">
        <f>(((J3271/60)/60)/24)+DATE(1970,1,1)</f>
        <v>42137.395798611105</v>
      </c>
      <c r="U3271">
        <f t="shared" si="309"/>
        <v>70</v>
      </c>
      <c r="V3271" t="str">
        <f t="shared" si="310"/>
        <v/>
      </c>
      <c r="W3271" t="str">
        <f t="shared" si="311"/>
        <v/>
      </c>
      <c r="X3271" t="str">
        <f t="shared" si="312"/>
        <v/>
      </c>
    </row>
    <row r="3272" spans="1:24"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f>
        <v>1.0166666666666666</v>
      </c>
      <c r="P3272" s="6">
        <f>E3272/L3272</f>
        <v>61</v>
      </c>
      <c r="Q3272" t="str">
        <f t="shared" si="307"/>
        <v>theater</v>
      </c>
      <c r="R3272" s="7" t="str">
        <f t="shared" si="308"/>
        <v>plays</v>
      </c>
      <c r="S3272" s="13">
        <f>(((I3272/60)/60)/24)+DATE(1970,1,1)</f>
        <v>42197.533159722225</v>
      </c>
      <c r="T3272" s="16">
        <f>(((J3272/60)/60)/24)+DATE(1970,1,1)</f>
        <v>42167.533159722225</v>
      </c>
      <c r="U3272">
        <f t="shared" si="309"/>
        <v>30</v>
      </c>
      <c r="V3272" t="str">
        <f t="shared" si="310"/>
        <v/>
      </c>
      <c r="W3272" t="str">
        <f t="shared" si="311"/>
        <v/>
      </c>
      <c r="X3272" t="str">
        <f t="shared" si="312"/>
        <v/>
      </c>
    </row>
    <row r="3273" spans="1:24"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f>
        <v>1.3</v>
      </c>
      <c r="P3273" s="6">
        <f>E3273/L3273</f>
        <v>38.235294117647058</v>
      </c>
      <c r="Q3273" t="str">
        <f t="shared" si="307"/>
        <v>theater</v>
      </c>
      <c r="R3273" s="7" t="str">
        <f t="shared" si="308"/>
        <v>plays</v>
      </c>
      <c r="S3273" s="13">
        <f>(((I3273/60)/60)/24)+DATE(1970,1,1)</f>
        <v>41945.478877314818</v>
      </c>
      <c r="T3273" s="16">
        <f>(((J3273/60)/60)/24)+DATE(1970,1,1)</f>
        <v>41915.437210648146</v>
      </c>
      <c r="U3273">
        <f t="shared" si="309"/>
        <v>51</v>
      </c>
      <c r="V3273" t="str">
        <f t="shared" si="310"/>
        <v/>
      </c>
      <c r="W3273" t="str">
        <f t="shared" si="311"/>
        <v/>
      </c>
      <c r="X3273" t="str">
        <f t="shared" si="312"/>
        <v/>
      </c>
    </row>
    <row r="3274" spans="1:24"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f>
        <v>1.5443</v>
      </c>
      <c r="P3274" s="6">
        <f>E3274/L3274</f>
        <v>106.50344827586207</v>
      </c>
      <c r="Q3274" t="str">
        <f t="shared" si="307"/>
        <v>theater</v>
      </c>
      <c r="R3274" s="7" t="str">
        <f t="shared" si="308"/>
        <v>plays</v>
      </c>
      <c r="S3274" s="13">
        <f>(((I3274/60)/60)/24)+DATE(1970,1,1)</f>
        <v>42314.541770833333</v>
      </c>
      <c r="T3274" s="16">
        <f>(((J3274/60)/60)/24)+DATE(1970,1,1)</f>
        <v>42284.500104166669</v>
      </c>
      <c r="U3274">
        <f t="shared" si="309"/>
        <v>145</v>
      </c>
      <c r="V3274" t="str">
        <f t="shared" si="310"/>
        <v/>
      </c>
      <c r="W3274" t="str">
        <f t="shared" si="311"/>
        <v/>
      </c>
      <c r="X3274" t="str">
        <f t="shared" si="312"/>
        <v/>
      </c>
    </row>
    <row r="3275" spans="1:24"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f>
        <v>1.0740000000000001</v>
      </c>
      <c r="P3275" s="6">
        <f>E3275/L3275</f>
        <v>204.57142857142858</v>
      </c>
      <c r="Q3275" t="str">
        <f t="shared" si="307"/>
        <v>theater</v>
      </c>
      <c r="R3275" s="7" t="str">
        <f t="shared" si="308"/>
        <v>plays</v>
      </c>
      <c r="S3275" s="13">
        <f>(((I3275/60)/60)/24)+DATE(1970,1,1)</f>
        <v>42627.791666666672</v>
      </c>
      <c r="T3275" s="16">
        <f>(((J3275/60)/60)/24)+DATE(1970,1,1)</f>
        <v>42611.801412037035</v>
      </c>
      <c r="U3275">
        <f t="shared" si="309"/>
        <v>21</v>
      </c>
      <c r="V3275" t="str">
        <f t="shared" si="310"/>
        <v/>
      </c>
      <c r="W3275" t="str">
        <f t="shared" si="311"/>
        <v/>
      </c>
      <c r="X3275" t="str">
        <f t="shared" si="312"/>
        <v/>
      </c>
    </row>
    <row r="3276" spans="1:24"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f>
        <v>1.0132258064516129</v>
      </c>
      <c r="P3276" s="6">
        <f>E3276/L3276</f>
        <v>54.912587412587413</v>
      </c>
      <c r="Q3276" t="str">
        <f t="shared" si="307"/>
        <v>theater</v>
      </c>
      <c r="R3276" s="7" t="str">
        <f t="shared" si="308"/>
        <v>plays</v>
      </c>
      <c r="S3276" s="13">
        <f>(((I3276/60)/60)/24)+DATE(1970,1,1)</f>
        <v>42444.875</v>
      </c>
      <c r="T3276" s="16">
        <f>(((J3276/60)/60)/24)+DATE(1970,1,1)</f>
        <v>42400.704537037032</v>
      </c>
      <c r="U3276">
        <f t="shared" si="309"/>
        <v>286</v>
      </c>
      <c r="V3276" t="str">
        <f t="shared" si="310"/>
        <v/>
      </c>
      <c r="W3276" t="str">
        <f t="shared" si="311"/>
        <v/>
      </c>
      <c r="X3276" t="str">
        <f t="shared" si="312"/>
        <v/>
      </c>
    </row>
    <row r="3277" spans="1:24"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f>
        <v>1.0027777777777778</v>
      </c>
      <c r="P3277" s="6">
        <f>E3277/L3277</f>
        <v>150.41666666666666</v>
      </c>
      <c r="Q3277" t="str">
        <f t="shared" si="307"/>
        <v>theater</v>
      </c>
      <c r="R3277" s="7" t="str">
        <f t="shared" si="308"/>
        <v>plays</v>
      </c>
      <c r="S3277" s="13">
        <f>(((I3277/60)/60)/24)+DATE(1970,1,1)</f>
        <v>42044.1875</v>
      </c>
      <c r="T3277" s="16">
        <f>(((J3277/60)/60)/24)+DATE(1970,1,1)</f>
        <v>42017.88045138889</v>
      </c>
      <c r="U3277">
        <f t="shared" si="309"/>
        <v>12</v>
      </c>
      <c r="V3277" t="str">
        <f t="shared" si="310"/>
        <v/>
      </c>
      <c r="W3277" t="str">
        <f t="shared" si="311"/>
        <v/>
      </c>
      <c r="X3277" t="str">
        <f t="shared" si="312"/>
        <v/>
      </c>
    </row>
    <row r="3278" spans="1:24"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f>
        <v>1.1684444444444444</v>
      </c>
      <c r="P3278" s="6">
        <f>E3278/L3278</f>
        <v>52.58</v>
      </c>
      <c r="Q3278" t="str">
        <f t="shared" si="307"/>
        <v>theater</v>
      </c>
      <c r="R3278" s="7" t="str">
        <f t="shared" si="308"/>
        <v>plays</v>
      </c>
      <c r="S3278" s="13">
        <f>(((I3278/60)/60)/24)+DATE(1970,1,1)</f>
        <v>42461.165972222225</v>
      </c>
      <c r="T3278" s="16">
        <f>(((J3278/60)/60)/24)+DATE(1970,1,1)</f>
        <v>42426.949988425928</v>
      </c>
      <c r="U3278">
        <f t="shared" si="309"/>
        <v>100</v>
      </c>
      <c r="V3278" t="str">
        <f t="shared" si="310"/>
        <v/>
      </c>
      <c r="W3278" t="str">
        <f t="shared" si="311"/>
        <v/>
      </c>
      <c r="X3278" t="str">
        <f t="shared" si="312"/>
        <v/>
      </c>
    </row>
    <row r="3279" spans="1:24"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f>
        <v>1.0860000000000001</v>
      </c>
      <c r="P3279" s="6">
        <f>E3279/L3279</f>
        <v>54.3</v>
      </c>
      <c r="Q3279" t="str">
        <f t="shared" si="307"/>
        <v>theater</v>
      </c>
      <c r="R3279" s="7" t="str">
        <f t="shared" si="308"/>
        <v>plays</v>
      </c>
      <c r="S3279" s="13">
        <f>(((I3279/60)/60)/24)+DATE(1970,1,1)</f>
        <v>41961.724606481483</v>
      </c>
      <c r="T3279" s="16">
        <f>(((J3279/60)/60)/24)+DATE(1970,1,1)</f>
        <v>41931.682939814818</v>
      </c>
      <c r="U3279">
        <f t="shared" si="309"/>
        <v>100</v>
      </c>
      <c r="V3279" t="str">
        <f t="shared" si="310"/>
        <v/>
      </c>
      <c r="W3279" t="str">
        <f t="shared" si="311"/>
        <v/>
      </c>
      <c r="X3279" t="str">
        <f t="shared" si="312"/>
        <v/>
      </c>
    </row>
    <row r="3280" spans="1:24"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f>
        <v>1.034</v>
      </c>
      <c r="P3280" s="6">
        <f>E3280/L3280</f>
        <v>76.029411764705884</v>
      </c>
      <c r="Q3280" t="str">
        <f t="shared" si="307"/>
        <v>theater</v>
      </c>
      <c r="R3280" s="7" t="str">
        <f t="shared" si="308"/>
        <v>plays</v>
      </c>
      <c r="S3280" s="13">
        <f>(((I3280/60)/60)/24)+DATE(1970,1,1)</f>
        <v>42154.848414351851</v>
      </c>
      <c r="T3280" s="16">
        <f>(((J3280/60)/60)/24)+DATE(1970,1,1)</f>
        <v>42124.848414351851</v>
      </c>
      <c r="U3280">
        <f t="shared" si="309"/>
        <v>34</v>
      </c>
      <c r="V3280" t="str">
        <f t="shared" si="310"/>
        <v/>
      </c>
      <c r="W3280" t="str">
        <f t="shared" si="311"/>
        <v/>
      </c>
      <c r="X3280" t="str">
        <f t="shared" si="312"/>
        <v/>
      </c>
    </row>
    <row r="3281" spans="1:24"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f>
        <v>1.1427586206896552</v>
      </c>
      <c r="P3281" s="6">
        <f>E3281/L3281</f>
        <v>105.2063492063492</v>
      </c>
      <c r="Q3281" t="str">
        <f t="shared" si="307"/>
        <v>theater</v>
      </c>
      <c r="R3281" s="7" t="str">
        <f t="shared" si="308"/>
        <v>plays</v>
      </c>
      <c r="S3281" s="13">
        <f>(((I3281/60)/60)/24)+DATE(1970,1,1)</f>
        <v>42461.06086805556</v>
      </c>
      <c r="T3281" s="16">
        <f>(((J3281/60)/60)/24)+DATE(1970,1,1)</f>
        <v>42431.102534722217</v>
      </c>
      <c r="U3281">
        <f t="shared" si="309"/>
        <v>63</v>
      </c>
      <c r="V3281" t="str">
        <f t="shared" si="310"/>
        <v/>
      </c>
      <c r="W3281" t="str">
        <f t="shared" si="311"/>
        <v/>
      </c>
      <c r="X3281" t="str">
        <f t="shared" si="312"/>
        <v/>
      </c>
    </row>
    <row r="3282" spans="1:24"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f>
        <v>1.03</v>
      </c>
      <c r="P3282" s="6">
        <f>E3282/L3282</f>
        <v>68.666666666666671</v>
      </c>
      <c r="Q3282" t="str">
        <f t="shared" si="307"/>
        <v>theater</v>
      </c>
      <c r="R3282" s="7" t="str">
        <f t="shared" si="308"/>
        <v>plays</v>
      </c>
      <c r="S3282" s="13">
        <f>(((I3282/60)/60)/24)+DATE(1970,1,1)</f>
        <v>42156.208333333328</v>
      </c>
      <c r="T3282" s="16">
        <f>(((J3282/60)/60)/24)+DATE(1970,1,1)</f>
        <v>42121.756921296299</v>
      </c>
      <c r="U3282">
        <f t="shared" si="309"/>
        <v>30</v>
      </c>
      <c r="V3282" t="str">
        <f t="shared" si="310"/>
        <v/>
      </c>
      <c r="W3282" t="str">
        <f t="shared" si="311"/>
        <v/>
      </c>
      <c r="X3282" t="str">
        <f t="shared" si="312"/>
        <v/>
      </c>
    </row>
    <row r="3283" spans="1:24"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f>
        <v>1.216</v>
      </c>
      <c r="P3283" s="6">
        <f>E3283/L3283</f>
        <v>129.36170212765958</v>
      </c>
      <c r="Q3283" t="str">
        <f t="shared" si="307"/>
        <v>theater</v>
      </c>
      <c r="R3283" s="7" t="str">
        <f t="shared" si="308"/>
        <v>plays</v>
      </c>
      <c r="S3283" s="13">
        <f>(((I3283/60)/60)/24)+DATE(1970,1,1)</f>
        <v>42249.019733796296</v>
      </c>
      <c r="T3283" s="16">
        <f>(((J3283/60)/60)/24)+DATE(1970,1,1)</f>
        <v>42219.019733796296</v>
      </c>
      <c r="U3283">
        <f t="shared" si="309"/>
        <v>47</v>
      </c>
      <c r="V3283" t="str">
        <f t="shared" si="310"/>
        <v/>
      </c>
      <c r="W3283" t="str">
        <f t="shared" si="311"/>
        <v/>
      </c>
      <c r="X3283" t="str">
        <f t="shared" si="312"/>
        <v/>
      </c>
    </row>
    <row r="3284" spans="1:24"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f>
        <v>1.026467741935484</v>
      </c>
      <c r="P3284" s="6">
        <f>E3284/L3284</f>
        <v>134.26371308016877</v>
      </c>
      <c r="Q3284" t="str">
        <f t="shared" si="307"/>
        <v>theater</v>
      </c>
      <c r="R3284" s="7" t="str">
        <f t="shared" si="308"/>
        <v>plays</v>
      </c>
      <c r="S3284" s="13">
        <f>(((I3284/60)/60)/24)+DATE(1970,1,1)</f>
        <v>42489.19430555556</v>
      </c>
      <c r="T3284" s="16">
        <f>(((J3284/60)/60)/24)+DATE(1970,1,1)</f>
        <v>42445.19430555556</v>
      </c>
      <c r="U3284">
        <f t="shared" si="309"/>
        <v>237</v>
      </c>
      <c r="V3284" t="str">
        <f t="shared" si="310"/>
        <v/>
      </c>
      <c r="W3284" t="str">
        <f t="shared" si="311"/>
        <v/>
      </c>
      <c r="X3284" t="str">
        <f t="shared" si="312"/>
        <v/>
      </c>
    </row>
    <row r="3285" spans="1:24"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f>
        <v>1.0475000000000001</v>
      </c>
      <c r="P3285" s="6">
        <f>E3285/L3285</f>
        <v>17.829787234042552</v>
      </c>
      <c r="Q3285" t="str">
        <f t="shared" si="307"/>
        <v>theater</v>
      </c>
      <c r="R3285" s="7" t="str">
        <f t="shared" si="308"/>
        <v>plays</v>
      </c>
      <c r="S3285" s="13">
        <f>(((I3285/60)/60)/24)+DATE(1970,1,1)</f>
        <v>42410.875</v>
      </c>
      <c r="T3285" s="16">
        <f>(((J3285/60)/60)/24)+DATE(1970,1,1)</f>
        <v>42379.74418981481</v>
      </c>
      <c r="U3285">
        <f t="shared" si="309"/>
        <v>47</v>
      </c>
      <c r="V3285" t="str">
        <f t="shared" si="310"/>
        <v/>
      </c>
      <c r="W3285" t="str">
        <f t="shared" si="311"/>
        <v/>
      </c>
      <c r="X3285" t="str">
        <f t="shared" si="312"/>
        <v/>
      </c>
    </row>
    <row r="3286" spans="1:24"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f>
        <v>1.016</v>
      </c>
      <c r="P3286" s="6">
        <f>E3286/L3286</f>
        <v>203.2</v>
      </c>
      <c r="Q3286" t="str">
        <f t="shared" si="307"/>
        <v>theater</v>
      </c>
      <c r="R3286" s="7" t="str">
        <f t="shared" si="308"/>
        <v>plays</v>
      </c>
      <c r="S3286" s="13">
        <f>(((I3286/60)/60)/24)+DATE(1970,1,1)</f>
        <v>42398.249305555553</v>
      </c>
      <c r="T3286" s="16">
        <f>(((J3286/60)/60)/24)+DATE(1970,1,1)</f>
        <v>42380.884872685187</v>
      </c>
      <c r="U3286">
        <f t="shared" si="309"/>
        <v>15</v>
      </c>
      <c r="V3286" t="str">
        <f t="shared" si="310"/>
        <v/>
      </c>
      <c r="W3286" t="str">
        <f t="shared" si="311"/>
        <v/>
      </c>
      <c r="X3286" t="str">
        <f t="shared" si="312"/>
        <v/>
      </c>
    </row>
    <row r="3287" spans="1:24"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f>
        <v>1.1210242048409682</v>
      </c>
      <c r="P3287" s="6">
        <f>E3287/L3287</f>
        <v>69.18518518518519</v>
      </c>
      <c r="Q3287" t="str">
        <f t="shared" si="307"/>
        <v>theater</v>
      </c>
      <c r="R3287" s="7" t="str">
        <f t="shared" si="308"/>
        <v>plays</v>
      </c>
      <c r="S3287" s="13">
        <f>(((I3287/60)/60)/24)+DATE(1970,1,1)</f>
        <v>42794.208333333328</v>
      </c>
      <c r="T3287" s="16">
        <f>(((J3287/60)/60)/24)+DATE(1970,1,1)</f>
        <v>42762.942430555559</v>
      </c>
      <c r="U3287">
        <f t="shared" si="309"/>
        <v>81</v>
      </c>
      <c r="V3287" t="str">
        <f t="shared" si="310"/>
        <v/>
      </c>
      <c r="W3287" t="str">
        <f t="shared" si="311"/>
        <v/>
      </c>
      <c r="X3287" t="str">
        <f t="shared" si="312"/>
        <v/>
      </c>
    </row>
    <row r="3288" spans="1:24"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f>
        <v>1.0176666666666667</v>
      </c>
      <c r="P3288" s="6">
        <f>E3288/L3288</f>
        <v>125.12295081967213</v>
      </c>
      <c r="Q3288" t="str">
        <f t="shared" si="307"/>
        <v>theater</v>
      </c>
      <c r="R3288" s="7" t="str">
        <f t="shared" si="308"/>
        <v>plays</v>
      </c>
      <c r="S3288" s="13">
        <f>(((I3288/60)/60)/24)+DATE(1970,1,1)</f>
        <v>42597.840069444443</v>
      </c>
      <c r="T3288" s="16">
        <f>(((J3288/60)/60)/24)+DATE(1970,1,1)</f>
        <v>42567.840069444443</v>
      </c>
      <c r="U3288">
        <f t="shared" si="309"/>
        <v>122</v>
      </c>
      <c r="V3288" t="str">
        <f t="shared" si="310"/>
        <v/>
      </c>
      <c r="W3288" t="str">
        <f t="shared" si="311"/>
        <v/>
      </c>
      <c r="X3288" t="str">
        <f t="shared" si="312"/>
        <v/>
      </c>
    </row>
    <row r="3289" spans="1:24"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f>
        <v>1</v>
      </c>
      <c r="P3289" s="6">
        <f>E3289/L3289</f>
        <v>73.529411764705884</v>
      </c>
      <c r="Q3289" t="str">
        <f t="shared" si="307"/>
        <v>theater</v>
      </c>
      <c r="R3289" s="7" t="str">
        <f t="shared" si="308"/>
        <v>plays</v>
      </c>
      <c r="S3289" s="13">
        <f>(((I3289/60)/60)/24)+DATE(1970,1,1)</f>
        <v>42336.750324074077</v>
      </c>
      <c r="T3289" s="16">
        <f>(((J3289/60)/60)/24)+DATE(1970,1,1)</f>
        <v>42311.750324074077</v>
      </c>
      <c r="U3289">
        <f t="shared" si="309"/>
        <v>34</v>
      </c>
      <c r="V3289" t="str">
        <f t="shared" si="310"/>
        <v/>
      </c>
      <c r="W3289" t="str">
        <f t="shared" si="311"/>
        <v/>
      </c>
      <c r="X3289" t="str">
        <f t="shared" si="312"/>
        <v/>
      </c>
    </row>
    <row r="3290" spans="1:24"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f>
        <v>1.0026489999999999</v>
      </c>
      <c r="P3290" s="6">
        <f>E3290/L3290</f>
        <v>48.437149758454105</v>
      </c>
      <c r="Q3290" t="str">
        <f t="shared" si="307"/>
        <v>theater</v>
      </c>
      <c r="R3290" s="7" t="str">
        <f t="shared" si="308"/>
        <v>plays</v>
      </c>
      <c r="S3290" s="13">
        <f>(((I3290/60)/60)/24)+DATE(1970,1,1)</f>
        <v>42541.958333333328</v>
      </c>
      <c r="T3290" s="16">
        <f>(((J3290/60)/60)/24)+DATE(1970,1,1)</f>
        <v>42505.774479166663</v>
      </c>
      <c r="U3290">
        <f t="shared" si="309"/>
        <v>207</v>
      </c>
      <c r="V3290" t="str">
        <f t="shared" si="310"/>
        <v/>
      </c>
      <c r="W3290" t="str">
        <f t="shared" si="311"/>
        <v/>
      </c>
      <c r="X3290" t="str">
        <f t="shared" si="312"/>
        <v/>
      </c>
    </row>
    <row r="3291" spans="1:24"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f>
        <v>1.3304200000000002</v>
      </c>
      <c r="P3291" s="6">
        <f>E3291/L3291</f>
        <v>26.608400000000003</v>
      </c>
      <c r="Q3291" t="str">
        <f t="shared" si="307"/>
        <v>theater</v>
      </c>
      <c r="R3291" s="7" t="str">
        <f t="shared" si="308"/>
        <v>plays</v>
      </c>
      <c r="S3291" s="13">
        <f>(((I3291/60)/60)/24)+DATE(1970,1,1)</f>
        <v>42786.368078703701</v>
      </c>
      <c r="T3291" s="16">
        <f>(((J3291/60)/60)/24)+DATE(1970,1,1)</f>
        <v>42758.368078703701</v>
      </c>
      <c r="U3291">
        <f t="shared" si="309"/>
        <v>25</v>
      </c>
      <c r="V3291" t="str">
        <f t="shared" si="310"/>
        <v/>
      </c>
      <c r="W3291" t="str">
        <f t="shared" si="311"/>
        <v/>
      </c>
      <c r="X3291" t="str">
        <f t="shared" si="312"/>
        <v/>
      </c>
    </row>
    <row r="3292" spans="1:24"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f>
        <v>1.212</v>
      </c>
      <c r="P3292" s="6">
        <f>E3292/L3292</f>
        <v>33.666666666666664</v>
      </c>
      <c r="Q3292" t="str">
        <f t="shared" si="307"/>
        <v>theater</v>
      </c>
      <c r="R3292" s="7" t="str">
        <f t="shared" si="308"/>
        <v>plays</v>
      </c>
      <c r="S3292" s="13">
        <f>(((I3292/60)/60)/24)+DATE(1970,1,1)</f>
        <v>42805.51494212963</v>
      </c>
      <c r="T3292" s="16">
        <f>(((J3292/60)/60)/24)+DATE(1970,1,1)</f>
        <v>42775.51494212963</v>
      </c>
      <c r="U3292">
        <f t="shared" si="309"/>
        <v>72</v>
      </c>
      <c r="V3292" t="str">
        <f t="shared" si="310"/>
        <v/>
      </c>
      <c r="W3292" t="str">
        <f t="shared" si="311"/>
        <v/>
      </c>
      <c r="X3292" t="str">
        <f t="shared" si="312"/>
        <v/>
      </c>
    </row>
    <row r="3293" spans="1:24"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f>
        <v>1.1399999999999999</v>
      </c>
      <c r="P3293" s="6">
        <f>E3293/L3293</f>
        <v>40.714285714285715</v>
      </c>
      <c r="Q3293" t="str">
        <f t="shared" si="307"/>
        <v>theater</v>
      </c>
      <c r="R3293" s="7" t="str">
        <f t="shared" si="308"/>
        <v>plays</v>
      </c>
      <c r="S3293" s="13">
        <f>(((I3293/60)/60)/24)+DATE(1970,1,1)</f>
        <v>42264.165972222225</v>
      </c>
      <c r="T3293" s="16">
        <f>(((J3293/60)/60)/24)+DATE(1970,1,1)</f>
        <v>42232.702546296292</v>
      </c>
      <c r="U3293">
        <f t="shared" si="309"/>
        <v>14</v>
      </c>
      <c r="V3293" t="str">
        <f t="shared" si="310"/>
        <v/>
      </c>
      <c r="W3293" t="str">
        <f t="shared" si="311"/>
        <v/>
      </c>
      <c r="X3293" t="str">
        <f t="shared" si="312"/>
        <v/>
      </c>
    </row>
    <row r="3294" spans="1:24"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f>
        <v>2.8613861386138613</v>
      </c>
      <c r="P3294" s="6">
        <f>E3294/L3294</f>
        <v>19.266666666666666</v>
      </c>
      <c r="Q3294" t="str">
        <f t="shared" si="307"/>
        <v>theater</v>
      </c>
      <c r="R3294" s="7" t="str">
        <f t="shared" si="308"/>
        <v>plays</v>
      </c>
      <c r="S3294" s="13">
        <f>(((I3294/60)/60)/24)+DATE(1970,1,1)</f>
        <v>42342.811898148153</v>
      </c>
      <c r="T3294" s="16">
        <f>(((J3294/60)/60)/24)+DATE(1970,1,1)</f>
        <v>42282.770231481481</v>
      </c>
      <c r="U3294">
        <f t="shared" si="309"/>
        <v>15</v>
      </c>
      <c r="V3294" t="str">
        <f t="shared" si="310"/>
        <v/>
      </c>
      <c r="W3294" t="str">
        <f t="shared" si="311"/>
        <v/>
      </c>
      <c r="X3294" t="str">
        <f t="shared" si="312"/>
        <v/>
      </c>
    </row>
    <row r="3295" spans="1:24"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f>
        <v>1.7044444444444444</v>
      </c>
      <c r="P3295" s="6">
        <f>E3295/L3295</f>
        <v>84.285714285714292</v>
      </c>
      <c r="Q3295" t="str">
        <f t="shared" si="307"/>
        <v>theater</v>
      </c>
      <c r="R3295" s="7" t="str">
        <f t="shared" si="308"/>
        <v>plays</v>
      </c>
      <c r="S3295" s="13">
        <f>(((I3295/60)/60)/24)+DATE(1970,1,1)</f>
        <v>42798.425370370373</v>
      </c>
      <c r="T3295" s="16">
        <f>(((J3295/60)/60)/24)+DATE(1970,1,1)</f>
        <v>42768.425370370373</v>
      </c>
      <c r="U3295">
        <f t="shared" si="309"/>
        <v>91</v>
      </c>
      <c r="V3295" t="str">
        <f t="shared" si="310"/>
        <v/>
      </c>
      <c r="W3295" t="str">
        <f t="shared" si="311"/>
        <v/>
      </c>
      <c r="X3295" t="str">
        <f t="shared" si="312"/>
        <v/>
      </c>
    </row>
    <row r="3296" spans="1:24"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f>
        <v>1.1833333333333333</v>
      </c>
      <c r="P3296" s="6">
        <f>E3296/L3296</f>
        <v>29.583333333333332</v>
      </c>
      <c r="Q3296" t="str">
        <f t="shared" si="307"/>
        <v>theater</v>
      </c>
      <c r="R3296" s="7" t="str">
        <f t="shared" si="308"/>
        <v>plays</v>
      </c>
      <c r="S3296" s="13">
        <f>(((I3296/60)/60)/24)+DATE(1970,1,1)</f>
        <v>42171.541134259256</v>
      </c>
      <c r="T3296" s="16">
        <f>(((J3296/60)/60)/24)+DATE(1970,1,1)</f>
        <v>42141.541134259256</v>
      </c>
      <c r="U3296">
        <f t="shared" si="309"/>
        <v>24</v>
      </c>
      <c r="V3296" t="str">
        <f t="shared" si="310"/>
        <v/>
      </c>
      <c r="W3296" t="str">
        <f t="shared" si="311"/>
        <v/>
      </c>
      <c r="X3296" t="str">
        <f t="shared" si="312"/>
        <v/>
      </c>
    </row>
    <row r="3297" spans="1:24"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f>
        <v>1.0285857142857142</v>
      </c>
      <c r="P3297" s="6">
        <f>E3297/L3297</f>
        <v>26.667037037037037</v>
      </c>
      <c r="Q3297" t="str">
        <f t="shared" si="307"/>
        <v>theater</v>
      </c>
      <c r="R3297" s="7" t="str">
        <f t="shared" si="308"/>
        <v>plays</v>
      </c>
      <c r="S3297" s="13">
        <f>(((I3297/60)/60)/24)+DATE(1970,1,1)</f>
        <v>42639.442465277782</v>
      </c>
      <c r="T3297" s="16">
        <f>(((J3297/60)/60)/24)+DATE(1970,1,1)</f>
        <v>42609.442465277782</v>
      </c>
      <c r="U3297">
        <f t="shared" si="309"/>
        <v>27</v>
      </c>
      <c r="V3297" t="str">
        <f t="shared" si="310"/>
        <v/>
      </c>
      <c r="W3297" t="str">
        <f t="shared" si="311"/>
        <v/>
      </c>
      <c r="X3297" t="str">
        <f t="shared" si="312"/>
        <v/>
      </c>
    </row>
    <row r="3298" spans="1:24"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f>
        <v>1.4406666666666668</v>
      </c>
      <c r="P3298" s="6">
        <f>E3298/L3298</f>
        <v>45.978723404255319</v>
      </c>
      <c r="Q3298" t="str">
        <f t="shared" si="307"/>
        <v>theater</v>
      </c>
      <c r="R3298" s="7" t="str">
        <f t="shared" si="308"/>
        <v>plays</v>
      </c>
      <c r="S3298" s="13">
        <f>(((I3298/60)/60)/24)+DATE(1970,1,1)</f>
        <v>42330.916666666672</v>
      </c>
      <c r="T3298" s="16">
        <f>(((J3298/60)/60)/24)+DATE(1970,1,1)</f>
        <v>42309.756620370375</v>
      </c>
      <c r="U3298">
        <f t="shared" si="309"/>
        <v>47</v>
      </c>
      <c r="V3298" t="str">
        <f t="shared" si="310"/>
        <v/>
      </c>
      <c r="W3298" t="str">
        <f t="shared" si="311"/>
        <v/>
      </c>
      <c r="X3298" t="str">
        <f t="shared" si="312"/>
        <v/>
      </c>
    </row>
    <row r="3299" spans="1:24"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f>
        <v>1.0007272727272727</v>
      </c>
      <c r="P3299" s="6">
        <f>E3299/L3299</f>
        <v>125.09090909090909</v>
      </c>
      <c r="Q3299" t="str">
        <f t="shared" si="307"/>
        <v>theater</v>
      </c>
      <c r="R3299" s="7" t="str">
        <f t="shared" si="308"/>
        <v>plays</v>
      </c>
      <c r="S3299" s="13">
        <f>(((I3299/60)/60)/24)+DATE(1970,1,1)</f>
        <v>42212.957638888889</v>
      </c>
      <c r="T3299" s="16">
        <f>(((J3299/60)/60)/24)+DATE(1970,1,1)</f>
        <v>42193.771481481483</v>
      </c>
      <c r="U3299">
        <f t="shared" si="309"/>
        <v>44</v>
      </c>
      <c r="V3299" t="str">
        <f t="shared" si="310"/>
        <v/>
      </c>
      <c r="W3299" t="str">
        <f t="shared" si="311"/>
        <v/>
      </c>
      <c r="X3299" t="str">
        <f t="shared" si="312"/>
        <v/>
      </c>
    </row>
    <row r="3300" spans="1:24"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f>
        <v>1.0173000000000001</v>
      </c>
      <c r="P3300" s="6">
        <f>E3300/L3300</f>
        <v>141.29166666666666</v>
      </c>
      <c r="Q3300" t="str">
        <f t="shared" si="307"/>
        <v>theater</v>
      </c>
      <c r="R3300" s="7" t="str">
        <f t="shared" si="308"/>
        <v>plays</v>
      </c>
      <c r="S3300" s="13">
        <f>(((I3300/60)/60)/24)+DATE(1970,1,1)</f>
        <v>42260</v>
      </c>
      <c r="T3300" s="16">
        <f>(((J3300/60)/60)/24)+DATE(1970,1,1)</f>
        <v>42239.957962962959</v>
      </c>
      <c r="U3300">
        <f t="shared" si="309"/>
        <v>72</v>
      </c>
      <c r="V3300" t="str">
        <f t="shared" si="310"/>
        <v/>
      </c>
      <c r="W3300" t="str">
        <f t="shared" si="311"/>
        <v/>
      </c>
      <c r="X3300" t="str">
        <f t="shared" si="312"/>
        <v/>
      </c>
    </row>
    <row r="3301" spans="1:24"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f>
        <v>1.1619999999999999</v>
      </c>
      <c r="P3301" s="6">
        <f>E3301/L3301</f>
        <v>55.333333333333336</v>
      </c>
      <c r="Q3301" t="str">
        <f t="shared" si="307"/>
        <v>theater</v>
      </c>
      <c r="R3301" s="7" t="str">
        <f t="shared" si="308"/>
        <v>plays</v>
      </c>
      <c r="S3301" s="13">
        <f>(((I3301/60)/60)/24)+DATE(1970,1,1)</f>
        <v>42291.917395833334</v>
      </c>
      <c r="T3301" s="16">
        <f>(((J3301/60)/60)/24)+DATE(1970,1,1)</f>
        <v>42261.917395833334</v>
      </c>
      <c r="U3301">
        <f t="shared" si="309"/>
        <v>63</v>
      </c>
      <c r="V3301" t="str">
        <f t="shared" si="310"/>
        <v/>
      </c>
      <c r="W3301" t="str">
        <f t="shared" si="311"/>
        <v/>
      </c>
      <c r="X3301" t="str">
        <f t="shared" si="312"/>
        <v/>
      </c>
    </row>
    <row r="3302" spans="1:24"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6">
        <f>E3302/L3302</f>
        <v>46.420454545454547</v>
      </c>
      <c r="Q3302" t="str">
        <f t="shared" si="307"/>
        <v>theater</v>
      </c>
      <c r="R3302" s="7" t="str">
        <f t="shared" si="308"/>
        <v>plays</v>
      </c>
      <c r="S3302" s="13">
        <f>(((I3302/60)/60)/24)+DATE(1970,1,1)</f>
        <v>42123.743773148148</v>
      </c>
      <c r="T3302" s="16">
        <f>(((J3302/60)/60)/24)+DATE(1970,1,1)</f>
        <v>42102.743773148148</v>
      </c>
      <c r="U3302">
        <f t="shared" si="309"/>
        <v>88</v>
      </c>
      <c r="V3302" t="str">
        <f t="shared" si="310"/>
        <v/>
      </c>
      <c r="W3302" t="str">
        <f t="shared" si="311"/>
        <v/>
      </c>
      <c r="X3302" t="str">
        <f t="shared" si="312"/>
        <v/>
      </c>
    </row>
    <row r="3303" spans="1:24"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f>
        <v>1.3346666666666667</v>
      </c>
      <c r="P3303" s="6">
        <f>E3303/L3303</f>
        <v>57.2</v>
      </c>
      <c r="Q3303" t="str">
        <f t="shared" si="307"/>
        <v>theater</v>
      </c>
      <c r="R3303" s="7" t="str">
        <f t="shared" si="308"/>
        <v>plays</v>
      </c>
      <c r="S3303" s="13">
        <f>(((I3303/60)/60)/24)+DATE(1970,1,1)</f>
        <v>42583.290972222225</v>
      </c>
      <c r="T3303" s="16">
        <f>(((J3303/60)/60)/24)+DATE(1970,1,1)</f>
        <v>42538.73583333334</v>
      </c>
      <c r="U3303">
        <f t="shared" si="309"/>
        <v>70</v>
      </c>
      <c r="V3303" t="str">
        <f t="shared" si="310"/>
        <v/>
      </c>
      <c r="W3303" t="str">
        <f t="shared" si="311"/>
        <v/>
      </c>
      <c r="X3303" t="str">
        <f t="shared" si="312"/>
        <v/>
      </c>
    </row>
    <row r="3304" spans="1:24"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f>
        <v>1.0339285714285715</v>
      </c>
      <c r="P3304" s="6">
        <f>E3304/L3304</f>
        <v>173.7</v>
      </c>
      <c r="Q3304" t="str">
        <f t="shared" si="307"/>
        <v>theater</v>
      </c>
      <c r="R3304" s="7" t="str">
        <f t="shared" si="308"/>
        <v>plays</v>
      </c>
      <c r="S3304" s="13">
        <f>(((I3304/60)/60)/24)+DATE(1970,1,1)</f>
        <v>42711.35157407407</v>
      </c>
      <c r="T3304" s="16">
        <f>(((J3304/60)/60)/24)+DATE(1970,1,1)</f>
        <v>42681.35157407407</v>
      </c>
      <c r="U3304">
        <f t="shared" si="309"/>
        <v>50</v>
      </c>
      <c r="V3304" t="str">
        <f t="shared" si="310"/>
        <v/>
      </c>
      <c r="W3304" t="str">
        <f t="shared" si="311"/>
        <v/>
      </c>
      <c r="X3304" t="str">
        <f t="shared" si="312"/>
        <v/>
      </c>
    </row>
    <row r="3305" spans="1:24"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f>
        <v>1.1588888888888889</v>
      </c>
      <c r="P3305" s="6">
        <f>E3305/L3305</f>
        <v>59.6</v>
      </c>
      <c r="Q3305" t="str">
        <f t="shared" si="307"/>
        <v>theater</v>
      </c>
      <c r="R3305" s="7" t="str">
        <f t="shared" si="308"/>
        <v>plays</v>
      </c>
      <c r="S3305" s="13">
        <f>(((I3305/60)/60)/24)+DATE(1970,1,1)</f>
        <v>42091.609768518523</v>
      </c>
      <c r="T3305" s="16">
        <f>(((J3305/60)/60)/24)+DATE(1970,1,1)</f>
        <v>42056.65143518518</v>
      </c>
      <c r="U3305">
        <f t="shared" si="309"/>
        <v>35</v>
      </c>
      <c r="V3305" t="str">
        <f t="shared" si="310"/>
        <v/>
      </c>
      <c r="W3305" t="str">
        <f t="shared" si="311"/>
        <v/>
      </c>
      <c r="X3305" t="str">
        <f t="shared" si="312"/>
        <v/>
      </c>
    </row>
    <row r="3306" spans="1:24"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f>
        <v>1.0451666666666666</v>
      </c>
      <c r="P3306" s="6">
        <f>E3306/L3306</f>
        <v>89.585714285714289</v>
      </c>
      <c r="Q3306" t="str">
        <f t="shared" si="307"/>
        <v>theater</v>
      </c>
      <c r="R3306" s="7" t="str">
        <f t="shared" si="308"/>
        <v>plays</v>
      </c>
      <c r="S3306" s="13">
        <f>(((I3306/60)/60)/24)+DATE(1970,1,1)</f>
        <v>42726.624444444446</v>
      </c>
      <c r="T3306" s="16">
        <f>(((J3306/60)/60)/24)+DATE(1970,1,1)</f>
        <v>42696.624444444446</v>
      </c>
      <c r="U3306">
        <f t="shared" si="309"/>
        <v>175</v>
      </c>
      <c r="V3306" t="str">
        <f t="shared" si="310"/>
        <v/>
      </c>
      <c r="W3306" t="str">
        <f t="shared" si="311"/>
        <v/>
      </c>
      <c r="X3306" t="str">
        <f t="shared" si="312"/>
        <v/>
      </c>
    </row>
    <row r="3307" spans="1:24"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f>
        <v>1.0202500000000001</v>
      </c>
      <c r="P3307" s="6">
        <f>E3307/L3307</f>
        <v>204.05</v>
      </c>
      <c r="Q3307" t="str">
        <f t="shared" si="307"/>
        <v>theater</v>
      </c>
      <c r="R3307" s="7" t="str">
        <f t="shared" si="308"/>
        <v>plays</v>
      </c>
      <c r="S3307" s="13">
        <f>(((I3307/60)/60)/24)+DATE(1970,1,1)</f>
        <v>42216.855879629627</v>
      </c>
      <c r="T3307" s="16">
        <f>(((J3307/60)/60)/24)+DATE(1970,1,1)</f>
        <v>42186.855879629627</v>
      </c>
      <c r="U3307">
        <f t="shared" si="309"/>
        <v>20</v>
      </c>
      <c r="V3307" t="str">
        <f t="shared" si="310"/>
        <v/>
      </c>
      <c r="W3307" t="str">
        <f t="shared" si="311"/>
        <v/>
      </c>
      <c r="X3307" t="str">
        <f t="shared" si="312"/>
        <v/>
      </c>
    </row>
    <row r="3308" spans="1:24"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f>
        <v>1.7533333333333334</v>
      </c>
      <c r="P3308" s="6">
        <f>E3308/L3308</f>
        <v>48.703703703703702</v>
      </c>
      <c r="Q3308" t="str">
        <f t="shared" si="307"/>
        <v>theater</v>
      </c>
      <c r="R3308" s="7" t="str">
        <f t="shared" si="308"/>
        <v>plays</v>
      </c>
      <c r="S3308" s="13">
        <f>(((I3308/60)/60)/24)+DATE(1970,1,1)</f>
        <v>42531.125</v>
      </c>
      <c r="T3308" s="16">
        <f>(((J3308/60)/60)/24)+DATE(1970,1,1)</f>
        <v>42493.219236111108</v>
      </c>
      <c r="U3308">
        <f t="shared" si="309"/>
        <v>54</v>
      </c>
      <c r="V3308" t="str">
        <f t="shared" si="310"/>
        <v/>
      </c>
      <c r="W3308" t="str">
        <f t="shared" si="311"/>
        <v/>
      </c>
      <c r="X3308" t="str">
        <f t="shared" si="312"/>
        <v/>
      </c>
    </row>
    <row r="3309" spans="1:24"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f>
        <v>1.0668</v>
      </c>
      <c r="P3309" s="6">
        <f>E3309/L3309</f>
        <v>53.339999999999996</v>
      </c>
      <c r="Q3309" t="str">
        <f t="shared" si="307"/>
        <v>theater</v>
      </c>
      <c r="R3309" s="7" t="str">
        <f t="shared" si="308"/>
        <v>plays</v>
      </c>
      <c r="S3309" s="13">
        <f>(((I3309/60)/60)/24)+DATE(1970,1,1)</f>
        <v>42505.057164351849</v>
      </c>
      <c r="T3309" s="16">
        <f>(((J3309/60)/60)/24)+DATE(1970,1,1)</f>
        <v>42475.057164351849</v>
      </c>
      <c r="U3309">
        <f t="shared" si="309"/>
        <v>20</v>
      </c>
      <c r="V3309" t="str">
        <f t="shared" si="310"/>
        <v/>
      </c>
      <c r="W3309" t="str">
        <f t="shared" si="311"/>
        <v/>
      </c>
      <c r="X3309" t="str">
        <f t="shared" si="312"/>
        <v/>
      </c>
    </row>
    <row r="3310" spans="1:24"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f>
        <v>1.2228571428571429</v>
      </c>
      <c r="P3310" s="6">
        <f>E3310/L3310</f>
        <v>75.087719298245617</v>
      </c>
      <c r="Q3310" t="str">
        <f t="shared" si="307"/>
        <v>theater</v>
      </c>
      <c r="R3310" s="7" t="str">
        <f t="shared" si="308"/>
        <v>plays</v>
      </c>
      <c r="S3310" s="13">
        <f>(((I3310/60)/60)/24)+DATE(1970,1,1)</f>
        <v>42473.876909722225</v>
      </c>
      <c r="T3310" s="16">
        <f>(((J3310/60)/60)/24)+DATE(1970,1,1)</f>
        <v>42452.876909722225</v>
      </c>
      <c r="U3310">
        <f t="shared" si="309"/>
        <v>57</v>
      </c>
      <c r="V3310" t="str">
        <f t="shared" si="310"/>
        <v/>
      </c>
      <c r="W3310" t="str">
        <f t="shared" si="311"/>
        <v/>
      </c>
      <c r="X3310" t="str">
        <f t="shared" si="312"/>
        <v/>
      </c>
    </row>
    <row r="3311" spans="1:24"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f>
        <v>1.5942857142857143</v>
      </c>
      <c r="P3311" s="6">
        <f>E3311/L3311</f>
        <v>18</v>
      </c>
      <c r="Q3311" t="str">
        <f t="shared" si="307"/>
        <v>theater</v>
      </c>
      <c r="R3311" s="7" t="str">
        <f t="shared" si="308"/>
        <v>plays</v>
      </c>
      <c r="S3311" s="13">
        <f>(((I3311/60)/60)/24)+DATE(1970,1,1)</f>
        <v>42659.650208333333</v>
      </c>
      <c r="T3311" s="16">
        <f>(((J3311/60)/60)/24)+DATE(1970,1,1)</f>
        <v>42628.650208333333</v>
      </c>
      <c r="U3311">
        <f t="shared" si="309"/>
        <v>31</v>
      </c>
      <c r="V3311" t="str">
        <f t="shared" si="310"/>
        <v/>
      </c>
      <c r="W3311" t="str">
        <f t="shared" si="311"/>
        <v/>
      </c>
      <c r="X3311" t="str">
        <f t="shared" si="312"/>
        <v/>
      </c>
    </row>
    <row r="3312" spans="1:24"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f>
        <v>1.0007692307692309</v>
      </c>
      <c r="P3312" s="6">
        <f>E3312/L3312</f>
        <v>209.83870967741936</v>
      </c>
      <c r="Q3312" t="str">
        <f t="shared" si="307"/>
        <v>theater</v>
      </c>
      <c r="R3312" s="7" t="str">
        <f t="shared" si="308"/>
        <v>plays</v>
      </c>
      <c r="S3312" s="13">
        <f>(((I3312/60)/60)/24)+DATE(1970,1,1)</f>
        <v>42283.928530092591</v>
      </c>
      <c r="T3312" s="16">
        <f>(((J3312/60)/60)/24)+DATE(1970,1,1)</f>
        <v>42253.928530092591</v>
      </c>
      <c r="U3312">
        <f t="shared" si="309"/>
        <v>31</v>
      </c>
      <c r="V3312" t="str">
        <f t="shared" si="310"/>
        <v/>
      </c>
      <c r="W3312" t="str">
        <f t="shared" si="311"/>
        <v/>
      </c>
      <c r="X3312" t="str">
        <f t="shared" si="312"/>
        <v/>
      </c>
    </row>
    <row r="3313" spans="1:24"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f>
        <v>1.0984</v>
      </c>
      <c r="P3313" s="6">
        <f>E3313/L3313</f>
        <v>61.022222222222226</v>
      </c>
      <c r="Q3313" t="str">
        <f t="shared" si="307"/>
        <v>theater</v>
      </c>
      <c r="R3313" s="7" t="str">
        <f t="shared" si="308"/>
        <v>plays</v>
      </c>
      <c r="S3313" s="13">
        <f>(((I3313/60)/60)/24)+DATE(1970,1,1)</f>
        <v>42294.29178240741</v>
      </c>
      <c r="T3313" s="16">
        <f>(((J3313/60)/60)/24)+DATE(1970,1,1)</f>
        <v>42264.29178240741</v>
      </c>
      <c r="U3313">
        <f t="shared" si="309"/>
        <v>45</v>
      </c>
      <c r="V3313" t="str">
        <f t="shared" si="310"/>
        <v/>
      </c>
      <c r="W3313" t="str">
        <f t="shared" si="311"/>
        <v/>
      </c>
      <c r="X3313" t="str">
        <f t="shared" si="312"/>
        <v/>
      </c>
    </row>
    <row r="3314" spans="1:24"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f>
        <v>1.0004</v>
      </c>
      <c r="P3314" s="6">
        <f>E3314/L3314</f>
        <v>61</v>
      </c>
      <c r="Q3314" t="str">
        <f t="shared" si="307"/>
        <v>theater</v>
      </c>
      <c r="R3314" s="7" t="str">
        <f t="shared" si="308"/>
        <v>plays</v>
      </c>
      <c r="S3314" s="13">
        <f>(((I3314/60)/60)/24)+DATE(1970,1,1)</f>
        <v>42685.916666666672</v>
      </c>
      <c r="T3314" s="16">
        <f>(((J3314/60)/60)/24)+DATE(1970,1,1)</f>
        <v>42664.809560185182</v>
      </c>
      <c r="U3314">
        <f t="shared" si="309"/>
        <v>41</v>
      </c>
      <c r="V3314" t="str">
        <f t="shared" si="310"/>
        <v/>
      </c>
      <c r="W3314" t="str">
        <f t="shared" si="311"/>
        <v/>
      </c>
      <c r="X3314" t="str">
        <f t="shared" si="312"/>
        <v/>
      </c>
    </row>
    <row r="3315" spans="1:24"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f>
        <v>1.1605000000000001</v>
      </c>
      <c r="P3315" s="6">
        <f>E3315/L3315</f>
        <v>80.034482758620683</v>
      </c>
      <c r="Q3315" t="str">
        <f t="shared" si="307"/>
        <v>theater</v>
      </c>
      <c r="R3315" s="7" t="str">
        <f t="shared" si="308"/>
        <v>plays</v>
      </c>
      <c r="S3315" s="13">
        <f>(((I3315/60)/60)/24)+DATE(1970,1,1)</f>
        <v>42396.041666666672</v>
      </c>
      <c r="T3315" s="16">
        <f>(((J3315/60)/60)/24)+DATE(1970,1,1)</f>
        <v>42382.244409722218</v>
      </c>
      <c r="U3315">
        <f t="shared" si="309"/>
        <v>29</v>
      </c>
      <c r="V3315" t="str">
        <f t="shared" si="310"/>
        <v/>
      </c>
      <c r="W3315" t="str">
        <f t="shared" si="311"/>
        <v/>
      </c>
      <c r="X3315" t="str">
        <f t="shared" si="312"/>
        <v/>
      </c>
    </row>
    <row r="3316" spans="1:24"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f>
        <v>2.1074999999999999</v>
      </c>
      <c r="P3316" s="6">
        <f>E3316/L3316</f>
        <v>29.068965517241381</v>
      </c>
      <c r="Q3316" t="str">
        <f t="shared" si="307"/>
        <v>theater</v>
      </c>
      <c r="R3316" s="7" t="str">
        <f t="shared" si="308"/>
        <v>plays</v>
      </c>
      <c r="S3316" s="13">
        <f>(((I3316/60)/60)/24)+DATE(1970,1,1)</f>
        <v>42132.836805555555</v>
      </c>
      <c r="T3316" s="16">
        <f>(((J3316/60)/60)/24)+DATE(1970,1,1)</f>
        <v>42105.267488425925</v>
      </c>
      <c r="U3316">
        <f t="shared" si="309"/>
        <v>58</v>
      </c>
      <c r="V3316" t="str">
        <f t="shared" si="310"/>
        <v/>
      </c>
      <c r="W3316" t="str">
        <f t="shared" si="311"/>
        <v/>
      </c>
      <c r="X3316" t="str">
        <f t="shared" si="312"/>
        <v/>
      </c>
    </row>
    <row r="3317" spans="1:24"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f>
        <v>1.1000000000000001</v>
      </c>
      <c r="P3317" s="6">
        <f>E3317/L3317</f>
        <v>49.438202247191015</v>
      </c>
      <c r="Q3317" t="str">
        <f t="shared" si="307"/>
        <v>theater</v>
      </c>
      <c r="R3317" s="7" t="str">
        <f t="shared" si="308"/>
        <v>plays</v>
      </c>
      <c r="S3317" s="13">
        <f>(((I3317/60)/60)/24)+DATE(1970,1,1)</f>
        <v>42496.303715277783</v>
      </c>
      <c r="T3317" s="16">
        <f>(((J3317/60)/60)/24)+DATE(1970,1,1)</f>
        <v>42466.303715277783</v>
      </c>
      <c r="U3317">
        <f t="shared" si="309"/>
        <v>89</v>
      </c>
      <c r="V3317" t="str">
        <f t="shared" si="310"/>
        <v/>
      </c>
      <c r="W3317" t="str">
        <f t="shared" si="311"/>
        <v/>
      </c>
      <c r="X3317" t="str">
        <f t="shared" si="312"/>
        <v/>
      </c>
    </row>
    <row r="3318" spans="1:24"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f>
        <v>1.0008673425918038</v>
      </c>
      <c r="P3318" s="6">
        <f>E3318/L3318</f>
        <v>93.977440000000001</v>
      </c>
      <c r="Q3318" t="str">
        <f t="shared" si="307"/>
        <v>theater</v>
      </c>
      <c r="R3318" s="7" t="str">
        <f t="shared" si="308"/>
        <v>plays</v>
      </c>
      <c r="S3318" s="13">
        <f>(((I3318/60)/60)/24)+DATE(1970,1,1)</f>
        <v>41859.57916666667</v>
      </c>
      <c r="T3318" s="16">
        <f>(((J3318/60)/60)/24)+DATE(1970,1,1)</f>
        <v>41826.871238425927</v>
      </c>
      <c r="U3318">
        <f t="shared" si="309"/>
        <v>125</v>
      </c>
      <c r="V3318" t="str">
        <f t="shared" si="310"/>
        <v/>
      </c>
      <c r="W3318" t="str">
        <f t="shared" si="311"/>
        <v/>
      </c>
      <c r="X3318" t="str">
        <f t="shared" si="312"/>
        <v/>
      </c>
    </row>
    <row r="3319" spans="1:24"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f>
        <v>1.0619047619047619</v>
      </c>
      <c r="P3319" s="6">
        <f>E3319/L3319</f>
        <v>61.944444444444443</v>
      </c>
      <c r="Q3319" t="str">
        <f t="shared" si="307"/>
        <v>theater</v>
      </c>
      <c r="R3319" s="7" t="str">
        <f t="shared" si="308"/>
        <v>plays</v>
      </c>
      <c r="S3319" s="13">
        <f>(((I3319/60)/60)/24)+DATE(1970,1,1)</f>
        <v>42529.039629629624</v>
      </c>
      <c r="T3319" s="16">
        <f>(((J3319/60)/60)/24)+DATE(1970,1,1)</f>
        <v>42499.039629629624</v>
      </c>
      <c r="U3319">
        <f t="shared" si="309"/>
        <v>18</v>
      </c>
      <c r="V3319" t="str">
        <f t="shared" si="310"/>
        <v/>
      </c>
      <c r="W3319" t="str">
        <f t="shared" si="311"/>
        <v/>
      </c>
      <c r="X3319" t="str">
        <f t="shared" si="312"/>
        <v/>
      </c>
    </row>
    <row r="3320" spans="1:24"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f>
        <v>1.256</v>
      </c>
      <c r="P3320" s="6">
        <f>E3320/L3320</f>
        <v>78.5</v>
      </c>
      <c r="Q3320" t="str">
        <f t="shared" si="307"/>
        <v>theater</v>
      </c>
      <c r="R3320" s="7" t="str">
        <f t="shared" si="308"/>
        <v>plays</v>
      </c>
      <c r="S3320" s="13">
        <f>(((I3320/60)/60)/24)+DATE(1970,1,1)</f>
        <v>42471.104166666672</v>
      </c>
      <c r="T3320" s="16">
        <f>(((J3320/60)/60)/24)+DATE(1970,1,1)</f>
        <v>42431.302002314813</v>
      </c>
      <c r="U3320">
        <f t="shared" si="309"/>
        <v>32</v>
      </c>
      <c r="V3320" t="str">
        <f t="shared" si="310"/>
        <v/>
      </c>
      <c r="W3320" t="str">
        <f t="shared" si="311"/>
        <v/>
      </c>
      <c r="X3320" t="str">
        <f t="shared" si="312"/>
        <v/>
      </c>
    </row>
    <row r="3321" spans="1:24"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f>
        <v>1.08</v>
      </c>
      <c r="P3321" s="6">
        <f>E3321/L3321</f>
        <v>33.75</v>
      </c>
      <c r="Q3321" t="str">
        <f t="shared" si="307"/>
        <v>theater</v>
      </c>
      <c r="R3321" s="7" t="str">
        <f t="shared" si="308"/>
        <v>plays</v>
      </c>
      <c r="S3321" s="13">
        <f>(((I3321/60)/60)/24)+DATE(1970,1,1)</f>
        <v>42035.585486111115</v>
      </c>
      <c r="T3321" s="16">
        <f>(((J3321/60)/60)/24)+DATE(1970,1,1)</f>
        <v>41990.585486111115</v>
      </c>
      <c r="U3321">
        <f t="shared" si="309"/>
        <v>16</v>
      </c>
      <c r="V3321" t="str">
        <f t="shared" si="310"/>
        <v/>
      </c>
      <c r="W3321" t="str">
        <f t="shared" si="311"/>
        <v/>
      </c>
      <c r="X3321" t="str">
        <f t="shared" si="312"/>
        <v/>
      </c>
    </row>
    <row r="3322" spans="1:24"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f>
        <v>1.01</v>
      </c>
      <c r="P3322" s="6">
        <f>E3322/L3322</f>
        <v>66.44736842105263</v>
      </c>
      <c r="Q3322" t="str">
        <f t="shared" si="307"/>
        <v>theater</v>
      </c>
      <c r="R3322" s="7" t="str">
        <f t="shared" si="308"/>
        <v>plays</v>
      </c>
      <c r="S3322" s="13">
        <f>(((I3322/60)/60)/24)+DATE(1970,1,1)</f>
        <v>42543.045798611114</v>
      </c>
      <c r="T3322" s="16">
        <f>(((J3322/60)/60)/24)+DATE(1970,1,1)</f>
        <v>42513.045798611114</v>
      </c>
      <c r="U3322">
        <f t="shared" si="309"/>
        <v>38</v>
      </c>
      <c r="V3322" t="str">
        <f t="shared" si="310"/>
        <v/>
      </c>
      <c r="W3322" t="str">
        <f t="shared" si="311"/>
        <v/>
      </c>
      <c r="X3322" t="str">
        <f t="shared" si="312"/>
        <v/>
      </c>
    </row>
    <row r="3323" spans="1:24"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f>
        <v>1.0740000000000001</v>
      </c>
      <c r="P3323" s="6">
        <f>E3323/L3323</f>
        <v>35.799999999999997</v>
      </c>
      <c r="Q3323" t="str">
        <f t="shared" si="307"/>
        <v>theater</v>
      </c>
      <c r="R3323" s="7" t="str">
        <f t="shared" si="308"/>
        <v>plays</v>
      </c>
      <c r="S3323" s="13">
        <f>(((I3323/60)/60)/24)+DATE(1970,1,1)</f>
        <v>41928.165972222225</v>
      </c>
      <c r="T3323" s="16">
        <f>(((J3323/60)/60)/24)+DATE(1970,1,1)</f>
        <v>41914.100289351853</v>
      </c>
      <c r="U3323">
        <f t="shared" si="309"/>
        <v>15</v>
      </c>
      <c r="V3323" t="str">
        <f t="shared" si="310"/>
        <v/>
      </c>
      <c r="W3323" t="str">
        <f t="shared" si="311"/>
        <v/>
      </c>
      <c r="X3323" t="str">
        <f t="shared" si="312"/>
        <v/>
      </c>
    </row>
    <row r="3324" spans="1:24"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f>
        <v>1.0151515151515151</v>
      </c>
      <c r="P3324" s="6">
        <f>E3324/L3324</f>
        <v>145.65217391304347</v>
      </c>
      <c r="Q3324" t="str">
        <f t="shared" si="307"/>
        <v>theater</v>
      </c>
      <c r="R3324" s="7" t="str">
        <f t="shared" si="308"/>
        <v>plays</v>
      </c>
      <c r="S3324" s="13">
        <f>(((I3324/60)/60)/24)+DATE(1970,1,1)</f>
        <v>42543.163194444445</v>
      </c>
      <c r="T3324" s="16">
        <f>(((J3324/60)/60)/24)+DATE(1970,1,1)</f>
        <v>42521.010370370372</v>
      </c>
      <c r="U3324">
        <f t="shared" si="309"/>
        <v>23</v>
      </c>
      <c r="V3324" t="str">
        <f t="shared" si="310"/>
        <v/>
      </c>
      <c r="W3324" t="str">
        <f t="shared" si="311"/>
        <v/>
      </c>
      <c r="X3324" t="str">
        <f t="shared" si="312"/>
        <v/>
      </c>
    </row>
    <row r="3325" spans="1:24"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f>
        <v>1.2589999999999999</v>
      </c>
      <c r="P3325" s="6">
        <f>E3325/L3325</f>
        <v>25.693877551020407</v>
      </c>
      <c r="Q3325" t="str">
        <f t="shared" si="307"/>
        <v>theater</v>
      </c>
      <c r="R3325" s="7" t="str">
        <f t="shared" si="308"/>
        <v>plays</v>
      </c>
      <c r="S3325" s="13">
        <f>(((I3325/60)/60)/24)+DATE(1970,1,1)</f>
        <v>42638.36583333333</v>
      </c>
      <c r="T3325" s="16">
        <f>(((J3325/60)/60)/24)+DATE(1970,1,1)</f>
        <v>42608.36583333333</v>
      </c>
      <c r="U3325">
        <f t="shared" si="309"/>
        <v>49</v>
      </c>
      <c r="V3325" t="str">
        <f t="shared" si="310"/>
        <v/>
      </c>
      <c r="W3325" t="str">
        <f t="shared" si="311"/>
        <v/>
      </c>
      <c r="X3325" t="str">
        <f t="shared" si="312"/>
        <v/>
      </c>
    </row>
    <row r="3326" spans="1:24"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f>
        <v>1.0166666666666666</v>
      </c>
      <c r="P3326" s="6">
        <f>E3326/L3326</f>
        <v>152.5</v>
      </c>
      <c r="Q3326" t="str">
        <f t="shared" si="307"/>
        <v>theater</v>
      </c>
      <c r="R3326" s="7" t="str">
        <f t="shared" si="308"/>
        <v>plays</v>
      </c>
      <c r="S3326" s="13">
        <f>(((I3326/60)/60)/24)+DATE(1970,1,1)</f>
        <v>42526.58321759259</v>
      </c>
      <c r="T3326" s="16">
        <f>(((J3326/60)/60)/24)+DATE(1970,1,1)</f>
        <v>42512.58321759259</v>
      </c>
      <c r="U3326">
        <f t="shared" si="309"/>
        <v>10</v>
      </c>
      <c r="V3326" t="str">
        <f t="shared" si="310"/>
        <v/>
      </c>
      <c r="W3326" t="str">
        <f t="shared" si="311"/>
        <v/>
      </c>
      <c r="X3326" t="str">
        <f t="shared" si="312"/>
        <v/>
      </c>
    </row>
    <row r="3327" spans="1:24"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f>
        <v>1.125</v>
      </c>
      <c r="P3327" s="6">
        <f>E3327/L3327</f>
        <v>30</v>
      </c>
      <c r="Q3327" t="str">
        <f t="shared" si="307"/>
        <v>theater</v>
      </c>
      <c r="R3327" s="7" t="str">
        <f t="shared" si="308"/>
        <v>plays</v>
      </c>
      <c r="S3327" s="13">
        <f>(((I3327/60)/60)/24)+DATE(1970,1,1)</f>
        <v>42099.743946759263</v>
      </c>
      <c r="T3327" s="16">
        <f>(((J3327/60)/60)/24)+DATE(1970,1,1)</f>
        <v>42064.785613425927</v>
      </c>
      <c r="U3327">
        <f t="shared" si="309"/>
        <v>15</v>
      </c>
      <c r="V3327" t="str">
        <f t="shared" si="310"/>
        <v/>
      </c>
      <c r="W3327" t="str">
        <f t="shared" si="311"/>
        <v/>
      </c>
      <c r="X3327" t="str">
        <f t="shared" si="312"/>
        <v/>
      </c>
    </row>
    <row r="3328" spans="1:24"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f>
        <v>1.0137499999999999</v>
      </c>
      <c r="P3328" s="6">
        <f>E3328/L3328</f>
        <v>142.28070175438597</v>
      </c>
      <c r="Q3328" t="str">
        <f t="shared" si="307"/>
        <v>theater</v>
      </c>
      <c r="R3328" s="7" t="str">
        <f t="shared" si="308"/>
        <v>plays</v>
      </c>
      <c r="S3328" s="13">
        <f>(((I3328/60)/60)/24)+DATE(1970,1,1)</f>
        <v>42071.67251157407</v>
      </c>
      <c r="T3328" s="16">
        <f>(((J3328/60)/60)/24)+DATE(1970,1,1)</f>
        <v>42041.714178240742</v>
      </c>
      <c r="U3328">
        <f t="shared" si="309"/>
        <v>57</v>
      </c>
      <c r="V3328" t="str">
        <f t="shared" si="310"/>
        <v/>
      </c>
      <c r="W3328" t="str">
        <f t="shared" si="311"/>
        <v/>
      </c>
      <c r="X3328" t="str">
        <f t="shared" si="312"/>
        <v/>
      </c>
    </row>
    <row r="3329" spans="1:24"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f>
        <v>1.0125</v>
      </c>
      <c r="P3329" s="6">
        <f>E3329/L3329</f>
        <v>24.545454545454547</v>
      </c>
      <c r="Q3329" t="str">
        <f t="shared" si="307"/>
        <v>theater</v>
      </c>
      <c r="R3329" s="7" t="str">
        <f t="shared" si="308"/>
        <v>plays</v>
      </c>
      <c r="S3329" s="13">
        <f>(((I3329/60)/60)/24)+DATE(1970,1,1)</f>
        <v>42498.374606481477</v>
      </c>
      <c r="T3329" s="16">
        <f>(((J3329/60)/60)/24)+DATE(1970,1,1)</f>
        <v>42468.374606481477</v>
      </c>
      <c r="U3329">
        <f t="shared" si="309"/>
        <v>33</v>
      </c>
      <c r="V3329" t="str">
        <f t="shared" si="310"/>
        <v/>
      </c>
      <c r="W3329" t="str">
        <f t="shared" si="311"/>
        <v/>
      </c>
      <c r="X3329" t="str">
        <f t="shared" si="312"/>
        <v/>
      </c>
    </row>
    <row r="3330" spans="1:24"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f>
        <v>1.4638888888888888</v>
      </c>
      <c r="P3330" s="6">
        <f>E3330/L3330</f>
        <v>292.77777777777777</v>
      </c>
      <c r="Q3330" t="str">
        <f t="shared" si="307"/>
        <v>theater</v>
      </c>
      <c r="R3330" s="7" t="str">
        <f t="shared" si="308"/>
        <v>plays</v>
      </c>
      <c r="S3330" s="13">
        <f>(((I3330/60)/60)/24)+DATE(1970,1,1)</f>
        <v>41825.041666666664</v>
      </c>
      <c r="T3330" s="16">
        <f>(((J3330/60)/60)/24)+DATE(1970,1,1)</f>
        <v>41822.57503472222</v>
      </c>
      <c r="U3330">
        <f t="shared" si="309"/>
        <v>9</v>
      </c>
      <c r="V3330" t="str">
        <f t="shared" si="310"/>
        <v/>
      </c>
      <c r="W3330" t="str">
        <f t="shared" si="311"/>
        <v/>
      </c>
      <c r="X3330" t="str">
        <f t="shared" si="312"/>
        <v/>
      </c>
    </row>
    <row r="3331" spans="1:24"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f>
        <v>1.1679999999999999</v>
      </c>
      <c r="P3331" s="6">
        <f>E3331/L3331</f>
        <v>44.92307692307692</v>
      </c>
      <c r="Q3331" t="str">
        <f t="shared" ref="Q3331:Q3394" si="313">LEFT(N3331,SEARCH("/",N3331)-1)</f>
        <v>theater</v>
      </c>
      <c r="R3331" s="7" t="str">
        <f t="shared" ref="R3331:R3394" si="314">RIGHT(N3331,LEN(N3331)-SEARCH("/",N3331))</f>
        <v>plays</v>
      </c>
      <c r="S3331" s="13">
        <f>(((I3331/60)/60)/24)+DATE(1970,1,1)</f>
        <v>41847.958333333336</v>
      </c>
      <c r="T3331" s="16">
        <f>(((J3331/60)/60)/24)+DATE(1970,1,1)</f>
        <v>41837.323009259257</v>
      </c>
      <c r="U3331">
        <f t="shared" ref="U3331:U3394" si="315">IF(F3331="Successful",L3331,"")</f>
        <v>26</v>
      </c>
      <c r="V3331" t="str">
        <f t="shared" ref="V3331:V3394" si="316">IF($F3331="Failed",$L3331,"")</f>
        <v/>
      </c>
      <c r="W3331" t="str">
        <f t="shared" ref="W3331:W3394" si="317">IF($F3331="Canceled",$L3331,"")</f>
        <v/>
      </c>
      <c r="X3331" t="str">
        <f t="shared" ref="X3331:X3394" si="318">IF(V3331="",W3331,V3331)</f>
        <v/>
      </c>
    </row>
    <row r="3332" spans="1:24"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f>
        <v>1.0626666666666666</v>
      </c>
      <c r="P3332" s="6">
        <f>E3332/L3332</f>
        <v>23.10144927536232</v>
      </c>
      <c r="Q3332" t="str">
        <f t="shared" si="313"/>
        <v>theater</v>
      </c>
      <c r="R3332" s="7" t="str">
        <f t="shared" si="314"/>
        <v>plays</v>
      </c>
      <c r="S3332" s="13">
        <f>(((I3332/60)/60)/24)+DATE(1970,1,1)</f>
        <v>42095.845694444448</v>
      </c>
      <c r="T3332" s="16">
        <f>(((J3332/60)/60)/24)+DATE(1970,1,1)</f>
        <v>42065.887361111112</v>
      </c>
      <c r="U3332">
        <f t="shared" si="315"/>
        <v>69</v>
      </c>
      <c r="V3332" t="str">
        <f t="shared" si="316"/>
        <v/>
      </c>
      <c r="W3332" t="str">
        <f t="shared" si="317"/>
        <v/>
      </c>
      <c r="X3332" t="str">
        <f t="shared" si="318"/>
        <v/>
      </c>
    </row>
    <row r="3333" spans="1:24"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f>
        <v>1.0451999999999999</v>
      </c>
      <c r="P3333" s="6">
        <f>E3333/L3333</f>
        <v>80.400000000000006</v>
      </c>
      <c r="Q3333" t="str">
        <f t="shared" si="313"/>
        <v>theater</v>
      </c>
      <c r="R3333" s="7" t="str">
        <f t="shared" si="314"/>
        <v>plays</v>
      </c>
      <c r="S3333" s="13">
        <f>(((I3333/60)/60)/24)+DATE(1970,1,1)</f>
        <v>42283.697754629626</v>
      </c>
      <c r="T3333" s="16">
        <f>(((J3333/60)/60)/24)+DATE(1970,1,1)</f>
        <v>42248.697754629626</v>
      </c>
      <c r="U3333">
        <f t="shared" si="315"/>
        <v>65</v>
      </c>
      <c r="V3333" t="str">
        <f t="shared" si="316"/>
        <v/>
      </c>
      <c r="W3333" t="str">
        <f t="shared" si="317"/>
        <v/>
      </c>
      <c r="X3333" t="str">
        <f t="shared" si="318"/>
        <v/>
      </c>
    </row>
    <row r="3334" spans="1:24"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f>
        <v>1</v>
      </c>
      <c r="P3334" s="6">
        <f>E3334/L3334</f>
        <v>72.289156626506028</v>
      </c>
      <c r="Q3334" t="str">
        <f t="shared" si="313"/>
        <v>theater</v>
      </c>
      <c r="R3334" s="7" t="str">
        <f t="shared" si="314"/>
        <v>plays</v>
      </c>
      <c r="S3334" s="13">
        <f>(((I3334/60)/60)/24)+DATE(1970,1,1)</f>
        <v>41839.860300925924</v>
      </c>
      <c r="T3334" s="16">
        <f>(((J3334/60)/60)/24)+DATE(1970,1,1)</f>
        <v>41809.860300925924</v>
      </c>
      <c r="U3334">
        <f t="shared" si="315"/>
        <v>83</v>
      </c>
      <c r="V3334" t="str">
        <f t="shared" si="316"/>
        <v/>
      </c>
      <c r="W3334" t="str">
        <f t="shared" si="317"/>
        <v/>
      </c>
      <c r="X3334" t="str">
        <f t="shared" si="318"/>
        <v/>
      </c>
    </row>
    <row r="3335" spans="1:24"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f>
        <v>1.0457142857142858</v>
      </c>
      <c r="P3335" s="6">
        <f>E3335/L3335</f>
        <v>32.972972972972975</v>
      </c>
      <c r="Q3335" t="str">
        <f t="shared" si="313"/>
        <v>theater</v>
      </c>
      <c r="R3335" s="7" t="str">
        <f t="shared" si="314"/>
        <v>plays</v>
      </c>
      <c r="S3335" s="13">
        <f>(((I3335/60)/60)/24)+DATE(1970,1,1)</f>
        <v>42170.676851851851</v>
      </c>
      <c r="T3335" s="16">
        <f>(((J3335/60)/60)/24)+DATE(1970,1,1)</f>
        <v>42148.676851851851</v>
      </c>
      <c r="U3335">
        <f t="shared" si="315"/>
        <v>111</v>
      </c>
      <c r="V3335" t="str">
        <f t="shared" si="316"/>
        <v/>
      </c>
      <c r="W3335" t="str">
        <f t="shared" si="317"/>
        <v/>
      </c>
      <c r="X3335" t="str">
        <f t="shared" si="318"/>
        <v/>
      </c>
    </row>
    <row r="3336" spans="1:24"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f>
        <v>1.3862051149573753</v>
      </c>
      <c r="P3336" s="6">
        <f>E3336/L3336</f>
        <v>116.65217391304348</v>
      </c>
      <c r="Q3336" t="str">
        <f t="shared" si="313"/>
        <v>theater</v>
      </c>
      <c r="R3336" s="7" t="str">
        <f t="shared" si="314"/>
        <v>plays</v>
      </c>
      <c r="S3336" s="13">
        <f>(((I3336/60)/60)/24)+DATE(1970,1,1)</f>
        <v>42215.521087962959</v>
      </c>
      <c r="T3336" s="16">
        <f>(((J3336/60)/60)/24)+DATE(1970,1,1)</f>
        <v>42185.521087962959</v>
      </c>
      <c r="U3336">
        <f t="shared" si="315"/>
        <v>46</v>
      </c>
      <c r="V3336" t="str">
        <f t="shared" si="316"/>
        <v/>
      </c>
      <c r="W3336" t="str">
        <f t="shared" si="317"/>
        <v/>
      </c>
      <c r="X3336" t="str">
        <f t="shared" si="318"/>
        <v/>
      </c>
    </row>
    <row r="3337" spans="1:24"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f>
        <v>1.0032000000000001</v>
      </c>
      <c r="P3337" s="6">
        <f>E3337/L3337</f>
        <v>79.61904761904762</v>
      </c>
      <c r="Q3337" t="str">
        <f t="shared" si="313"/>
        <v>theater</v>
      </c>
      <c r="R3337" s="7" t="str">
        <f t="shared" si="314"/>
        <v>plays</v>
      </c>
      <c r="S3337" s="13">
        <f>(((I3337/60)/60)/24)+DATE(1970,1,1)</f>
        <v>41854.958333333336</v>
      </c>
      <c r="T3337" s="16">
        <f>(((J3337/60)/60)/24)+DATE(1970,1,1)</f>
        <v>41827.674143518518</v>
      </c>
      <c r="U3337">
        <f t="shared" si="315"/>
        <v>63</v>
      </c>
      <c r="V3337" t="str">
        <f t="shared" si="316"/>
        <v/>
      </c>
      <c r="W3337" t="str">
        <f t="shared" si="317"/>
        <v/>
      </c>
      <c r="X3337" t="str">
        <f t="shared" si="318"/>
        <v/>
      </c>
    </row>
    <row r="3338" spans="1:24"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f>
        <v>1</v>
      </c>
      <c r="P3338" s="6">
        <f>E3338/L3338</f>
        <v>27.777777777777779</v>
      </c>
      <c r="Q3338" t="str">
        <f t="shared" si="313"/>
        <v>theater</v>
      </c>
      <c r="R3338" s="7" t="str">
        <f t="shared" si="314"/>
        <v>plays</v>
      </c>
      <c r="S3338" s="13">
        <f>(((I3338/60)/60)/24)+DATE(1970,1,1)</f>
        <v>42465.35701388889</v>
      </c>
      <c r="T3338" s="16">
        <f>(((J3338/60)/60)/24)+DATE(1970,1,1)</f>
        <v>42437.398680555561</v>
      </c>
      <c r="U3338">
        <f t="shared" si="315"/>
        <v>9</v>
      </c>
      <c r="V3338" t="str">
        <f t="shared" si="316"/>
        <v/>
      </c>
      <c r="W3338" t="str">
        <f t="shared" si="317"/>
        <v/>
      </c>
      <c r="X3338" t="str">
        <f t="shared" si="318"/>
        <v/>
      </c>
    </row>
    <row r="3339" spans="1:24"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f>
        <v>1.1020000000000001</v>
      </c>
      <c r="P3339" s="6">
        <f>E3339/L3339</f>
        <v>81.029411764705884</v>
      </c>
      <c r="Q3339" t="str">
        <f t="shared" si="313"/>
        <v>theater</v>
      </c>
      <c r="R3339" s="7" t="str">
        <f t="shared" si="314"/>
        <v>plays</v>
      </c>
      <c r="S3339" s="13">
        <f>(((I3339/60)/60)/24)+DATE(1970,1,1)</f>
        <v>41922.875</v>
      </c>
      <c r="T3339" s="16">
        <f>(((J3339/60)/60)/24)+DATE(1970,1,1)</f>
        <v>41901.282025462962</v>
      </c>
      <c r="U3339">
        <f t="shared" si="315"/>
        <v>34</v>
      </c>
      <c r="V3339" t="str">
        <f t="shared" si="316"/>
        <v/>
      </c>
      <c r="W3339" t="str">
        <f t="shared" si="317"/>
        <v/>
      </c>
      <c r="X3339" t="str">
        <f t="shared" si="318"/>
        <v/>
      </c>
    </row>
    <row r="3340" spans="1:24"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f>
        <v>1.0218</v>
      </c>
      <c r="P3340" s="6">
        <f>E3340/L3340</f>
        <v>136.84821428571428</v>
      </c>
      <c r="Q3340" t="str">
        <f t="shared" si="313"/>
        <v>theater</v>
      </c>
      <c r="R3340" s="7" t="str">
        <f t="shared" si="314"/>
        <v>plays</v>
      </c>
      <c r="S3340" s="13">
        <f>(((I3340/60)/60)/24)+DATE(1970,1,1)</f>
        <v>42790.574999999997</v>
      </c>
      <c r="T3340" s="16">
        <f>(((J3340/60)/60)/24)+DATE(1970,1,1)</f>
        <v>42769.574999999997</v>
      </c>
      <c r="U3340">
        <f t="shared" si="315"/>
        <v>112</v>
      </c>
      <c r="V3340" t="str">
        <f t="shared" si="316"/>
        <v/>
      </c>
      <c r="W3340" t="str">
        <f t="shared" si="317"/>
        <v/>
      </c>
      <c r="X3340" t="str">
        <f t="shared" si="318"/>
        <v/>
      </c>
    </row>
    <row r="3341" spans="1:24"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f>
        <v>1.0435000000000001</v>
      </c>
      <c r="P3341" s="6">
        <f>E3341/L3341</f>
        <v>177.61702127659575</v>
      </c>
      <c r="Q3341" t="str">
        <f t="shared" si="313"/>
        <v>theater</v>
      </c>
      <c r="R3341" s="7" t="str">
        <f t="shared" si="314"/>
        <v>plays</v>
      </c>
      <c r="S3341" s="13">
        <f>(((I3341/60)/60)/24)+DATE(1970,1,1)</f>
        <v>42579.665717592594</v>
      </c>
      <c r="T3341" s="16">
        <f>(((J3341/60)/60)/24)+DATE(1970,1,1)</f>
        <v>42549.665717592594</v>
      </c>
      <c r="U3341">
        <f t="shared" si="315"/>
        <v>47</v>
      </c>
      <c r="V3341" t="str">
        <f t="shared" si="316"/>
        <v/>
      </c>
      <c r="W3341" t="str">
        <f t="shared" si="317"/>
        <v/>
      </c>
      <c r="X3341" t="str">
        <f t="shared" si="318"/>
        <v/>
      </c>
    </row>
    <row r="3342" spans="1:24"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f>
        <v>1.3816666666666666</v>
      </c>
      <c r="P3342" s="6">
        <f>E3342/L3342</f>
        <v>109.07894736842105</v>
      </c>
      <c r="Q3342" t="str">
        <f t="shared" si="313"/>
        <v>theater</v>
      </c>
      <c r="R3342" s="7" t="str">
        <f t="shared" si="314"/>
        <v>plays</v>
      </c>
      <c r="S3342" s="13">
        <f>(((I3342/60)/60)/24)+DATE(1970,1,1)</f>
        <v>42710.974004629628</v>
      </c>
      <c r="T3342" s="16">
        <f>(((J3342/60)/60)/24)+DATE(1970,1,1)</f>
        <v>42685.974004629628</v>
      </c>
      <c r="U3342">
        <f t="shared" si="315"/>
        <v>38</v>
      </c>
      <c r="V3342" t="str">
        <f t="shared" si="316"/>
        <v/>
      </c>
      <c r="W3342" t="str">
        <f t="shared" si="317"/>
        <v/>
      </c>
      <c r="X3342" t="str">
        <f t="shared" si="318"/>
        <v/>
      </c>
    </row>
    <row r="3343" spans="1:24"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f>
        <v>1</v>
      </c>
      <c r="P3343" s="6">
        <f>E3343/L3343</f>
        <v>119.64285714285714</v>
      </c>
      <c r="Q3343" t="str">
        <f t="shared" si="313"/>
        <v>theater</v>
      </c>
      <c r="R3343" s="7" t="str">
        <f t="shared" si="314"/>
        <v>plays</v>
      </c>
      <c r="S3343" s="13">
        <f>(((I3343/60)/60)/24)+DATE(1970,1,1)</f>
        <v>42533.708333333328</v>
      </c>
      <c r="T3343" s="16">
        <f>(((J3343/60)/60)/24)+DATE(1970,1,1)</f>
        <v>42510.798854166671</v>
      </c>
      <c r="U3343">
        <f t="shared" si="315"/>
        <v>28</v>
      </c>
      <c r="V3343" t="str">
        <f t="shared" si="316"/>
        <v/>
      </c>
      <c r="W3343" t="str">
        <f t="shared" si="317"/>
        <v/>
      </c>
      <c r="X3343" t="str">
        <f t="shared" si="318"/>
        <v/>
      </c>
    </row>
    <row r="3344" spans="1:24"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f>
        <v>1.0166666666666666</v>
      </c>
      <c r="P3344" s="6">
        <f>E3344/L3344</f>
        <v>78.205128205128204</v>
      </c>
      <c r="Q3344" t="str">
        <f t="shared" si="313"/>
        <v>theater</v>
      </c>
      <c r="R3344" s="7" t="str">
        <f t="shared" si="314"/>
        <v>plays</v>
      </c>
      <c r="S3344" s="13">
        <f>(((I3344/60)/60)/24)+DATE(1970,1,1)</f>
        <v>42095.207638888889</v>
      </c>
      <c r="T3344" s="16">
        <f>(((J3344/60)/60)/24)+DATE(1970,1,1)</f>
        <v>42062.296412037031</v>
      </c>
      <c r="U3344">
        <f t="shared" si="315"/>
        <v>78</v>
      </c>
      <c r="V3344" t="str">
        <f t="shared" si="316"/>
        <v/>
      </c>
      <c r="W3344" t="str">
        <f t="shared" si="317"/>
        <v/>
      </c>
      <c r="X3344" t="str">
        <f t="shared" si="318"/>
        <v/>
      </c>
    </row>
    <row r="3345" spans="1:24"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f>
        <v>1.7142857142857142</v>
      </c>
      <c r="P3345" s="6">
        <f>E3345/L3345</f>
        <v>52.173913043478258</v>
      </c>
      <c r="Q3345" t="str">
        <f t="shared" si="313"/>
        <v>theater</v>
      </c>
      <c r="R3345" s="7" t="str">
        <f t="shared" si="314"/>
        <v>plays</v>
      </c>
      <c r="S3345" s="13">
        <f>(((I3345/60)/60)/24)+DATE(1970,1,1)</f>
        <v>42473.554166666669</v>
      </c>
      <c r="T3345" s="16">
        <f>(((J3345/60)/60)/24)+DATE(1970,1,1)</f>
        <v>42452.916481481487</v>
      </c>
      <c r="U3345">
        <f t="shared" si="315"/>
        <v>23</v>
      </c>
      <c r="V3345" t="str">
        <f t="shared" si="316"/>
        <v/>
      </c>
      <c r="W3345" t="str">
        <f t="shared" si="317"/>
        <v/>
      </c>
      <c r="X3345" t="str">
        <f t="shared" si="318"/>
        <v/>
      </c>
    </row>
    <row r="3346" spans="1:24"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f>
        <v>1.0144444444444445</v>
      </c>
      <c r="P3346" s="6">
        <f>E3346/L3346</f>
        <v>114.125</v>
      </c>
      <c r="Q3346" t="str">
        <f t="shared" si="313"/>
        <v>theater</v>
      </c>
      <c r="R3346" s="7" t="str">
        <f t="shared" si="314"/>
        <v>plays</v>
      </c>
      <c r="S3346" s="13">
        <f>(((I3346/60)/60)/24)+DATE(1970,1,1)</f>
        <v>41881.200150462959</v>
      </c>
      <c r="T3346" s="16">
        <f>(((J3346/60)/60)/24)+DATE(1970,1,1)</f>
        <v>41851.200150462959</v>
      </c>
      <c r="U3346">
        <f t="shared" si="315"/>
        <v>40</v>
      </c>
      <c r="V3346" t="str">
        <f t="shared" si="316"/>
        <v/>
      </c>
      <c r="W3346" t="str">
        <f t="shared" si="317"/>
        <v/>
      </c>
      <c r="X3346" t="str">
        <f t="shared" si="318"/>
        <v/>
      </c>
    </row>
    <row r="3347" spans="1:24"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f>
        <v>1.3</v>
      </c>
      <c r="P3347" s="6">
        <f>E3347/L3347</f>
        <v>50</v>
      </c>
      <c r="Q3347" t="str">
        <f t="shared" si="313"/>
        <v>theater</v>
      </c>
      <c r="R3347" s="7" t="str">
        <f t="shared" si="314"/>
        <v>plays</v>
      </c>
      <c r="S3347" s="13">
        <f>(((I3347/60)/60)/24)+DATE(1970,1,1)</f>
        <v>42112.025694444441</v>
      </c>
      <c r="T3347" s="16">
        <f>(((J3347/60)/60)/24)+DATE(1970,1,1)</f>
        <v>42053.106111111112</v>
      </c>
      <c r="U3347">
        <f t="shared" si="315"/>
        <v>13</v>
      </c>
      <c r="V3347" t="str">
        <f t="shared" si="316"/>
        <v/>
      </c>
      <c r="W3347" t="str">
        <f t="shared" si="317"/>
        <v/>
      </c>
      <c r="X3347" t="str">
        <f t="shared" si="318"/>
        <v/>
      </c>
    </row>
    <row r="3348" spans="1:24"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f>
        <v>1.1000000000000001</v>
      </c>
      <c r="P3348" s="6">
        <f>E3348/L3348</f>
        <v>91.666666666666671</v>
      </c>
      <c r="Q3348" t="str">
        <f t="shared" si="313"/>
        <v>theater</v>
      </c>
      <c r="R3348" s="7" t="str">
        <f t="shared" si="314"/>
        <v>plays</v>
      </c>
      <c r="S3348" s="13">
        <f>(((I3348/60)/60)/24)+DATE(1970,1,1)</f>
        <v>42061.024421296301</v>
      </c>
      <c r="T3348" s="16">
        <f>(((J3348/60)/60)/24)+DATE(1970,1,1)</f>
        <v>42054.024421296301</v>
      </c>
      <c r="U3348">
        <f t="shared" si="315"/>
        <v>18</v>
      </c>
      <c r="V3348" t="str">
        <f t="shared" si="316"/>
        <v/>
      </c>
      <c r="W3348" t="str">
        <f t="shared" si="317"/>
        <v/>
      </c>
      <c r="X3348" t="str">
        <f t="shared" si="318"/>
        <v/>
      </c>
    </row>
    <row r="3349" spans="1:24"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f>
        <v>1.1944999999999999</v>
      </c>
      <c r="P3349" s="6">
        <f>E3349/L3349</f>
        <v>108.59090909090909</v>
      </c>
      <c r="Q3349" t="str">
        <f t="shared" si="313"/>
        <v>theater</v>
      </c>
      <c r="R3349" s="7" t="str">
        <f t="shared" si="314"/>
        <v>plays</v>
      </c>
      <c r="S3349" s="13">
        <f>(((I3349/60)/60)/24)+DATE(1970,1,1)</f>
        <v>42498.875</v>
      </c>
      <c r="T3349" s="16">
        <f>(((J3349/60)/60)/24)+DATE(1970,1,1)</f>
        <v>42484.551550925928</v>
      </c>
      <c r="U3349">
        <f t="shared" si="315"/>
        <v>22</v>
      </c>
      <c r="V3349" t="str">
        <f t="shared" si="316"/>
        <v/>
      </c>
      <c r="W3349" t="str">
        <f t="shared" si="317"/>
        <v/>
      </c>
      <c r="X3349" t="str">
        <f t="shared" si="318"/>
        <v/>
      </c>
    </row>
    <row r="3350" spans="1:24"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f>
        <v>1.002909090909091</v>
      </c>
      <c r="P3350" s="6">
        <f>E3350/L3350</f>
        <v>69.822784810126578</v>
      </c>
      <c r="Q3350" t="str">
        <f t="shared" si="313"/>
        <v>theater</v>
      </c>
      <c r="R3350" s="7" t="str">
        <f t="shared" si="314"/>
        <v>plays</v>
      </c>
      <c r="S3350" s="13">
        <f>(((I3350/60)/60)/24)+DATE(1970,1,1)</f>
        <v>42490.165972222225</v>
      </c>
      <c r="T3350" s="16">
        <f>(((J3350/60)/60)/24)+DATE(1970,1,1)</f>
        <v>42466.558796296296</v>
      </c>
      <c r="U3350">
        <f t="shared" si="315"/>
        <v>79</v>
      </c>
      <c r="V3350" t="str">
        <f t="shared" si="316"/>
        <v/>
      </c>
      <c r="W3350" t="str">
        <f t="shared" si="317"/>
        <v/>
      </c>
      <c r="X3350" t="str">
        <f t="shared" si="318"/>
        <v/>
      </c>
    </row>
    <row r="3351" spans="1:24"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f>
        <v>1.534</v>
      </c>
      <c r="P3351" s="6">
        <f>E3351/L3351</f>
        <v>109.57142857142857</v>
      </c>
      <c r="Q3351" t="str">
        <f t="shared" si="313"/>
        <v>theater</v>
      </c>
      <c r="R3351" s="7" t="str">
        <f t="shared" si="314"/>
        <v>plays</v>
      </c>
      <c r="S3351" s="13">
        <f>(((I3351/60)/60)/24)+DATE(1970,1,1)</f>
        <v>42534.708333333328</v>
      </c>
      <c r="T3351" s="16">
        <f>(((J3351/60)/60)/24)+DATE(1970,1,1)</f>
        <v>42513.110787037032</v>
      </c>
      <c r="U3351">
        <f t="shared" si="315"/>
        <v>14</v>
      </c>
      <c r="V3351" t="str">
        <f t="shared" si="316"/>
        <v/>
      </c>
      <c r="W3351" t="str">
        <f t="shared" si="317"/>
        <v/>
      </c>
      <c r="X3351" t="str">
        <f t="shared" si="318"/>
        <v/>
      </c>
    </row>
    <row r="3352" spans="1:24"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f>
        <v>1.0442857142857143</v>
      </c>
      <c r="P3352" s="6">
        <f>E3352/L3352</f>
        <v>71.666666666666671</v>
      </c>
      <c r="Q3352" t="str">
        <f t="shared" si="313"/>
        <v>theater</v>
      </c>
      <c r="R3352" s="7" t="str">
        <f t="shared" si="314"/>
        <v>plays</v>
      </c>
      <c r="S3352" s="13">
        <f>(((I3352/60)/60)/24)+DATE(1970,1,1)</f>
        <v>42337.958333333328</v>
      </c>
      <c r="T3352" s="16">
        <f>(((J3352/60)/60)/24)+DATE(1970,1,1)</f>
        <v>42302.701516203699</v>
      </c>
      <c r="U3352">
        <f t="shared" si="315"/>
        <v>51</v>
      </c>
      <c r="V3352" t="str">
        <f t="shared" si="316"/>
        <v/>
      </c>
      <c r="W3352" t="str">
        <f t="shared" si="317"/>
        <v/>
      </c>
      <c r="X3352" t="str">
        <f t="shared" si="318"/>
        <v/>
      </c>
    </row>
    <row r="3353" spans="1:24"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f>
        <v>1.0109999999999999</v>
      </c>
      <c r="P3353" s="6">
        <f>E3353/L3353</f>
        <v>93.611111111111114</v>
      </c>
      <c r="Q3353" t="str">
        <f t="shared" si="313"/>
        <v>theater</v>
      </c>
      <c r="R3353" s="7" t="str">
        <f t="shared" si="314"/>
        <v>plays</v>
      </c>
      <c r="S3353" s="13">
        <f>(((I3353/60)/60)/24)+DATE(1970,1,1)</f>
        <v>41843.458333333336</v>
      </c>
      <c r="T3353" s="16">
        <f>(((J3353/60)/60)/24)+DATE(1970,1,1)</f>
        <v>41806.395428240743</v>
      </c>
      <c r="U3353">
        <f t="shared" si="315"/>
        <v>54</v>
      </c>
      <c r="V3353" t="str">
        <f t="shared" si="316"/>
        <v/>
      </c>
      <c r="W3353" t="str">
        <f t="shared" si="317"/>
        <v/>
      </c>
      <c r="X3353" t="str">
        <f t="shared" si="318"/>
        <v/>
      </c>
    </row>
    <row r="3354" spans="1:24"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f>
        <v>1.0751999999999999</v>
      </c>
      <c r="P3354" s="6">
        <f>E3354/L3354</f>
        <v>76.8</v>
      </c>
      <c r="Q3354" t="str">
        <f t="shared" si="313"/>
        <v>theater</v>
      </c>
      <c r="R3354" s="7" t="str">
        <f t="shared" si="314"/>
        <v>plays</v>
      </c>
      <c r="S3354" s="13">
        <f>(((I3354/60)/60)/24)+DATE(1970,1,1)</f>
        <v>42552.958333333328</v>
      </c>
      <c r="T3354" s="16">
        <f>(((J3354/60)/60)/24)+DATE(1970,1,1)</f>
        <v>42495.992800925931</v>
      </c>
      <c r="U3354">
        <f t="shared" si="315"/>
        <v>70</v>
      </c>
      <c r="V3354" t="str">
        <f t="shared" si="316"/>
        <v/>
      </c>
      <c r="W3354" t="str">
        <f t="shared" si="317"/>
        <v/>
      </c>
      <c r="X3354" t="str">
        <f t="shared" si="318"/>
        <v/>
      </c>
    </row>
    <row r="3355" spans="1:24"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f>
        <v>3.15</v>
      </c>
      <c r="P3355" s="6">
        <f>E3355/L3355</f>
        <v>35.795454545454547</v>
      </c>
      <c r="Q3355" t="str">
        <f t="shared" si="313"/>
        <v>theater</v>
      </c>
      <c r="R3355" s="7" t="str">
        <f t="shared" si="314"/>
        <v>plays</v>
      </c>
      <c r="S3355" s="13">
        <f>(((I3355/60)/60)/24)+DATE(1970,1,1)</f>
        <v>42492.958333333328</v>
      </c>
      <c r="T3355" s="16">
        <f>(((J3355/60)/60)/24)+DATE(1970,1,1)</f>
        <v>42479.432291666672</v>
      </c>
      <c r="U3355">
        <f t="shared" si="315"/>
        <v>44</v>
      </c>
      <c r="V3355" t="str">
        <f t="shared" si="316"/>
        <v/>
      </c>
      <c r="W3355" t="str">
        <f t="shared" si="317"/>
        <v/>
      </c>
      <c r="X3355" t="str">
        <f t="shared" si="318"/>
        <v/>
      </c>
    </row>
    <row r="3356" spans="1:24"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f>
        <v>1.0193333333333334</v>
      </c>
      <c r="P3356" s="6">
        <f>E3356/L3356</f>
        <v>55.6</v>
      </c>
      <c r="Q3356" t="str">
        <f t="shared" si="313"/>
        <v>theater</v>
      </c>
      <c r="R3356" s="7" t="str">
        <f t="shared" si="314"/>
        <v>plays</v>
      </c>
      <c r="S3356" s="13">
        <f>(((I3356/60)/60)/24)+DATE(1970,1,1)</f>
        <v>42306.167361111111</v>
      </c>
      <c r="T3356" s="16">
        <f>(((J3356/60)/60)/24)+DATE(1970,1,1)</f>
        <v>42270.7269212963</v>
      </c>
      <c r="U3356">
        <f t="shared" si="315"/>
        <v>55</v>
      </c>
      <c r="V3356" t="str">
        <f t="shared" si="316"/>
        <v/>
      </c>
      <c r="W3356" t="str">
        <f t="shared" si="317"/>
        <v/>
      </c>
      <c r="X3356" t="str">
        <f t="shared" si="318"/>
        <v/>
      </c>
    </row>
    <row r="3357" spans="1:24"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f>
        <v>1.2628571428571429</v>
      </c>
      <c r="P3357" s="6">
        <f>E3357/L3357</f>
        <v>147.33333333333334</v>
      </c>
      <c r="Q3357" t="str">
        <f t="shared" si="313"/>
        <v>theater</v>
      </c>
      <c r="R3357" s="7" t="str">
        <f t="shared" si="314"/>
        <v>plays</v>
      </c>
      <c r="S3357" s="13">
        <f>(((I3357/60)/60)/24)+DATE(1970,1,1)</f>
        <v>42500.470138888893</v>
      </c>
      <c r="T3357" s="16">
        <f>(((J3357/60)/60)/24)+DATE(1970,1,1)</f>
        <v>42489.619525462964</v>
      </c>
      <c r="U3357">
        <f t="shared" si="315"/>
        <v>15</v>
      </c>
      <c r="V3357" t="str">
        <f t="shared" si="316"/>
        <v/>
      </c>
      <c r="W3357" t="str">
        <f t="shared" si="317"/>
        <v/>
      </c>
      <c r="X3357" t="str">
        <f t="shared" si="318"/>
        <v/>
      </c>
    </row>
    <row r="3358" spans="1:24"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f>
        <v>1.014</v>
      </c>
      <c r="P3358" s="6">
        <f>E3358/L3358</f>
        <v>56.333333333333336</v>
      </c>
      <c r="Q3358" t="str">
        <f t="shared" si="313"/>
        <v>theater</v>
      </c>
      <c r="R3358" s="7" t="str">
        <f t="shared" si="314"/>
        <v>plays</v>
      </c>
      <c r="S3358" s="13">
        <f>(((I3358/60)/60)/24)+DATE(1970,1,1)</f>
        <v>42566.815648148149</v>
      </c>
      <c r="T3358" s="16">
        <f>(((J3358/60)/60)/24)+DATE(1970,1,1)</f>
        <v>42536.815648148149</v>
      </c>
      <c r="U3358">
        <f t="shared" si="315"/>
        <v>27</v>
      </c>
      <c r="V3358" t="str">
        <f t="shared" si="316"/>
        <v/>
      </c>
      <c r="W3358" t="str">
        <f t="shared" si="317"/>
        <v/>
      </c>
      <c r="X3358" t="str">
        <f t="shared" si="318"/>
        <v/>
      </c>
    </row>
    <row r="3359" spans="1:24"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f>
        <v>1.01</v>
      </c>
      <c r="P3359" s="6">
        <f>E3359/L3359</f>
        <v>96.19047619047619</v>
      </c>
      <c r="Q3359" t="str">
        <f t="shared" si="313"/>
        <v>theater</v>
      </c>
      <c r="R3359" s="7" t="str">
        <f t="shared" si="314"/>
        <v>plays</v>
      </c>
      <c r="S3359" s="13">
        <f>(((I3359/60)/60)/24)+DATE(1970,1,1)</f>
        <v>41852.417939814812</v>
      </c>
      <c r="T3359" s="16">
        <f>(((J3359/60)/60)/24)+DATE(1970,1,1)</f>
        <v>41822.417939814812</v>
      </c>
      <c r="U3359">
        <f t="shared" si="315"/>
        <v>21</v>
      </c>
      <c r="V3359" t="str">
        <f t="shared" si="316"/>
        <v/>
      </c>
      <c r="W3359" t="str">
        <f t="shared" si="317"/>
        <v/>
      </c>
      <c r="X3359" t="str">
        <f t="shared" si="318"/>
        <v/>
      </c>
    </row>
    <row r="3360" spans="1:24"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f>
        <v>1.0299</v>
      </c>
      <c r="P3360" s="6">
        <f>E3360/L3360</f>
        <v>63.574074074074076</v>
      </c>
      <c r="Q3360" t="str">
        <f t="shared" si="313"/>
        <v>theater</v>
      </c>
      <c r="R3360" s="7" t="str">
        <f t="shared" si="314"/>
        <v>plays</v>
      </c>
      <c r="S3360" s="13">
        <f>(((I3360/60)/60)/24)+DATE(1970,1,1)</f>
        <v>41962.352766203709</v>
      </c>
      <c r="T3360" s="16">
        <f>(((J3360/60)/60)/24)+DATE(1970,1,1)</f>
        <v>41932.311099537037</v>
      </c>
      <c r="U3360">
        <f t="shared" si="315"/>
        <v>162</v>
      </c>
      <c r="V3360" t="str">
        <f t="shared" si="316"/>
        <v/>
      </c>
      <c r="W3360" t="str">
        <f t="shared" si="317"/>
        <v/>
      </c>
      <c r="X3360" t="str">
        <f t="shared" si="318"/>
        <v/>
      </c>
    </row>
    <row r="3361" spans="1:24"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f>
        <v>1.0625</v>
      </c>
      <c r="P3361" s="6">
        <f>E3361/L3361</f>
        <v>184.78260869565219</v>
      </c>
      <c r="Q3361" t="str">
        <f t="shared" si="313"/>
        <v>theater</v>
      </c>
      <c r="R3361" s="7" t="str">
        <f t="shared" si="314"/>
        <v>plays</v>
      </c>
      <c r="S3361" s="13">
        <f>(((I3361/60)/60)/24)+DATE(1970,1,1)</f>
        <v>42791.057106481487</v>
      </c>
      <c r="T3361" s="16">
        <f>(((J3361/60)/60)/24)+DATE(1970,1,1)</f>
        <v>42746.057106481487</v>
      </c>
      <c r="U3361">
        <f t="shared" si="315"/>
        <v>23</v>
      </c>
      <c r="V3361" t="str">
        <f t="shared" si="316"/>
        <v/>
      </c>
      <c r="W3361" t="str">
        <f t="shared" si="317"/>
        <v/>
      </c>
      <c r="X3361" t="str">
        <f t="shared" si="318"/>
        <v/>
      </c>
    </row>
    <row r="3362" spans="1:24"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f>
        <v>1.0137777777777779</v>
      </c>
      <c r="P3362" s="6">
        <f>E3362/L3362</f>
        <v>126.72222222222223</v>
      </c>
      <c r="Q3362" t="str">
        <f t="shared" si="313"/>
        <v>theater</v>
      </c>
      <c r="R3362" s="7" t="str">
        <f t="shared" si="314"/>
        <v>plays</v>
      </c>
      <c r="S3362" s="13">
        <f>(((I3362/60)/60)/24)+DATE(1970,1,1)</f>
        <v>42718.665972222225</v>
      </c>
      <c r="T3362" s="16">
        <f>(((J3362/60)/60)/24)+DATE(1970,1,1)</f>
        <v>42697.082673611112</v>
      </c>
      <c r="U3362">
        <f t="shared" si="315"/>
        <v>72</v>
      </c>
      <c r="V3362" t="str">
        <f t="shared" si="316"/>
        <v/>
      </c>
      <c r="W3362" t="str">
        <f t="shared" si="317"/>
        <v/>
      </c>
      <c r="X3362" t="str">
        <f t="shared" si="318"/>
        <v/>
      </c>
    </row>
    <row r="3363" spans="1:24"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f>
        <v>1.1346000000000001</v>
      </c>
      <c r="P3363" s="6">
        <f>E3363/L3363</f>
        <v>83.42647058823529</v>
      </c>
      <c r="Q3363" t="str">
        <f t="shared" si="313"/>
        <v>theater</v>
      </c>
      <c r="R3363" s="7" t="str">
        <f t="shared" si="314"/>
        <v>plays</v>
      </c>
      <c r="S3363" s="13">
        <f>(((I3363/60)/60)/24)+DATE(1970,1,1)</f>
        <v>41883.665972222225</v>
      </c>
      <c r="T3363" s="16">
        <f>(((J3363/60)/60)/24)+DATE(1970,1,1)</f>
        <v>41866.025347222225</v>
      </c>
      <c r="U3363">
        <f t="shared" si="315"/>
        <v>68</v>
      </c>
      <c r="V3363" t="str">
        <f t="shared" si="316"/>
        <v/>
      </c>
      <c r="W3363" t="str">
        <f t="shared" si="317"/>
        <v/>
      </c>
      <c r="X3363" t="str">
        <f t="shared" si="318"/>
        <v/>
      </c>
    </row>
    <row r="3364" spans="1:24"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f>
        <v>2.1800000000000002</v>
      </c>
      <c r="P3364" s="6">
        <f>E3364/L3364</f>
        <v>54.5</v>
      </c>
      <c r="Q3364" t="str">
        <f t="shared" si="313"/>
        <v>theater</v>
      </c>
      <c r="R3364" s="7" t="str">
        <f t="shared" si="314"/>
        <v>plays</v>
      </c>
      <c r="S3364" s="13">
        <f>(((I3364/60)/60)/24)+DATE(1970,1,1)</f>
        <v>42070.204861111109</v>
      </c>
      <c r="T3364" s="16">
        <f>(((J3364/60)/60)/24)+DATE(1970,1,1)</f>
        <v>42056.091631944444</v>
      </c>
      <c r="U3364">
        <f t="shared" si="315"/>
        <v>20</v>
      </c>
      <c r="V3364" t="str">
        <f t="shared" si="316"/>
        <v/>
      </c>
      <c r="W3364" t="str">
        <f t="shared" si="317"/>
        <v/>
      </c>
      <c r="X3364" t="str">
        <f t="shared" si="318"/>
        <v/>
      </c>
    </row>
    <row r="3365" spans="1:24"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f>
        <v>1.0141935483870967</v>
      </c>
      <c r="P3365" s="6">
        <f>E3365/L3365</f>
        <v>302.30769230769232</v>
      </c>
      <c r="Q3365" t="str">
        <f t="shared" si="313"/>
        <v>theater</v>
      </c>
      <c r="R3365" s="7" t="str">
        <f t="shared" si="314"/>
        <v>plays</v>
      </c>
      <c r="S3365" s="13">
        <f>(((I3365/60)/60)/24)+DATE(1970,1,1)</f>
        <v>41870.666666666664</v>
      </c>
      <c r="T3365" s="16">
        <f>(((J3365/60)/60)/24)+DATE(1970,1,1)</f>
        <v>41851.771354166667</v>
      </c>
      <c r="U3365">
        <f t="shared" si="315"/>
        <v>26</v>
      </c>
      <c r="V3365" t="str">
        <f t="shared" si="316"/>
        <v/>
      </c>
      <c r="W3365" t="str">
        <f t="shared" si="317"/>
        <v/>
      </c>
      <c r="X3365" t="str">
        <f t="shared" si="318"/>
        <v/>
      </c>
    </row>
    <row r="3366" spans="1:24"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f>
        <v>1.0593333333333332</v>
      </c>
      <c r="P3366" s="6">
        <f>E3366/L3366</f>
        <v>44.138888888888886</v>
      </c>
      <c r="Q3366" t="str">
        <f t="shared" si="313"/>
        <v>theater</v>
      </c>
      <c r="R3366" s="7" t="str">
        <f t="shared" si="314"/>
        <v>plays</v>
      </c>
      <c r="S3366" s="13">
        <f>(((I3366/60)/60)/24)+DATE(1970,1,1)</f>
        <v>42444.875</v>
      </c>
      <c r="T3366" s="16">
        <f>(((J3366/60)/60)/24)+DATE(1970,1,1)</f>
        <v>42422.977418981478</v>
      </c>
      <c r="U3366">
        <f t="shared" si="315"/>
        <v>72</v>
      </c>
      <c r="V3366" t="str">
        <f t="shared" si="316"/>
        <v/>
      </c>
      <c r="W3366" t="str">
        <f t="shared" si="317"/>
        <v/>
      </c>
      <c r="X3366" t="str">
        <f t="shared" si="318"/>
        <v/>
      </c>
    </row>
    <row r="3367" spans="1:24"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f>
        <v>1.04</v>
      </c>
      <c r="P3367" s="6">
        <f>E3367/L3367</f>
        <v>866.66666666666663</v>
      </c>
      <c r="Q3367" t="str">
        <f t="shared" si="313"/>
        <v>theater</v>
      </c>
      <c r="R3367" s="7" t="str">
        <f t="shared" si="314"/>
        <v>plays</v>
      </c>
      <c r="S3367" s="13">
        <f>(((I3367/60)/60)/24)+DATE(1970,1,1)</f>
        <v>42351.101759259262</v>
      </c>
      <c r="T3367" s="16">
        <f>(((J3367/60)/60)/24)+DATE(1970,1,1)</f>
        <v>42321.101759259262</v>
      </c>
      <c r="U3367">
        <f t="shared" si="315"/>
        <v>3</v>
      </c>
      <c r="V3367" t="str">
        <f t="shared" si="316"/>
        <v/>
      </c>
      <c r="W3367" t="str">
        <f t="shared" si="317"/>
        <v/>
      </c>
      <c r="X3367" t="str">
        <f t="shared" si="318"/>
        <v/>
      </c>
    </row>
    <row r="3368" spans="1:24"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f>
        <v>2.21</v>
      </c>
      <c r="P3368" s="6">
        <f>E3368/L3368</f>
        <v>61.388888888888886</v>
      </c>
      <c r="Q3368" t="str">
        <f t="shared" si="313"/>
        <v>theater</v>
      </c>
      <c r="R3368" s="7" t="str">
        <f t="shared" si="314"/>
        <v>plays</v>
      </c>
      <c r="S3368" s="13">
        <f>(((I3368/60)/60)/24)+DATE(1970,1,1)</f>
        <v>42137.067557870367</v>
      </c>
      <c r="T3368" s="16">
        <f>(((J3368/60)/60)/24)+DATE(1970,1,1)</f>
        <v>42107.067557870367</v>
      </c>
      <c r="U3368">
        <f t="shared" si="315"/>
        <v>18</v>
      </c>
      <c r="V3368" t="str">
        <f t="shared" si="316"/>
        <v/>
      </c>
      <c r="W3368" t="str">
        <f t="shared" si="317"/>
        <v/>
      </c>
      <c r="X3368" t="str">
        <f t="shared" si="318"/>
        <v/>
      </c>
    </row>
    <row r="3369" spans="1:24"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f>
        <v>1.1866666666666668</v>
      </c>
      <c r="P3369" s="6">
        <f>E3369/L3369</f>
        <v>29.666666666666668</v>
      </c>
      <c r="Q3369" t="str">
        <f t="shared" si="313"/>
        <v>theater</v>
      </c>
      <c r="R3369" s="7" t="str">
        <f t="shared" si="314"/>
        <v>plays</v>
      </c>
      <c r="S3369" s="13">
        <f>(((I3369/60)/60)/24)+DATE(1970,1,1)</f>
        <v>42217.933958333335</v>
      </c>
      <c r="T3369" s="16">
        <f>(((J3369/60)/60)/24)+DATE(1970,1,1)</f>
        <v>42192.933958333335</v>
      </c>
      <c r="U3369">
        <f t="shared" si="315"/>
        <v>30</v>
      </c>
      <c r="V3369" t="str">
        <f t="shared" si="316"/>
        <v/>
      </c>
      <c r="W3369" t="str">
        <f t="shared" si="317"/>
        <v/>
      </c>
      <c r="X3369" t="str">
        <f t="shared" si="318"/>
        <v/>
      </c>
    </row>
    <row r="3370" spans="1:24"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f>
        <v>1.046</v>
      </c>
      <c r="P3370" s="6">
        <f>E3370/L3370</f>
        <v>45.478260869565219</v>
      </c>
      <c r="Q3370" t="str">
        <f t="shared" si="313"/>
        <v>theater</v>
      </c>
      <c r="R3370" s="7" t="str">
        <f t="shared" si="314"/>
        <v>plays</v>
      </c>
      <c r="S3370" s="13">
        <f>(((I3370/60)/60)/24)+DATE(1970,1,1)</f>
        <v>42005.208333333328</v>
      </c>
      <c r="T3370" s="16">
        <f>(((J3370/60)/60)/24)+DATE(1970,1,1)</f>
        <v>41969.199756944443</v>
      </c>
      <c r="U3370">
        <f t="shared" si="315"/>
        <v>23</v>
      </c>
      <c r="V3370" t="str">
        <f t="shared" si="316"/>
        <v/>
      </c>
      <c r="W3370" t="str">
        <f t="shared" si="317"/>
        <v/>
      </c>
      <c r="X3370" t="str">
        <f t="shared" si="318"/>
        <v/>
      </c>
    </row>
    <row r="3371" spans="1:24"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f>
        <v>1.0389999999999999</v>
      </c>
      <c r="P3371" s="6">
        <f>E3371/L3371</f>
        <v>96.203703703703709</v>
      </c>
      <c r="Q3371" t="str">
        <f t="shared" si="313"/>
        <v>theater</v>
      </c>
      <c r="R3371" s="7" t="str">
        <f t="shared" si="314"/>
        <v>plays</v>
      </c>
      <c r="S3371" s="13">
        <f>(((I3371/60)/60)/24)+DATE(1970,1,1)</f>
        <v>42750.041435185187</v>
      </c>
      <c r="T3371" s="16">
        <f>(((J3371/60)/60)/24)+DATE(1970,1,1)</f>
        <v>42690.041435185187</v>
      </c>
      <c r="U3371">
        <f t="shared" si="315"/>
        <v>54</v>
      </c>
      <c r="V3371" t="str">
        <f t="shared" si="316"/>
        <v/>
      </c>
      <c r="W3371" t="str">
        <f t="shared" si="317"/>
        <v/>
      </c>
      <c r="X3371" t="str">
        <f t="shared" si="318"/>
        <v/>
      </c>
    </row>
    <row r="3372" spans="1:24"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f>
        <v>1.1773333333333333</v>
      </c>
      <c r="P3372" s="6">
        <f>E3372/L3372</f>
        <v>67.92307692307692</v>
      </c>
      <c r="Q3372" t="str">
        <f t="shared" si="313"/>
        <v>theater</v>
      </c>
      <c r="R3372" s="7" t="str">
        <f t="shared" si="314"/>
        <v>plays</v>
      </c>
      <c r="S3372" s="13">
        <f>(((I3372/60)/60)/24)+DATE(1970,1,1)</f>
        <v>42721.333333333328</v>
      </c>
      <c r="T3372" s="16">
        <f>(((J3372/60)/60)/24)+DATE(1970,1,1)</f>
        <v>42690.334317129629</v>
      </c>
      <c r="U3372">
        <f t="shared" si="315"/>
        <v>26</v>
      </c>
      <c r="V3372" t="str">
        <f t="shared" si="316"/>
        <v/>
      </c>
      <c r="W3372" t="str">
        <f t="shared" si="317"/>
        <v/>
      </c>
      <c r="X3372" t="str">
        <f t="shared" si="318"/>
        <v/>
      </c>
    </row>
    <row r="3373" spans="1:24"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f>
        <v>1.385</v>
      </c>
      <c r="P3373" s="6">
        <f>E3373/L3373</f>
        <v>30.777777777777779</v>
      </c>
      <c r="Q3373" t="str">
        <f t="shared" si="313"/>
        <v>theater</v>
      </c>
      <c r="R3373" s="7" t="str">
        <f t="shared" si="314"/>
        <v>plays</v>
      </c>
      <c r="S3373" s="13">
        <f>(((I3373/60)/60)/24)+DATE(1970,1,1)</f>
        <v>42340.874594907407</v>
      </c>
      <c r="T3373" s="16">
        <f>(((J3373/60)/60)/24)+DATE(1970,1,1)</f>
        <v>42312.874594907407</v>
      </c>
      <c r="U3373">
        <f t="shared" si="315"/>
        <v>9</v>
      </c>
      <c r="V3373" t="str">
        <f t="shared" si="316"/>
        <v/>
      </c>
      <c r="W3373" t="str">
        <f t="shared" si="317"/>
        <v/>
      </c>
      <c r="X3373" t="str">
        <f t="shared" si="318"/>
        <v/>
      </c>
    </row>
    <row r="3374" spans="1:24"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f>
        <v>1.0349999999999999</v>
      </c>
      <c r="P3374" s="6">
        <f>E3374/L3374</f>
        <v>38.333333333333336</v>
      </c>
      <c r="Q3374" t="str">
        <f t="shared" si="313"/>
        <v>theater</v>
      </c>
      <c r="R3374" s="7" t="str">
        <f t="shared" si="314"/>
        <v>plays</v>
      </c>
      <c r="S3374" s="13">
        <f>(((I3374/60)/60)/24)+DATE(1970,1,1)</f>
        <v>41876.207638888889</v>
      </c>
      <c r="T3374" s="16">
        <f>(((J3374/60)/60)/24)+DATE(1970,1,1)</f>
        <v>41855.548101851848</v>
      </c>
      <c r="U3374">
        <f t="shared" si="315"/>
        <v>27</v>
      </c>
      <c r="V3374" t="str">
        <f t="shared" si="316"/>
        <v/>
      </c>
      <c r="W3374" t="str">
        <f t="shared" si="317"/>
        <v/>
      </c>
      <c r="X3374" t="str">
        <f t="shared" si="318"/>
        <v/>
      </c>
    </row>
    <row r="3375" spans="1:24"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f>
        <v>1.0024999999999999</v>
      </c>
      <c r="P3375" s="6">
        <f>E3375/L3375</f>
        <v>66.833333333333329</v>
      </c>
      <c r="Q3375" t="str">
        <f t="shared" si="313"/>
        <v>theater</v>
      </c>
      <c r="R3375" s="7" t="str">
        <f t="shared" si="314"/>
        <v>plays</v>
      </c>
      <c r="S3375" s="13">
        <f>(((I3375/60)/60)/24)+DATE(1970,1,1)</f>
        <v>42203.666666666672</v>
      </c>
      <c r="T3375" s="16">
        <f>(((J3375/60)/60)/24)+DATE(1970,1,1)</f>
        <v>42179.854629629626</v>
      </c>
      <c r="U3375">
        <f t="shared" si="315"/>
        <v>30</v>
      </c>
      <c r="V3375" t="str">
        <f t="shared" si="316"/>
        <v/>
      </c>
      <c r="W3375" t="str">
        <f t="shared" si="317"/>
        <v/>
      </c>
      <c r="X3375" t="str">
        <f t="shared" si="318"/>
        <v/>
      </c>
    </row>
    <row r="3376" spans="1:24"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f>
        <v>1.0657142857142856</v>
      </c>
      <c r="P3376" s="6">
        <f>E3376/L3376</f>
        <v>71.730769230769226</v>
      </c>
      <c r="Q3376" t="str">
        <f t="shared" si="313"/>
        <v>theater</v>
      </c>
      <c r="R3376" s="7" t="str">
        <f t="shared" si="314"/>
        <v>plays</v>
      </c>
      <c r="S3376" s="13">
        <f>(((I3376/60)/60)/24)+DATE(1970,1,1)</f>
        <v>42305.731666666667</v>
      </c>
      <c r="T3376" s="16">
        <f>(((J3376/60)/60)/24)+DATE(1970,1,1)</f>
        <v>42275.731666666667</v>
      </c>
      <c r="U3376">
        <f t="shared" si="315"/>
        <v>52</v>
      </c>
      <c r="V3376" t="str">
        <f t="shared" si="316"/>
        <v/>
      </c>
      <c r="W3376" t="str">
        <f t="shared" si="317"/>
        <v/>
      </c>
      <c r="X3376" t="str">
        <f t="shared" si="318"/>
        <v/>
      </c>
    </row>
    <row r="3377" spans="1:24"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f>
        <v>1</v>
      </c>
      <c r="P3377" s="6">
        <f>E3377/L3377</f>
        <v>176.47058823529412</v>
      </c>
      <c r="Q3377" t="str">
        <f t="shared" si="313"/>
        <v>theater</v>
      </c>
      <c r="R3377" s="7" t="str">
        <f t="shared" si="314"/>
        <v>plays</v>
      </c>
      <c r="S3377" s="13">
        <f>(((I3377/60)/60)/24)+DATE(1970,1,1)</f>
        <v>41777.610798611109</v>
      </c>
      <c r="T3377" s="16">
        <f>(((J3377/60)/60)/24)+DATE(1970,1,1)</f>
        <v>41765.610798611109</v>
      </c>
      <c r="U3377">
        <f t="shared" si="315"/>
        <v>17</v>
      </c>
      <c r="V3377" t="str">
        <f t="shared" si="316"/>
        <v/>
      </c>
      <c r="W3377" t="str">
        <f t="shared" si="317"/>
        <v/>
      </c>
      <c r="X3377" t="str">
        <f t="shared" si="318"/>
        <v/>
      </c>
    </row>
    <row r="3378" spans="1:24"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f>
        <v>1.0001249999999999</v>
      </c>
      <c r="P3378" s="6">
        <f>E3378/L3378</f>
        <v>421.10526315789474</v>
      </c>
      <c r="Q3378" t="str">
        <f t="shared" si="313"/>
        <v>theater</v>
      </c>
      <c r="R3378" s="7" t="str">
        <f t="shared" si="314"/>
        <v>plays</v>
      </c>
      <c r="S3378" s="13">
        <f>(((I3378/60)/60)/24)+DATE(1970,1,1)</f>
        <v>42119.659652777773</v>
      </c>
      <c r="T3378" s="16">
        <f>(((J3378/60)/60)/24)+DATE(1970,1,1)</f>
        <v>42059.701319444444</v>
      </c>
      <c r="U3378">
        <f t="shared" si="315"/>
        <v>19</v>
      </c>
      <c r="V3378" t="str">
        <f t="shared" si="316"/>
        <v/>
      </c>
      <c r="W3378" t="str">
        <f t="shared" si="317"/>
        <v/>
      </c>
      <c r="X3378" t="str">
        <f t="shared" si="318"/>
        <v/>
      </c>
    </row>
    <row r="3379" spans="1:24"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f>
        <v>1.0105</v>
      </c>
      <c r="P3379" s="6">
        <f>E3379/L3379</f>
        <v>104.98701298701299</v>
      </c>
      <c r="Q3379" t="str">
        <f t="shared" si="313"/>
        <v>theater</v>
      </c>
      <c r="R3379" s="7" t="str">
        <f t="shared" si="314"/>
        <v>plays</v>
      </c>
      <c r="S3379" s="13">
        <f>(((I3379/60)/60)/24)+DATE(1970,1,1)</f>
        <v>42083.705555555556</v>
      </c>
      <c r="T3379" s="16">
        <f>(((J3379/60)/60)/24)+DATE(1970,1,1)</f>
        <v>42053.732627314821</v>
      </c>
      <c r="U3379">
        <f t="shared" si="315"/>
        <v>77</v>
      </c>
      <c r="V3379" t="str">
        <f t="shared" si="316"/>
        <v/>
      </c>
      <c r="W3379" t="str">
        <f t="shared" si="317"/>
        <v/>
      </c>
      <c r="X3379" t="str">
        <f t="shared" si="318"/>
        <v/>
      </c>
    </row>
    <row r="3380" spans="1:24"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f>
        <v>1.0763636363636364</v>
      </c>
      <c r="P3380" s="6">
        <f>E3380/L3380</f>
        <v>28.19047619047619</v>
      </c>
      <c r="Q3380" t="str">
        <f t="shared" si="313"/>
        <v>theater</v>
      </c>
      <c r="R3380" s="7" t="str">
        <f t="shared" si="314"/>
        <v>plays</v>
      </c>
      <c r="S3380" s="13">
        <f>(((I3380/60)/60)/24)+DATE(1970,1,1)</f>
        <v>41882.547222222223</v>
      </c>
      <c r="T3380" s="16">
        <f>(((J3380/60)/60)/24)+DATE(1970,1,1)</f>
        <v>41858.355393518519</v>
      </c>
      <c r="U3380">
        <f t="shared" si="315"/>
        <v>21</v>
      </c>
      <c r="V3380" t="str">
        <f t="shared" si="316"/>
        <v/>
      </c>
      <c r="W3380" t="str">
        <f t="shared" si="317"/>
        <v/>
      </c>
      <c r="X3380" t="str">
        <f t="shared" si="318"/>
        <v/>
      </c>
    </row>
    <row r="3381" spans="1:24"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f>
        <v>1.0365</v>
      </c>
      <c r="P3381" s="6">
        <f>E3381/L3381</f>
        <v>54.55263157894737</v>
      </c>
      <c r="Q3381" t="str">
        <f t="shared" si="313"/>
        <v>theater</v>
      </c>
      <c r="R3381" s="7" t="str">
        <f t="shared" si="314"/>
        <v>plays</v>
      </c>
      <c r="S3381" s="13">
        <f>(((I3381/60)/60)/24)+DATE(1970,1,1)</f>
        <v>42242.958333333328</v>
      </c>
      <c r="T3381" s="16">
        <f>(((J3381/60)/60)/24)+DATE(1970,1,1)</f>
        <v>42225.513888888891</v>
      </c>
      <c r="U3381">
        <f t="shared" si="315"/>
        <v>38</v>
      </c>
      <c r="V3381" t="str">
        <f t="shared" si="316"/>
        <v/>
      </c>
      <c r="W3381" t="str">
        <f t="shared" si="317"/>
        <v/>
      </c>
      <c r="X3381" t="str">
        <f t="shared" si="318"/>
        <v/>
      </c>
    </row>
    <row r="3382" spans="1:24"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f>
        <v>1.0443333333333333</v>
      </c>
      <c r="P3382" s="6">
        <f>E3382/L3382</f>
        <v>111.89285714285714</v>
      </c>
      <c r="Q3382" t="str">
        <f t="shared" si="313"/>
        <v>theater</v>
      </c>
      <c r="R3382" s="7" t="str">
        <f t="shared" si="314"/>
        <v>plays</v>
      </c>
      <c r="S3382" s="13">
        <f>(((I3382/60)/60)/24)+DATE(1970,1,1)</f>
        <v>41972.995115740734</v>
      </c>
      <c r="T3382" s="16">
        <f>(((J3382/60)/60)/24)+DATE(1970,1,1)</f>
        <v>41937.95344907407</v>
      </c>
      <c r="U3382">
        <f t="shared" si="315"/>
        <v>28</v>
      </c>
      <c r="V3382" t="str">
        <f t="shared" si="316"/>
        <v/>
      </c>
      <c r="W3382" t="str">
        <f t="shared" si="317"/>
        <v/>
      </c>
      <c r="X3382" t="str">
        <f t="shared" si="318"/>
        <v/>
      </c>
    </row>
    <row r="3383" spans="1:24"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f>
        <v>1.0225</v>
      </c>
      <c r="P3383" s="6">
        <f>E3383/L3383</f>
        <v>85.208333333333329</v>
      </c>
      <c r="Q3383" t="str">
        <f t="shared" si="313"/>
        <v>theater</v>
      </c>
      <c r="R3383" s="7" t="str">
        <f t="shared" si="314"/>
        <v>plays</v>
      </c>
      <c r="S3383" s="13">
        <f>(((I3383/60)/60)/24)+DATE(1970,1,1)</f>
        <v>42074.143321759257</v>
      </c>
      <c r="T3383" s="16">
        <f>(((J3383/60)/60)/24)+DATE(1970,1,1)</f>
        <v>42044.184988425928</v>
      </c>
      <c r="U3383">
        <f t="shared" si="315"/>
        <v>48</v>
      </c>
      <c r="V3383" t="str">
        <f t="shared" si="316"/>
        <v/>
      </c>
      <c r="W3383" t="str">
        <f t="shared" si="317"/>
        <v/>
      </c>
      <c r="X3383" t="str">
        <f t="shared" si="318"/>
        <v/>
      </c>
    </row>
    <row r="3384" spans="1:24"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f>
        <v>1.0074285714285713</v>
      </c>
      <c r="P3384" s="6">
        <f>E3384/L3384</f>
        <v>76.652173913043484</v>
      </c>
      <c r="Q3384" t="str">
        <f t="shared" si="313"/>
        <v>theater</v>
      </c>
      <c r="R3384" s="7" t="str">
        <f t="shared" si="314"/>
        <v>plays</v>
      </c>
      <c r="S3384" s="13">
        <f>(((I3384/60)/60)/24)+DATE(1970,1,1)</f>
        <v>42583.957638888889</v>
      </c>
      <c r="T3384" s="16">
        <f>(((J3384/60)/60)/24)+DATE(1970,1,1)</f>
        <v>42559.431203703702</v>
      </c>
      <c r="U3384">
        <f t="shared" si="315"/>
        <v>46</v>
      </c>
      <c r="V3384" t="str">
        <f t="shared" si="316"/>
        <v/>
      </c>
      <c r="W3384" t="str">
        <f t="shared" si="317"/>
        <v/>
      </c>
      <c r="X3384" t="str">
        <f t="shared" si="318"/>
        <v/>
      </c>
    </row>
    <row r="3385" spans="1:24"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f>
        <v>1.1171428571428572</v>
      </c>
      <c r="P3385" s="6">
        <f>E3385/L3385</f>
        <v>65.166666666666671</v>
      </c>
      <c r="Q3385" t="str">
        <f t="shared" si="313"/>
        <v>theater</v>
      </c>
      <c r="R3385" s="7" t="str">
        <f t="shared" si="314"/>
        <v>plays</v>
      </c>
      <c r="S3385" s="13">
        <f>(((I3385/60)/60)/24)+DATE(1970,1,1)</f>
        <v>42544.782638888893</v>
      </c>
      <c r="T3385" s="16">
        <f>(((J3385/60)/60)/24)+DATE(1970,1,1)</f>
        <v>42524.782638888893</v>
      </c>
      <c r="U3385">
        <f t="shared" si="315"/>
        <v>30</v>
      </c>
      <c r="V3385" t="str">
        <f t="shared" si="316"/>
        <v/>
      </c>
      <c r="W3385" t="str">
        <f t="shared" si="317"/>
        <v/>
      </c>
      <c r="X3385" t="str">
        <f t="shared" si="318"/>
        <v/>
      </c>
    </row>
    <row r="3386" spans="1:24"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f>
        <v>1.0001100000000001</v>
      </c>
      <c r="P3386" s="6">
        <f>E3386/L3386</f>
        <v>93.760312499999998</v>
      </c>
      <c r="Q3386" t="str">
        <f t="shared" si="313"/>
        <v>theater</v>
      </c>
      <c r="R3386" s="7" t="str">
        <f t="shared" si="314"/>
        <v>plays</v>
      </c>
      <c r="S3386" s="13">
        <f>(((I3386/60)/60)/24)+DATE(1970,1,1)</f>
        <v>42329.125</v>
      </c>
      <c r="T3386" s="16">
        <f>(((J3386/60)/60)/24)+DATE(1970,1,1)</f>
        <v>42292.087592592594</v>
      </c>
      <c r="U3386">
        <f t="shared" si="315"/>
        <v>64</v>
      </c>
      <c r="V3386" t="str">
        <f t="shared" si="316"/>
        <v/>
      </c>
      <c r="W3386" t="str">
        <f t="shared" si="317"/>
        <v/>
      </c>
      <c r="X3386" t="str">
        <f t="shared" si="318"/>
        <v/>
      </c>
    </row>
    <row r="3387" spans="1:24"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f>
        <v>1</v>
      </c>
      <c r="P3387" s="6">
        <f>E3387/L3387</f>
        <v>133.33333333333334</v>
      </c>
      <c r="Q3387" t="str">
        <f t="shared" si="313"/>
        <v>theater</v>
      </c>
      <c r="R3387" s="7" t="str">
        <f t="shared" si="314"/>
        <v>plays</v>
      </c>
      <c r="S3387" s="13">
        <f>(((I3387/60)/60)/24)+DATE(1970,1,1)</f>
        <v>41983.8675</v>
      </c>
      <c r="T3387" s="16">
        <f>(((J3387/60)/60)/24)+DATE(1970,1,1)</f>
        <v>41953.8675</v>
      </c>
      <c r="U3387">
        <f t="shared" si="315"/>
        <v>15</v>
      </c>
      <c r="V3387" t="str">
        <f t="shared" si="316"/>
        <v/>
      </c>
      <c r="W3387" t="str">
        <f t="shared" si="317"/>
        <v/>
      </c>
      <c r="X3387" t="str">
        <f t="shared" si="318"/>
        <v/>
      </c>
    </row>
    <row r="3388" spans="1:24"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f>
        <v>1.05</v>
      </c>
      <c r="P3388" s="6">
        <f>E3388/L3388</f>
        <v>51.219512195121951</v>
      </c>
      <c r="Q3388" t="str">
        <f t="shared" si="313"/>
        <v>theater</v>
      </c>
      <c r="R3388" s="7" t="str">
        <f t="shared" si="314"/>
        <v>plays</v>
      </c>
      <c r="S3388" s="13">
        <f>(((I3388/60)/60)/24)+DATE(1970,1,1)</f>
        <v>41976.644745370373</v>
      </c>
      <c r="T3388" s="16">
        <f>(((J3388/60)/60)/24)+DATE(1970,1,1)</f>
        <v>41946.644745370373</v>
      </c>
      <c r="U3388">
        <f t="shared" si="315"/>
        <v>41</v>
      </c>
      <c r="V3388" t="str">
        <f t="shared" si="316"/>
        <v/>
      </c>
      <c r="W3388" t="str">
        <f t="shared" si="317"/>
        <v/>
      </c>
      <c r="X3388" t="str">
        <f t="shared" si="318"/>
        <v/>
      </c>
    </row>
    <row r="3389" spans="1:24"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f>
        <v>1.1686666666666667</v>
      </c>
      <c r="P3389" s="6">
        <f>E3389/L3389</f>
        <v>100.17142857142858</v>
      </c>
      <c r="Q3389" t="str">
        <f t="shared" si="313"/>
        <v>theater</v>
      </c>
      <c r="R3389" s="7" t="str">
        <f t="shared" si="314"/>
        <v>plays</v>
      </c>
      <c r="S3389" s="13">
        <f>(((I3389/60)/60)/24)+DATE(1970,1,1)</f>
        <v>41987.762592592597</v>
      </c>
      <c r="T3389" s="16">
        <f>(((J3389/60)/60)/24)+DATE(1970,1,1)</f>
        <v>41947.762592592589</v>
      </c>
      <c r="U3389">
        <f t="shared" si="315"/>
        <v>35</v>
      </c>
      <c r="V3389" t="str">
        <f t="shared" si="316"/>
        <v/>
      </c>
      <c r="W3389" t="str">
        <f t="shared" si="317"/>
        <v/>
      </c>
      <c r="X3389" t="str">
        <f t="shared" si="318"/>
        <v/>
      </c>
    </row>
    <row r="3390" spans="1:24"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f>
        <v>1.038</v>
      </c>
      <c r="P3390" s="6">
        <f>E3390/L3390</f>
        <v>34.6</v>
      </c>
      <c r="Q3390" t="str">
        <f t="shared" si="313"/>
        <v>theater</v>
      </c>
      <c r="R3390" s="7" t="str">
        <f t="shared" si="314"/>
        <v>plays</v>
      </c>
      <c r="S3390" s="13">
        <f>(((I3390/60)/60)/24)+DATE(1970,1,1)</f>
        <v>42173.461122685185</v>
      </c>
      <c r="T3390" s="16">
        <f>(((J3390/60)/60)/24)+DATE(1970,1,1)</f>
        <v>42143.461122685185</v>
      </c>
      <c r="U3390">
        <f t="shared" si="315"/>
        <v>45</v>
      </c>
      <c r="V3390" t="str">
        <f t="shared" si="316"/>
        <v/>
      </c>
      <c r="W3390" t="str">
        <f t="shared" si="317"/>
        <v/>
      </c>
      <c r="X3390" t="str">
        <f t="shared" si="318"/>
        <v/>
      </c>
    </row>
    <row r="3391" spans="1:24"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f>
        <v>1.145</v>
      </c>
      <c r="P3391" s="6">
        <f>E3391/L3391</f>
        <v>184.67741935483872</v>
      </c>
      <c r="Q3391" t="str">
        <f t="shared" si="313"/>
        <v>theater</v>
      </c>
      <c r="R3391" s="7" t="str">
        <f t="shared" si="314"/>
        <v>plays</v>
      </c>
      <c r="S3391" s="13">
        <f>(((I3391/60)/60)/24)+DATE(1970,1,1)</f>
        <v>42524.563449074078</v>
      </c>
      <c r="T3391" s="16">
        <f>(((J3391/60)/60)/24)+DATE(1970,1,1)</f>
        <v>42494.563449074078</v>
      </c>
      <c r="U3391">
        <f t="shared" si="315"/>
        <v>62</v>
      </c>
      <c r="V3391" t="str">
        <f t="shared" si="316"/>
        <v/>
      </c>
      <c r="W3391" t="str">
        <f t="shared" si="317"/>
        <v/>
      </c>
      <c r="X3391" t="str">
        <f t="shared" si="318"/>
        <v/>
      </c>
    </row>
    <row r="3392" spans="1:24"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f>
        <v>1.024</v>
      </c>
      <c r="P3392" s="6">
        <f>E3392/L3392</f>
        <v>69.818181818181813</v>
      </c>
      <c r="Q3392" t="str">
        <f t="shared" si="313"/>
        <v>theater</v>
      </c>
      <c r="R3392" s="7" t="str">
        <f t="shared" si="314"/>
        <v>plays</v>
      </c>
      <c r="S3392" s="13">
        <f>(((I3392/60)/60)/24)+DATE(1970,1,1)</f>
        <v>41830.774826388886</v>
      </c>
      <c r="T3392" s="16">
        <f>(((J3392/60)/60)/24)+DATE(1970,1,1)</f>
        <v>41815.774826388886</v>
      </c>
      <c r="U3392">
        <f t="shared" si="315"/>
        <v>22</v>
      </c>
      <c r="V3392" t="str">
        <f t="shared" si="316"/>
        <v/>
      </c>
      <c r="W3392" t="str">
        <f t="shared" si="317"/>
        <v/>
      </c>
      <c r="X3392" t="str">
        <f t="shared" si="318"/>
        <v/>
      </c>
    </row>
    <row r="3393" spans="1:24"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f>
        <v>2.23</v>
      </c>
      <c r="P3393" s="6">
        <f>E3393/L3393</f>
        <v>61.944444444444443</v>
      </c>
      <c r="Q3393" t="str">
        <f t="shared" si="313"/>
        <v>theater</v>
      </c>
      <c r="R3393" s="7" t="str">
        <f t="shared" si="314"/>
        <v>plays</v>
      </c>
      <c r="S3393" s="13">
        <f>(((I3393/60)/60)/24)+DATE(1970,1,1)</f>
        <v>41859.936111111114</v>
      </c>
      <c r="T3393" s="16">
        <f>(((J3393/60)/60)/24)+DATE(1970,1,1)</f>
        <v>41830.545694444445</v>
      </c>
      <c r="U3393">
        <f t="shared" si="315"/>
        <v>18</v>
      </c>
      <c r="V3393" t="str">
        <f t="shared" si="316"/>
        <v/>
      </c>
      <c r="W3393" t="str">
        <f t="shared" si="317"/>
        <v/>
      </c>
      <c r="X3393" t="str">
        <f t="shared" si="318"/>
        <v/>
      </c>
    </row>
    <row r="3394" spans="1:24"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f>
        <v>1</v>
      </c>
      <c r="P3394" s="6">
        <f>E3394/L3394</f>
        <v>41.666666666666664</v>
      </c>
      <c r="Q3394" t="str">
        <f t="shared" si="313"/>
        <v>theater</v>
      </c>
      <c r="R3394" s="7" t="str">
        <f t="shared" si="314"/>
        <v>plays</v>
      </c>
      <c r="S3394" s="13">
        <f>(((I3394/60)/60)/24)+DATE(1970,1,1)</f>
        <v>42496.845543981486</v>
      </c>
      <c r="T3394" s="16">
        <f>(((J3394/60)/60)/24)+DATE(1970,1,1)</f>
        <v>42446.845543981486</v>
      </c>
      <c r="U3394">
        <f t="shared" si="315"/>
        <v>12</v>
      </c>
      <c r="V3394" t="str">
        <f t="shared" si="316"/>
        <v/>
      </c>
      <c r="W3394" t="str">
        <f t="shared" si="317"/>
        <v/>
      </c>
      <c r="X3394" t="str">
        <f t="shared" si="318"/>
        <v/>
      </c>
    </row>
    <row r="3395" spans="1:24"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f>
        <v>1.0580000000000001</v>
      </c>
      <c r="P3395" s="6">
        <f>E3395/L3395</f>
        <v>36.06818181818182</v>
      </c>
      <c r="Q3395" t="str">
        <f t="shared" ref="Q3395:Q3458" si="319">LEFT(N3395,SEARCH("/",N3395)-1)</f>
        <v>theater</v>
      </c>
      <c r="R3395" s="7" t="str">
        <f t="shared" ref="R3395:R3458" si="320">RIGHT(N3395,LEN(N3395)-SEARCH("/",N3395))</f>
        <v>plays</v>
      </c>
      <c r="S3395" s="13">
        <f>(((I3395/60)/60)/24)+DATE(1970,1,1)</f>
        <v>41949.031944444447</v>
      </c>
      <c r="T3395" s="16">
        <f>(((J3395/60)/60)/24)+DATE(1970,1,1)</f>
        <v>41923.921643518523</v>
      </c>
      <c r="U3395">
        <f t="shared" ref="U3395:U3458" si="321">IF(F3395="Successful",L3395,"")</f>
        <v>44</v>
      </c>
      <c r="V3395" t="str">
        <f t="shared" ref="V3395:V3458" si="322">IF($F3395="Failed",$L3395,"")</f>
        <v/>
      </c>
      <c r="W3395" t="str">
        <f t="shared" ref="W3395:W3458" si="323">IF($F3395="Canceled",$L3395,"")</f>
        <v/>
      </c>
      <c r="X3395" t="str">
        <f t="shared" ref="X3395:X3458" si="324">IF(V3395="",W3395,V3395)</f>
        <v/>
      </c>
    </row>
    <row r="3396" spans="1:24"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f>
        <v>1.4236363636363636</v>
      </c>
      <c r="P3396" s="6">
        <f>E3396/L3396</f>
        <v>29</v>
      </c>
      <c r="Q3396" t="str">
        <f t="shared" si="319"/>
        <v>theater</v>
      </c>
      <c r="R3396" s="7" t="str">
        <f t="shared" si="320"/>
        <v>plays</v>
      </c>
      <c r="S3396" s="13">
        <f>(((I3396/60)/60)/24)+DATE(1970,1,1)</f>
        <v>41847.59542824074</v>
      </c>
      <c r="T3396" s="16">
        <f>(((J3396/60)/60)/24)+DATE(1970,1,1)</f>
        <v>41817.59542824074</v>
      </c>
      <c r="U3396">
        <f t="shared" si="321"/>
        <v>27</v>
      </c>
      <c r="V3396" t="str">
        <f t="shared" si="322"/>
        <v/>
      </c>
      <c r="W3396" t="str">
        <f t="shared" si="323"/>
        <v/>
      </c>
      <c r="X3396" t="str">
        <f t="shared" si="324"/>
        <v/>
      </c>
    </row>
    <row r="3397" spans="1:24"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f>
        <v>1.84</v>
      </c>
      <c r="P3397" s="6">
        <f>E3397/L3397</f>
        <v>24.210526315789473</v>
      </c>
      <c r="Q3397" t="str">
        <f t="shared" si="319"/>
        <v>theater</v>
      </c>
      <c r="R3397" s="7" t="str">
        <f t="shared" si="320"/>
        <v>plays</v>
      </c>
      <c r="S3397" s="13">
        <f>(((I3397/60)/60)/24)+DATE(1970,1,1)</f>
        <v>42154.756944444445</v>
      </c>
      <c r="T3397" s="16">
        <f>(((J3397/60)/60)/24)+DATE(1970,1,1)</f>
        <v>42140.712314814817</v>
      </c>
      <c r="U3397">
        <f t="shared" si="321"/>
        <v>38</v>
      </c>
      <c r="V3397" t="str">
        <f t="shared" si="322"/>
        <v/>
      </c>
      <c r="W3397" t="str">
        <f t="shared" si="323"/>
        <v/>
      </c>
      <c r="X3397" t="str">
        <f t="shared" si="324"/>
        <v/>
      </c>
    </row>
    <row r="3398" spans="1:24"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f>
        <v>1.0433333333333332</v>
      </c>
      <c r="P3398" s="6">
        <f>E3398/L3398</f>
        <v>55.892857142857146</v>
      </c>
      <c r="Q3398" t="str">
        <f t="shared" si="319"/>
        <v>theater</v>
      </c>
      <c r="R3398" s="7" t="str">
        <f t="shared" si="320"/>
        <v>plays</v>
      </c>
      <c r="S3398" s="13">
        <f>(((I3398/60)/60)/24)+DATE(1970,1,1)</f>
        <v>41791.165972222225</v>
      </c>
      <c r="T3398" s="16">
        <f>(((J3398/60)/60)/24)+DATE(1970,1,1)</f>
        <v>41764.44663194444</v>
      </c>
      <c r="U3398">
        <f t="shared" si="321"/>
        <v>28</v>
      </c>
      <c r="V3398" t="str">
        <f t="shared" si="322"/>
        <v/>
      </c>
      <c r="W3398" t="str">
        <f t="shared" si="323"/>
        <v/>
      </c>
      <c r="X3398" t="str">
        <f t="shared" si="324"/>
        <v/>
      </c>
    </row>
    <row r="3399" spans="1:24"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f>
        <v>1.1200000000000001</v>
      </c>
      <c r="P3399" s="6">
        <f>E3399/L3399</f>
        <v>11.666666666666666</v>
      </c>
      <c r="Q3399" t="str">
        <f t="shared" si="319"/>
        <v>theater</v>
      </c>
      <c r="R3399" s="7" t="str">
        <f t="shared" si="320"/>
        <v>plays</v>
      </c>
      <c r="S3399" s="13">
        <f>(((I3399/60)/60)/24)+DATE(1970,1,1)</f>
        <v>42418.916666666672</v>
      </c>
      <c r="T3399" s="16">
        <f>(((J3399/60)/60)/24)+DATE(1970,1,1)</f>
        <v>42378.478344907402</v>
      </c>
      <c r="U3399">
        <f t="shared" si="321"/>
        <v>24</v>
      </c>
      <c r="V3399" t="str">
        <f t="shared" si="322"/>
        <v/>
      </c>
      <c r="W3399" t="str">
        <f t="shared" si="323"/>
        <v/>
      </c>
      <c r="X3399" t="str">
        <f t="shared" si="324"/>
        <v/>
      </c>
    </row>
    <row r="3400" spans="1:24"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f>
        <v>1.1107499999999999</v>
      </c>
      <c r="P3400" s="6">
        <f>E3400/L3400</f>
        <v>68.353846153846149</v>
      </c>
      <c r="Q3400" t="str">
        <f t="shared" si="319"/>
        <v>theater</v>
      </c>
      <c r="R3400" s="7" t="str">
        <f t="shared" si="320"/>
        <v>plays</v>
      </c>
      <c r="S3400" s="13">
        <f>(((I3400/60)/60)/24)+DATE(1970,1,1)</f>
        <v>41964.708333333328</v>
      </c>
      <c r="T3400" s="16">
        <f>(((J3400/60)/60)/24)+DATE(1970,1,1)</f>
        <v>41941.75203703704</v>
      </c>
      <c r="U3400">
        <f t="shared" si="321"/>
        <v>65</v>
      </c>
      <c r="V3400" t="str">
        <f t="shared" si="322"/>
        <v/>
      </c>
      <c r="W3400" t="str">
        <f t="shared" si="323"/>
        <v/>
      </c>
      <c r="X3400" t="str">
        <f t="shared" si="324"/>
        <v/>
      </c>
    </row>
    <row r="3401" spans="1:24"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f>
        <v>1.0375000000000001</v>
      </c>
      <c r="P3401" s="6">
        <f>E3401/L3401</f>
        <v>27.065217391304348</v>
      </c>
      <c r="Q3401" t="str">
        <f t="shared" si="319"/>
        <v>theater</v>
      </c>
      <c r="R3401" s="7" t="str">
        <f t="shared" si="320"/>
        <v>plays</v>
      </c>
      <c r="S3401" s="13">
        <f>(((I3401/60)/60)/24)+DATE(1970,1,1)</f>
        <v>42056.920428240745</v>
      </c>
      <c r="T3401" s="16">
        <f>(((J3401/60)/60)/24)+DATE(1970,1,1)</f>
        <v>42026.920428240745</v>
      </c>
      <c r="U3401">
        <f t="shared" si="321"/>
        <v>46</v>
      </c>
      <c r="V3401" t="str">
        <f t="shared" si="322"/>
        <v/>
      </c>
      <c r="W3401" t="str">
        <f t="shared" si="323"/>
        <v/>
      </c>
      <c r="X3401" t="str">
        <f t="shared" si="324"/>
        <v/>
      </c>
    </row>
    <row r="3402" spans="1:24"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f>
        <v>1.0041</v>
      </c>
      <c r="P3402" s="6">
        <f>E3402/L3402</f>
        <v>118.12941176470588</v>
      </c>
      <c r="Q3402" t="str">
        <f t="shared" si="319"/>
        <v>theater</v>
      </c>
      <c r="R3402" s="7" t="str">
        <f t="shared" si="320"/>
        <v>plays</v>
      </c>
      <c r="S3402" s="13">
        <f>(((I3402/60)/60)/24)+DATE(1970,1,1)</f>
        <v>41879.953865740739</v>
      </c>
      <c r="T3402" s="16">
        <f>(((J3402/60)/60)/24)+DATE(1970,1,1)</f>
        <v>41834.953865740739</v>
      </c>
      <c r="U3402">
        <f t="shared" si="321"/>
        <v>85</v>
      </c>
      <c r="V3402" t="str">
        <f t="shared" si="322"/>
        <v/>
      </c>
      <c r="W3402" t="str">
        <f t="shared" si="323"/>
        <v/>
      </c>
      <c r="X3402" t="str">
        <f t="shared" si="324"/>
        <v/>
      </c>
    </row>
    <row r="3403" spans="1:24"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f>
        <v>1.0186206896551724</v>
      </c>
      <c r="P3403" s="6">
        <f>E3403/L3403</f>
        <v>44.757575757575758</v>
      </c>
      <c r="Q3403" t="str">
        <f t="shared" si="319"/>
        <v>theater</v>
      </c>
      <c r="R3403" s="7" t="str">
        <f t="shared" si="320"/>
        <v>plays</v>
      </c>
      <c r="S3403" s="13">
        <f>(((I3403/60)/60)/24)+DATE(1970,1,1)</f>
        <v>42223.723912037036</v>
      </c>
      <c r="T3403" s="16">
        <f>(((J3403/60)/60)/24)+DATE(1970,1,1)</f>
        <v>42193.723912037036</v>
      </c>
      <c r="U3403">
        <f t="shared" si="321"/>
        <v>66</v>
      </c>
      <c r="V3403" t="str">
        <f t="shared" si="322"/>
        <v/>
      </c>
      <c r="W3403" t="str">
        <f t="shared" si="323"/>
        <v/>
      </c>
      <c r="X3403" t="str">
        <f t="shared" si="324"/>
        <v/>
      </c>
    </row>
    <row r="3404" spans="1:24"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f>
        <v>1.0976666666666666</v>
      </c>
      <c r="P3404" s="6">
        <f>E3404/L3404</f>
        <v>99.787878787878782</v>
      </c>
      <c r="Q3404" t="str">
        <f t="shared" si="319"/>
        <v>theater</v>
      </c>
      <c r="R3404" s="7" t="str">
        <f t="shared" si="320"/>
        <v>plays</v>
      </c>
      <c r="S3404" s="13">
        <f>(((I3404/60)/60)/24)+DATE(1970,1,1)</f>
        <v>42320.104861111111</v>
      </c>
      <c r="T3404" s="16">
        <f>(((J3404/60)/60)/24)+DATE(1970,1,1)</f>
        <v>42290.61855324074</v>
      </c>
      <c r="U3404">
        <f t="shared" si="321"/>
        <v>165</v>
      </c>
      <c r="V3404" t="str">
        <f t="shared" si="322"/>
        <v/>
      </c>
      <c r="W3404" t="str">
        <f t="shared" si="323"/>
        <v/>
      </c>
      <c r="X3404" t="str">
        <f t="shared" si="324"/>
        <v/>
      </c>
    </row>
    <row r="3405" spans="1:24"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f>
        <v>1</v>
      </c>
      <c r="P3405" s="6">
        <f>E3405/L3405</f>
        <v>117.64705882352941</v>
      </c>
      <c r="Q3405" t="str">
        <f t="shared" si="319"/>
        <v>theater</v>
      </c>
      <c r="R3405" s="7" t="str">
        <f t="shared" si="320"/>
        <v>plays</v>
      </c>
      <c r="S3405" s="13">
        <f>(((I3405/60)/60)/24)+DATE(1970,1,1)</f>
        <v>42180.462083333332</v>
      </c>
      <c r="T3405" s="16">
        <f>(((J3405/60)/60)/24)+DATE(1970,1,1)</f>
        <v>42150.462083333332</v>
      </c>
      <c r="U3405">
        <f t="shared" si="321"/>
        <v>17</v>
      </c>
      <c r="V3405" t="str">
        <f t="shared" si="322"/>
        <v/>
      </c>
      <c r="W3405" t="str">
        <f t="shared" si="323"/>
        <v/>
      </c>
      <c r="X3405" t="str">
        <f t="shared" si="324"/>
        <v/>
      </c>
    </row>
    <row r="3406" spans="1:24"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f>
        <v>1.22</v>
      </c>
      <c r="P3406" s="6">
        <f>E3406/L3406</f>
        <v>203.33333333333334</v>
      </c>
      <c r="Q3406" t="str">
        <f t="shared" si="319"/>
        <v>theater</v>
      </c>
      <c r="R3406" s="7" t="str">
        <f t="shared" si="320"/>
        <v>plays</v>
      </c>
      <c r="S3406" s="13">
        <f>(((I3406/60)/60)/24)+DATE(1970,1,1)</f>
        <v>42172.503495370373</v>
      </c>
      <c r="T3406" s="16">
        <f>(((J3406/60)/60)/24)+DATE(1970,1,1)</f>
        <v>42152.503495370373</v>
      </c>
      <c r="U3406">
        <f t="shared" si="321"/>
        <v>3</v>
      </c>
      <c r="V3406" t="str">
        <f t="shared" si="322"/>
        <v/>
      </c>
      <c r="W3406" t="str">
        <f t="shared" si="323"/>
        <v/>
      </c>
      <c r="X3406" t="str">
        <f t="shared" si="324"/>
        <v/>
      </c>
    </row>
    <row r="3407" spans="1:24"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f>
        <v>1.3757142857142857</v>
      </c>
      <c r="P3407" s="6">
        <f>E3407/L3407</f>
        <v>28.323529411764707</v>
      </c>
      <c r="Q3407" t="str">
        <f t="shared" si="319"/>
        <v>theater</v>
      </c>
      <c r="R3407" s="7" t="str">
        <f t="shared" si="320"/>
        <v>plays</v>
      </c>
      <c r="S3407" s="13">
        <f>(((I3407/60)/60)/24)+DATE(1970,1,1)</f>
        <v>42430.999305555553</v>
      </c>
      <c r="T3407" s="16">
        <f>(((J3407/60)/60)/24)+DATE(1970,1,1)</f>
        <v>42410.017199074078</v>
      </c>
      <c r="U3407">
        <f t="shared" si="321"/>
        <v>17</v>
      </c>
      <c r="V3407" t="str">
        <f t="shared" si="322"/>
        <v/>
      </c>
      <c r="W3407" t="str">
        <f t="shared" si="323"/>
        <v/>
      </c>
      <c r="X3407" t="str">
        <f t="shared" si="324"/>
        <v/>
      </c>
    </row>
    <row r="3408" spans="1:24"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f>
        <v>1.0031000000000001</v>
      </c>
      <c r="P3408" s="6">
        <f>E3408/L3408</f>
        <v>110.23076923076923</v>
      </c>
      <c r="Q3408" t="str">
        <f t="shared" si="319"/>
        <v>theater</v>
      </c>
      <c r="R3408" s="7" t="str">
        <f t="shared" si="320"/>
        <v>plays</v>
      </c>
      <c r="S3408" s="13">
        <f>(((I3408/60)/60)/24)+DATE(1970,1,1)</f>
        <v>41836.492777777778</v>
      </c>
      <c r="T3408" s="16">
        <f>(((J3408/60)/60)/24)+DATE(1970,1,1)</f>
        <v>41791.492777777778</v>
      </c>
      <c r="U3408">
        <f t="shared" si="321"/>
        <v>91</v>
      </c>
      <c r="V3408" t="str">
        <f t="shared" si="322"/>
        <v/>
      </c>
      <c r="W3408" t="str">
        <f t="shared" si="323"/>
        <v/>
      </c>
      <c r="X3408" t="str">
        <f t="shared" si="324"/>
        <v/>
      </c>
    </row>
    <row r="3409" spans="1:24"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f>
        <v>1.071</v>
      </c>
      <c r="P3409" s="6">
        <f>E3409/L3409</f>
        <v>31.970149253731343</v>
      </c>
      <c r="Q3409" t="str">
        <f t="shared" si="319"/>
        <v>theater</v>
      </c>
      <c r="R3409" s="7" t="str">
        <f t="shared" si="320"/>
        <v>plays</v>
      </c>
      <c r="S3409" s="13">
        <f>(((I3409/60)/60)/24)+DATE(1970,1,1)</f>
        <v>41826.422326388885</v>
      </c>
      <c r="T3409" s="16">
        <f>(((J3409/60)/60)/24)+DATE(1970,1,1)</f>
        <v>41796.422326388885</v>
      </c>
      <c r="U3409">
        <f t="shared" si="321"/>
        <v>67</v>
      </c>
      <c r="V3409" t="str">
        <f t="shared" si="322"/>
        <v/>
      </c>
      <c r="W3409" t="str">
        <f t="shared" si="323"/>
        <v/>
      </c>
      <c r="X3409" t="str">
        <f t="shared" si="324"/>
        <v/>
      </c>
    </row>
    <row r="3410" spans="1:24"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f>
        <v>2.11</v>
      </c>
      <c r="P3410" s="6">
        <f>E3410/L3410</f>
        <v>58.611111111111114</v>
      </c>
      <c r="Q3410" t="str">
        <f t="shared" si="319"/>
        <v>theater</v>
      </c>
      <c r="R3410" s="7" t="str">
        <f t="shared" si="320"/>
        <v>plays</v>
      </c>
      <c r="S3410" s="13">
        <f>(((I3410/60)/60)/24)+DATE(1970,1,1)</f>
        <v>41838.991944444446</v>
      </c>
      <c r="T3410" s="16">
        <f>(((J3410/60)/60)/24)+DATE(1970,1,1)</f>
        <v>41808.991944444446</v>
      </c>
      <c r="U3410">
        <f t="shared" si="321"/>
        <v>18</v>
      </c>
      <c r="V3410" t="str">
        <f t="shared" si="322"/>
        <v/>
      </c>
      <c r="W3410" t="str">
        <f t="shared" si="323"/>
        <v/>
      </c>
      <c r="X3410" t="str">
        <f t="shared" si="324"/>
        <v/>
      </c>
    </row>
    <row r="3411" spans="1:24"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f>
        <v>1.236</v>
      </c>
      <c r="P3411" s="6">
        <f>E3411/L3411</f>
        <v>29.428571428571427</v>
      </c>
      <c r="Q3411" t="str">
        <f t="shared" si="319"/>
        <v>theater</v>
      </c>
      <c r="R3411" s="7" t="str">
        <f t="shared" si="320"/>
        <v>plays</v>
      </c>
      <c r="S3411" s="13">
        <f>(((I3411/60)/60)/24)+DATE(1970,1,1)</f>
        <v>42582.873611111107</v>
      </c>
      <c r="T3411" s="16">
        <f>(((J3411/60)/60)/24)+DATE(1970,1,1)</f>
        <v>42544.814328703709</v>
      </c>
      <c r="U3411">
        <f t="shared" si="321"/>
        <v>21</v>
      </c>
      <c r="V3411" t="str">
        <f t="shared" si="322"/>
        <v/>
      </c>
      <c r="W3411" t="str">
        <f t="shared" si="323"/>
        <v/>
      </c>
      <c r="X3411" t="str">
        <f t="shared" si="324"/>
        <v/>
      </c>
    </row>
    <row r="3412" spans="1:24"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f>
        <v>1.085</v>
      </c>
      <c r="P3412" s="6">
        <f>E3412/L3412</f>
        <v>81.375</v>
      </c>
      <c r="Q3412" t="str">
        <f t="shared" si="319"/>
        <v>theater</v>
      </c>
      <c r="R3412" s="7" t="str">
        <f t="shared" si="320"/>
        <v>plays</v>
      </c>
      <c r="S3412" s="13">
        <f>(((I3412/60)/60)/24)+DATE(1970,1,1)</f>
        <v>42527.291666666672</v>
      </c>
      <c r="T3412" s="16">
        <f>(((J3412/60)/60)/24)+DATE(1970,1,1)</f>
        <v>42500.041550925926</v>
      </c>
      <c r="U3412">
        <f t="shared" si="321"/>
        <v>40</v>
      </c>
      <c r="V3412" t="str">
        <f t="shared" si="322"/>
        <v/>
      </c>
      <c r="W3412" t="str">
        <f t="shared" si="323"/>
        <v/>
      </c>
      <c r="X3412" t="str">
        <f t="shared" si="324"/>
        <v/>
      </c>
    </row>
    <row r="3413" spans="1:24"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f>
        <v>1.0356666666666667</v>
      </c>
      <c r="P3413" s="6">
        <f>E3413/L3413</f>
        <v>199.16666666666666</v>
      </c>
      <c r="Q3413" t="str">
        <f t="shared" si="319"/>
        <v>theater</v>
      </c>
      <c r="R3413" s="7" t="str">
        <f t="shared" si="320"/>
        <v>plays</v>
      </c>
      <c r="S3413" s="13">
        <f>(((I3413/60)/60)/24)+DATE(1970,1,1)</f>
        <v>42285.022824074069</v>
      </c>
      <c r="T3413" s="16">
        <f>(((J3413/60)/60)/24)+DATE(1970,1,1)</f>
        <v>42265.022824074069</v>
      </c>
      <c r="U3413">
        <f t="shared" si="321"/>
        <v>78</v>
      </c>
      <c r="V3413" t="str">
        <f t="shared" si="322"/>
        <v/>
      </c>
      <c r="W3413" t="str">
        <f t="shared" si="323"/>
        <v/>
      </c>
      <c r="X3413" t="str">
        <f t="shared" si="324"/>
        <v/>
      </c>
    </row>
    <row r="3414" spans="1:24"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f>
        <v>1</v>
      </c>
      <c r="P3414" s="6">
        <f>E3414/L3414</f>
        <v>115.38461538461539</v>
      </c>
      <c r="Q3414" t="str">
        <f t="shared" si="319"/>
        <v>theater</v>
      </c>
      <c r="R3414" s="7" t="str">
        <f t="shared" si="320"/>
        <v>plays</v>
      </c>
      <c r="S3414" s="13">
        <f>(((I3414/60)/60)/24)+DATE(1970,1,1)</f>
        <v>41909.959050925929</v>
      </c>
      <c r="T3414" s="16">
        <f>(((J3414/60)/60)/24)+DATE(1970,1,1)</f>
        <v>41879.959050925929</v>
      </c>
      <c r="U3414">
        <f t="shared" si="321"/>
        <v>26</v>
      </c>
      <c r="V3414" t="str">
        <f t="shared" si="322"/>
        <v/>
      </c>
      <c r="W3414" t="str">
        <f t="shared" si="323"/>
        <v/>
      </c>
      <c r="X3414" t="str">
        <f t="shared" si="324"/>
        <v/>
      </c>
    </row>
    <row r="3415" spans="1:24"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f>
        <v>1.3</v>
      </c>
      <c r="P3415" s="6">
        <f>E3415/L3415</f>
        <v>46.428571428571431</v>
      </c>
      <c r="Q3415" t="str">
        <f t="shared" si="319"/>
        <v>theater</v>
      </c>
      <c r="R3415" s="7" t="str">
        <f t="shared" si="320"/>
        <v>plays</v>
      </c>
      <c r="S3415" s="13">
        <f>(((I3415/60)/60)/24)+DATE(1970,1,1)</f>
        <v>42063.207638888889</v>
      </c>
      <c r="T3415" s="16">
        <f>(((J3415/60)/60)/24)+DATE(1970,1,1)</f>
        <v>42053.733078703706</v>
      </c>
      <c r="U3415">
        <f t="shared" si="321"/>
        <v>14</v>
      </c>
      <c r="V3415" t="str">
        <f t="shared" si="322"/>
        <v/>
      </c>
      <c r="W3415" t="str">
        <f t="shared" si="323"/>
        <v/>
      </c>
      <c r="X3415" t="str">
        <f t="shared" si="324"/>
        <v/>
      </c>
    </row>
    <row r="3416" spans="1:24"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f>
        <v>1.0349999999999999</v>
      </c>
      <c r="P3416" s="6">
        <f>E3416/L3416</f>
        <v>70.568181818181813</v>
      </c>
      <c r="Q3416" t="str">
        <f t="shared" si="319"/>
        <v>theater</v>
      </c>
      <c r="R3416" s="7" t="str">
        <f t="shared" si="320"/>
        <v>plays</v>
      </c>
      <c r="S3416" s="13">
        <f>(((I3416/60)/60)/24)+DATE(1970,1,1)</f>
        <v>42705.332638888889</v>
      </c>
      <c r="T3416" s="16">
        <f>(((J3416/60)/60)/24)+DATE(1970,1,1)</f>
        <v>42675.832465277781</v>
      </c>
      <c r="U3416">
        <f t="shared" si="321"/>
        <v>44</v>
      </c>
      <c r="V3416" t="str">
        <f t="shared" si="322"/>
        <v/>
      </c>
      <c r="W3416" t="str">
        <f t="shared" si="323"/>
        <v/>
      </c>
      <c r="X3416" t="str">
        <f t="shared" si="324"/>
        <v/>
      </c>
    </row>
    <row r="3417" spans="1:24"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f>
        <v>1</v>
      </c>
      <c r="P3417" s="6">
        <f>E3417/L3417</f>
        <v>22.222222222222221</v>
      </c>
      <c r="Q3417" t="str">
        <f t="shared" si="319"/>
        <v>theater</v>
      </c>
      <c r="R3417" s="7" t="str">
        <f t="shared" si="320"/>
        <v>plays</v>
      </c>
      <c r="S3417" s="13">
        <f>(((I3417/60)/60)/24)+DATE(1970,1,1)</f>
        <v>42477.979166666672</v>
      </c>
      <c r="T3417" s="16">
        <f>(((J3417/60)/60)/24)+DATE(1970,1,1)</f>
        <v>42467.144166666665</v>
      </c>
      <c r="U3417">
        <f t="shared" si="321"/>
        <v>9</v>
      </c>
      <c r="V3417" t="str">
        <f t="shared" si="322"/>
        <v/>
      </c>
      <c r="W3417" t="str">
        <f t="shared" si="323"/>
        <v/>
      </c>
      <c r="X3417" t="str">
        <f t="shared" si="324"/>
        <v/>
      </c>
    </row>
    <row r="3418" spans="1:24"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f>
        <v>1.196</v>
      </c>
      <c r="P3418" s="6">
        <f>E3418/L3418</f>
        <v>159.46666666666667</v>
      </c>
      <c r="Q3418" t="str">
        <f t="shared" si="319"/>
        <v>theater</v>
      </c>
      <c r="R3418" s="7" t="str">
        <f t="shared" si="320"/>
        <v>plays</v>
      </c>
      <c r="S3418" s="13">
        <f>(((I3418/60)/60)/24)+DATE(1970,1,1)</f>
        <v>42117.770833333328</v>
      </c>
      <c r="T3418" s="16">
        <f>(((J3418/60)/60)/24)+DATE(1970,1,1)</f>
        <v>42089.412557870368</v>
      </c>
      <c r="U3418">
        <f t="shared" si="321"/>
        <v>30</v>
      </c>
      <c r="V3418" t="str">
        <f t="shared" si="322"/>
        <v/>
      </c>
      <c r="W3418" t="str">
        <f t="shared" si="323"/>
        <v/>
      </c>
      <c r="X3418" t="str">
        <f t="shared" si="324"/>
        <v/>
      </c>
    </row>
    <row r="3419" spans="1:24"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f>
        <v>1.0000058823529412</v>
      </c>
      <c r="P3419" s="6">
        <f>E3419/L3419</f>
        <v>37.777999999999999</v>
      </c>
      <c r="Q3419" t="str">
        <f t="shared" si="319"/>
        <v>theater</v>
      </c>
      <c r="R3419" s="7" t="str">
        <f t="shared" si="320"/>
        <v>plays</v>
      </c>
      <c r="S3419" s="13">
        <f>(((I3419/60)/60)/24)+DATE(1970,1,1)</f>
        <v>41938.029861111114</v>
      </c>
      <c r="T3419" s="16">
        <f>(((J3419/60)/60)/24)+DATE(1970,1,1)</f>
        <v>41894.91375</v>
      </c>
      <c r="U3419">
        <f t="shared" si="321"/>
        <v>45</v>
      </c>
      <c r="V3419" t="str">
        <f t="shared" si="322"/>
        <v/>
      </c>
      <c r="W3419" t="str">
        <f t="shared" si="323"/>
        <v/>
      </c>
      <c r="X3419" t="str">
        <f t="shared" si="324"/>
        <v/>
      </c>
    </row>
    <row r="3420" spans="1:24"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f>
        <v>1.00875</v>
      </c>
      <c r="P3420" s="6">
        <f>E3420/L3420</f>
        <v>72.053571428571431</v>
      </c>
      <c r="Q3420" t="str">
        <f t="shared" si="319"/>
        <v>theater</v>
      </c>
      <c r="R3420" s="7" t="str">
        <f t="shared" si="320"/>
        <v>plays</v>
      </c>
      <c r="S3420" s="13">
        <f>(((I3420/60)/60)/24)+DATE(1970,1,1)</f>
        <v>41782.83457175926</v>
      </c>
      <c r="T3420" s="16">
        <f>(((J3420/60)/60)/24)+DATE(1970,1,1)</f>
        <v>41752.83457175926</v>
      </c>
      <c r="U3420">
        <f t="shared" si="321"/>
        <v>56</v>
      </c>
      <c r="V3420" t="str">
        <f t="shared" si="322"/>
        <v/>
      </c>
      <c r="W3420" t="str">
        <f t="shared" si="323"/>
        <v/>
      </c>
      <c r="X3420" t="str">
        <f t="shared" si="324"/>
        <v/>
      </c>
    </row>
    <row r="3421" spans="1:24"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f>
        <v>1.0654545454545454</v>
      </c>
      <c r="P3421" s="6">
        <f>E3421/L3421</f>
        <v>63.695652173913047</v>
      </c>
      <c r="Q3421" t="str">
        <f t="shared" si="319"/>
        <v>theater</v>
      </c>
      <c r="R3421" s="7" t="str">
        <f t="shared" si="320"/>
        <v>plays</v>
      </c>
      <c r="S3421" s="13">
        <f>(((I3421/60)/60)/24)+DATE(1970,1,1)</f>
        <v>42466.895833333328</v>
      </c>
      <c r="T3421" s="16">
        <f>(((J3421/60)/60)/24)+DATE(1970,1,1)</f>
        <v>42448.821585648147</v>
      </c>
      <c r="U3421">
        <f t="shared" si="321"/>
        <v>46</v>
      </c>
      <c r="V3421" t="str">
        <f t="shared" si="322"/>
        <v/>
      </c>
      <c r="W3421" t="str">
        <f t="shared" si="323"/>
        <v/>
      </c>
      <c r="X3421" t="str">
        <f t="shared" si="324"/>
        <v/>
      </c>
    </row>
    <row r="3422" spans="1:24"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f>
        <v>1.38</v>
      </c>
      <c r="P3422" s="6">
        <f>E3422/L3422</f>
        <v>28.411764705882351</v>
      </c>
      <c r="Q3422" t="str">
        <f t="shared" si="319"/>
        <v>theater</v>
      </c>
      <c r="R3422" s="7" t="str">
        <f t="shared" si="320"/>
        <v>plays</v>
      </c>
      <c r="S3422" s="13">
        <f>(((I3422/60)/60)/24)+DATE(1970,1,1)</f>
        <v>42414</v>
      </c>
      <c r="T3422" s="16">
        <f>(((J3422/60)/60)/24)+DATE(1970,1,1)</f>
        <v>42405.090300925927</v>
      </c>
      <c r="U3422">
        <f t="shared" si="321"/>
        <v>34</v>
      </c>
      <c r="V3422" t="str">
        <f t="shared" si="322"/>
        <v/>
      </c>
      <c r="W3422" t="str">
        <f t="shared" si="323"/>
        <v/>
      </c>
      <c r="X3422" t="str">
        <f t="shared" si="324"/>
        <v/>
      </c>
    </row>
    <row r="3423" spans="1:24"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f>
        <v>1.0115000000000001</v>
      </c>
      <c r="P3423" s="6">
        <f>E3423/L3423</f>
        <v>103.21428571428571</v>
      </c>
      <c r="Q3423" t="str">
        <f t="shared" si="319"/>
        <v>theater</v>
      </c>
      <c r="R3423" s="7" t="str">
        <f t="shared" si="320"/>
        <v>plays</v>
      </c>
      <c r="S3423" s="13">
        <f>(((I3423/60)/60)/24)+DATE(1970,1,1)</f>
        <v>42067.791238425925</v>
      </c>
      <c r="T3423" s="16">
        <f>(((J3423/60)/60)/24)+DATE(1970,1,1)</f>
        <v>42037.791238425925</v>
      </c>
      <c r="U3423">
        <f t="shared" si="321"/>
        <v>98</v>
      </c>
      <c r="V3423" t="str">
        <f t="shared" si="322"/>
        <v/>
      </c>
      <c r="W3423" t="str">
        <f t="shared" si="323"/>
        <v/>
      </c>
      <c r="X3423" t="str">
        <f t="shared" si="324"/>
        <v/>
      </c>
    </row>
    <row r="3424" spans="1:24"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f>
        <v>1.091</v>
      </c>
      <c r="P3424" s="6">
        <f>E3424/L3424</f>
        <v>71.152173913043484</v>
      </c>
      <c r="Q3424" t="str">
        <f t="shared" si="319"/>
        <v>theater</v>
      </c>
      <c r="R3424" s="7" t="str">
        <f t="shared" si="320"/>
        <v>plays</v>
      </c>
      <c r="S3424" s="13">
        <f>(((I3424/60)/60)/24)+DATE(1970,1,1)</f>
        <v>42352</v>
      </c>
      <c r="T3424" s="16">
        <f>(((J3424/60)/60)/24)+DATE(1970,1,1)</f>
        <v>42323.562222222223</v>
      </c>
      <c r="U3424">
        <f t="shared" si="321"/>
        <v>46</v>
      </c>
      <c r="V3424" t="str">
        <f t="shared" si="322"/>
        <v/>
      </c>
      <c r="W3424" t="str">
        <f t="shared" si="323"/>
        <v/>
      </c>
      <c r="X3424" t="str">
        <f t="shared" si="324"/>
        <v/>
      </c>
    </row>
    <row r="3425" spans="1:24"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f>
        <v>1.4</v>
      </c>
      <c r="P3425" s="6">
        <f>E3425/L3425</f>
        <v>35</v>
      </c>
      <c r="Q3425" t="str">
        <f t="shared" si="319"/>
        <v>theater</v>
      </c>
      <c r="R3425" s="7" t="str">
        <f t="shared" si="320"/>
        <v>plays</v>
      </c>
      <c r="S3425" s="13">
        <f>(((I3425/60)/60)/24)+DATE(1970,1,1)</f>
        <v>42118.911354166667</v>
      </c>
      <c r="T3425" s="16">
        <f>(((J3425/60)/60)/24)+DATE(1970,1,1)</f>
        <v>42088.911354166667</v>
      </c>
      <c r="U3425">
        <f t="shared" si="321"/>
        <v>10</v>
      </c>
      <c r="V3425" t="str">
        <f t="shared" si="322"/>
        <v/>
      </c>
      <c r="W3425" t="str">
        <f t="shared" si="323"/>
        <v/>
      </c>
      <c r="X3425" t="str">
        <f t="shared" si="324"/>
        <v/>
      </c>
    </row>
    <row r="3426" spans="1:24"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f>
        <v>1.0358333333333334</v>
      </c>
      <c r="P3426" s="6">
        <f>E3426/L3426</f>
        <v>81.776315789473685</v>
      </c>
      <c r="Q3426" t="str">
        <f t="shared" si="319"/>
        <v>theater</v>
      </c>
      <c r="R3426" s="7" t="str">
        <f t="shared" si="320"/>
        <v>plays</v>
      </c>
      <c r="S3426" s="13">
        <f>(((I3426/60)/60)/24)+DATE(1970,1,1)</f>
        <v>42040.290972222225</v>
      </c>
      <c r="T3426" s="16">
        <f>(((J3426/60)/60)/24)+DATE(1970,1,1)</f>
        <v>42018.676898148144</v>
      </c>
      <c r="U3426">
        <f t="shared" si="321"/>
        <v>76</v>
      </c>
      <c r="V3426" t="str">
        <f t="shared" si="322"/>
        <v/>
      </c>
      <c r="W3426" t="str">
        <f t="shared" si="323"/>
        <v/>
      </c>
      <c r="X3426" t="str">
        <f t="shared" si="324"/>
        <v/>
      </c>
    </row>
    <row r="3427" spans="1:24"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f>
        <v>1.0297033333333332</v>
      </c>
      <c r="P3427" s="6">
        <f>E3427/L3427</f>
        <v>297.02980769230766</v>
      </c>
      <c r="Q3427" t="str">
        <f t="shared" si="319"/>
        <v>theater</v>
      </c>
      <c r="R3427" s="7" t="str">
        <f t="shared" si="320"/>
        <v>plays</v>
      </c>
      <c r="S3427" s="13">
        <f>(((I3427/60)/60)/24)+DATE(1970,1,1)</f>
        <v>41916.617314814815</v>
      </c>
      <c r="T3427" s="16">
        <f>(((J3427/60)/60)/24)+DATE(1970,1,1)</f>
        <v>41884.617314814815</v>
      </c>
      <c r="U3427">
        <f t="shared" si="321"/>
        <v>104</v>
      </c>
      <c r="V3427" t="str">
        <f t="shared" si="322"/>
        <v/>
      </c>
      <c r="W3427" t="str">
        <f t="shared" si="323"/>
        <v/>
      </c>
      <c r="X3427" t="str">
        <f t="shared" si="324"/>
        <v/>
      </c>
    </row>
    <row r="3428" spans="1:24"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f>
        <v>1.0813333333333333</v>
      </c>
      <c r="P3428" s="6">
        <f>E3428/L3428</f>
        <v>46.609195402298852</v>
      </c>
      <c r="Q3428" t="str">
        <f t="shared" si="319"/>
        <v>theater</v>
      </c>
      <c r="R3428" s="7" t="str">
        <f t="shared" si="320"/>
        <v>plays</v>
      </c>
      <c r="S3428" s="13">
        <f>(((I3428/60)/60)/24)+DATE(1970,1,1)</f>
        <v>41903.083333333336</v>
      </c>
      <c r="T3428" s="16">
        <f>(((J3428/60)/60)/24)+DATE(1970,1,1)</f>
        <v>41884.056747685187</v>
      </c>
      <c r="U3428">
        <f t="shared" si="321"/>
        <v>87</v>
      </c>
      <c r="V3428" t="str">
        <f t="shared" si="322"/>
        <v/>
      </c>
      <c r="W3428" t="str">
        <f t="shared" si="323"/>
        <v/>
      </c>
      <c r="X3428" t="str">
        <f t="shared" si="324"/>
        <v/>
      </c>
    </row>
    <row r="3429" spans="1:24"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f>
        <v>1</v>
      </c>
      <c r="P3429" s="6">
        <f>E3429/L3429</f>
        <v>51.724137931034484</v>
      </c>
      <c r="Q3429" t="str">
        <f t="shared" si="319"/>
        <v>theater</v>
      </c>
      <c r="R3429" s="7" t="str">
        <f t="shared" si="320"/>
        <v>plays</v>
      </c>
      <c r="S3429" s="13">
        <f>(((I3429/60)/60)/24)+DATE(1970,1,1)</f>
        <v>41822.645277777774</v>
      </c>
      <c r="T3429" s="16">
        <f>(((J3429/60)/60)/24)+DATE(1970,1,1)</f>
        <v>41792.645277777774</v>
      </c>
      <c r="U3429">
        <f t="shared" si="321"/>
        <v>29</v>
      </c>
      <c r="V3429" t="str">
        <f t="shared" si="322"/>
        <v/>
      </c>
      <c r="W3429" t="str">
        <f t="shared" si="323"/>
        <v/>
      </c>
      <c r="X3429" t="str">
        <f t="shared" si="324"/>
        <v/>
      </c>
    </row>
    <row r="3430" spans="1:24"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f>
        <v>1.0275000000000001</v>
      </c>
      <c r="P3430" s="6">
        <f>E3430/L3430</f>
        <v>40.294117647058826</v>
      </c>
      <c r="Q3430" t="str">
        <f t="shared" si="319"/>
        <v>theater</v>
      </c>
      <c r="R3430" s="7" t="str">
        <f t="shared" si="320"/>
        <v>plays</v>
      </c>
      <c r="S3430" s="13">
        <f>(((I3430/60)/60)/24)+DATE(1970,1,1)</f>
        <v>42063.708333333328</v>
      </c>
      <c r="T3430" s="16">
        <f>(((J3430/60)/60)/24)+DATE(1970,1,1)</f>
        <v>42038.720451388886</v>
      </c>
      <c r="U3430">
        <f t="shared" si="321"/>
        <v>51</v>
      </c>
      <c r="V3430" t="str">
        <f t="shared" si="322"/>
        <v/>
      </c>
      <c r="W3430" t="str">
        <f t="shared" si="323"/>
        <v/>
      </c>
      <c r="X3430" t="str">
        <f t="shared" si="324"/>
        <v/>
      </c>
    </row>
    <row r="3431" spans="1:24"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f>
        <v>1.3</v>
      </c>
      <c r="P3431" s="6">
        <f>E3431/L3431</f>
        <v>16.25</v>
      </c>
      <c r="Q3431" t="str">
        <f t="shared" si="319"/>
        <v>theater</v>
      </c>
      <c r="R3431" s="7" t="str">
        <f t="shared" si="320"/>
        <v>plays</v>
      </c>
      <c r="S3431" s="13">
        <f>(((I3431/60)/60)/24)+DATE(1970,1,1)</f>
        <v>42676.021539351852</v>
      </c>
      <c r="T3431" s="16">
        <f>(((J3431/60)/60)/24)+DATE(1970,1,1)</f>
        <v>42662.021539351852</v>
      </c>
      <c r="U3431">
        <f t="shared" si="321"/>
        <v>12</v>
      </c>
      <c r="V3431" t="str">
        <f t="shared" si="322"/>
        <v/>
      </c>
      <c r="W3431" t="str">
        <f t="shared" si="323"/>
        <v/>
      </c>
      <c r="X3431" t="str">
        <f t="shared" si="324"/>
        <v/>
      </c>
    </row>
    <row r="3432" spans="1:24"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f>
        <v>1.0854949999999999</v>
      </c>
      <c r="P3432" s="6">
        <f>E3432/L3432</f>
        <v>30.152638888888887</v>
      </c>
      <c r="Q3432" t="str">
        <f t="shared" si="319"/>
        <v>theater</v>
      </c>
      <c r="R3432" s="7" t="str">
        <f t="shared" si="320"/>
        <v>plays</v>
      </c>
      <c r="S3432" s="13">
        <f>(((I3432/60)/60)/24)+DATE(1970,1,1)</f>
        <v>41850.945613425924</v>
      </c>
      <c r="T3432" s="16">
        <f>(((J3432/60)/60)/24)+DATE(1970,1,1)</f>
        <v>41820.945613425924</v>
      </c>
      <c r="U3432">
        <f t="shared" si="321"/>
        <v>72</v>
      </c>
      <c r="V3432" t="str">
        <f t="shared" si="322"/>
        <v/>
      </c>
      <c r="W3432" t="str">
        <f t="shared" si="323"/>
        <v/>
      </c>
      <c r="X3432" t="str">
        <f t="shared" si="324"/>
        <v/>
      </c>
    </row>
    <row r="3433" spans="1:24"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f>
        <v>1</v>
      </c>
      <c r="P3433" s="6">
        <f>E3433/L3433</f>
        <v>95.238095238095241</v>
      </c>
      <c r="Q3433" t="str">
        <f t="shared" si="319"/>
        <v>theater</v>
      </c>
      <c r="R3433" s="7" t="str">
        <f t="shared" si="320"/>
        <v>plays</v>
      </c>
      <c r="S3433" s="13">
        <f>(((I3433/60)/60)/24)+DATE(1970,1,1)</f>
        <v>41869.730937500004</v>
      </c>
      <c r="T3433" s="16">
        <f>(((J3433/60)/60)/24)+DATE(1970,1,1)</f>
        <v>41839.730937500004</v>
      </c>
      <c r="U3433">
        <f t="shared" si="321"/>
        <v>21</v>
      </c>
      <c r="V3433" t="str">
        <f t="shared" si="322"/>
        <v/>
      </c>
      <c r="W3433" t="str">
        <f t="shared" si="323"/>
        <v/>
      </c>
      <c r="X3433" t="str">
        <f t="shared" si="324"/>
        <v/>
      </c>
    </row>
    <row r="3434" spans="1:24"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f>
        <v>1.0965</v>
      </c>
      <c r="P3434" s="6">
        <f>E3434/L3434</f>
        <v>52.214285714285715</v>
      </c>
      <c r="Q3434" t="str">
        <f t="shared" si="319"/>
        <v>theater</v>
      </c>
      <c r="R3434" s="7" t="str">
        <f t="shared" si="320"/>
        <v>plays</v>
      </c>
      <c r="S3434" s="13">
        <f>(((I3434/60)/60)/24)+DATE(1970,1,1)</f>
        <v>42405.916666666672</v>
      </c>
      <c r="T3434" s="16">
        <f>(((J3434/60)/60)/24)+DATE(1970,1,1)</f>
        <v>42380.581180555557</v>
      </c>
      <c r="U3434">
        <f t="shared" si="321"/>
        <v>42</v>
      </c>
      <c r="V3434" t="str">
        <f t="shared" si="322"/>
        <v/>
      </c>
      <c r="W3434" t="str">
        <f t="shared" si="323"/>
        <v/>
      </c>
      <c r="X3434" t="str">
        <f t="shared" si="324"/>
        <v/>
      </c>
    </row>
    <row r="3435" spans="1:24"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f>
        <v>1.0026315789473683</v>
      </c>
      <c r="P3435" s="6">
        <f>E3435/L3435</f>
        <v>134.1549295774648</v>
      </c>
      <c r="Q3435" t="str">
        <f t="shared" si="319"/>
        <v>theater</v>
      </c>
      <c r="R3435" s="7" t="str">
        <f t="shared" si="320"/>
        <v>plays</v>
      </c>
      <c r="S3435" s="13">
        <f>(((I3435/60)/60)/24)+DATE(1970,1,1)</f>
        <v>41807.125</v>
      </c>
      <c r="T3435" s="16">
        <f>(((J3435/60)/60)/24)+DATE(1970,1,1)</f>
        <v>41776.063136574077</v>
      </c>
      <c r="U3435">
        <f t="shared" si="321"/>
        <v>71</v>
      </c>
      <c r="V3435" t="str">
        <f t="shared" si="322"/>
        <v/>
      </c>
      <c r="W3435" t="str">
        <f t="shared" si="323"/>
        <v/>
      </c>
      <c r="X3435" t="str">
        <f t="shared" si="324"/>
        <v/>
      </c>
    </row>
    <row r="3436" spans="1:24"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f>
        <v>1.0555000000000001</v>
      </c>
      <c r="P3436" s="6">
        <f>E3436/L3436</f>
        <v>62.827380952380949</v>
      </c>
      <c r="Q3436" t="str">
        <f t="shared" si="319"/>
        <v>theater</v>
      </c>
      <c r="R3436" s="7" t="str">
        <f t="shared" si="320"/>
        <v>plays</v>
      </c>
      <c r="S3436" s="13">
        <f>(((I3436/60)/60)/24)+DATE(1970,1,1)</f>
        <v>41830.380428240744</v>
      </c>
      <c r="T3436" s="16">
        <f>(((J3436/60)/60)/24)+DATE(1970,1,1)</f>
        <v>41800.380428240744</v>
      </c>
      <c r="U3436">
        <f t="shared" si="321"/>
        <v>168</v>
      </c>
      <c r="V3436" t="str">
        <f t="shared" si="322"/>
        <v/>
      </c>
      <c r="W3436" t="str">
        <f t="shared" si="323"/>
        <v/>
      </c>
      <c r="X3436" t="str">
        <f t="shared" si="324"/>
        <v/>
      </c>
    </row>
    <row r="3437" spans="1:24"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f>
        <v>1.1200000000000001</v>
      </c>
      <c r="P3437" s="6">
        <f>E3437/L3437</f>
        <v>58.94736842105263</v>
      </c>
      <c r="Q3437" t="str">
        <f t="shared" si="319"/>
        <v>theater</v>
      </c>
      <c r="R3437" s="7" t="str">
        <f t="shared" si="320"/>
        <v>plays</v>
      </c>
      <c r="S3437" s="13">
        <f>(((I3437/60)/60)/24)+DATE(1970,1,1)</f>
        <v>42589.125</v>
      </c>
      <c r="T3437" s="16">
        <f>(((J3437/60)/60)/24)+DATE(1970,1,1)</f>
        <v>42572.61681712963</v>
      </c>
      <c r="U3437">
        <f t="shared" si="321"/>
        <v>19</v>
      </c>
      <c r="V3437" t="str">
        <f t="shared" si="322"/>
        <v/>
      </c>
      <c r="W3437" t="str">
        <f t="shared" si="323"/>
        <v/>
      </c>
      <c r="X3437" t="str">
        <f t="shared" si="324"/>
        <v/>
      </c>
    </row>
    <row r="3438" spans="1:24"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f>
        <v>1.0589999999999999</v>
      </c>
      <c r="P3438" s="6">
        <f>E3438/L3438</f>
        <v>143.1081081081081</v>
      </c>
      <c r="Q3438" t="str">
        <f t="shared" si="319"/>
        <v>theater</v>
      </c>
      <c r="R3438" s="7" t="str">
        <f t="shared" si="320"/>
        <v>plays</v>
      </c>
      <c r="S3438" s="13">
        <f>(((I3438/60)/60)/24)+DATE(1970,1,1)</f>
        <v>41872.686111111114</v>
      </c>
      <c r="T3438" s="16">
        <f>(((J3438/60)/60)/24)+DATE(1970,1,1)</f>
        <v>41851.541585648149</v>
      </c>
      <c r="U3438">
        <f t="shared" si="321"/>
        <v>37</v>
      </c>
      <c r="V3438" t="str">
        <f t="shared" si="322"/>
        <v/>
      </c>
      <c r="W3438" t="str">
        <f t="shared" si="323"/>
        <v/>
      </c>
      <c r="X3438" t="str">
        <f t="shared" si="324"/>
        <v/>
      </c>
    </row>
    <row r="3439" spans="1:24"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f>
        <v>1.01</v>
      </c>
      <c r="P3439" s="6">
        <f>E3439/L3439</f>
        <v>84.166666666666671</v>
      </c>
      <c r="Q3439" t="str">
        <f t="shared" si="319"/>
        <v>theater</v>
      </c>
      <c r="R3439" s="7" t="str">
        <f t="shared" si="320"/>
        <v>plays</v>
      </c>
      <c r="S3439" s="13">
        <f>(((I3439/60)/60)/24)+DATE(1970,1,1)</f>
        <v>42235.710879629631</v>
      </c>
      <c r="T3439" s="16">
        <f>(((J3439/60)/60)/24)+DATE(1970,1,1)</f>
        <v>42205.710879629631</v>
      </c>
      <c r="U3439">
        <f t="shared" si="321"/>
        <v>36</v>
      </c>
      <c r="V3439" t="str">
        <f t="shared" si="322"/>
        <v/>
      </c>
      <c r="W3439" t="str">
        <f t="shared" si="323"/>
        <v/>
      </c>
      <c r="X3439" t="str">
        <f t="shared" si="324"/>
        <v/>
      </c>
    </row>
    <row r="3440" spans="1:24"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f>
        <v>1.042</v>
      </c>
      <c r="P3440" s="6">
        <f>E3440/L3440</f>
        <v>186.07142857142858</v>
      </c>
      <c r="Q3440" t="str">
        <f t="shared" si="319"/>
        <v>theater</v>
      </c>
      <c r="R3440" s="7" t="str">
        <f t="shared" si="320"/>
        <v>plays</v>
      </c>
      <c r="S3440" s="13">
        <f>(((I3440/60)/60)/24)+DATE(1970,1,1)</f>
        <v>42126.875</v>
      </c>
      <c r="T3440" s="16">
        <f>(((J3440/60)/60)/24)+DATE(1970,1,1)</f>
        <v>42100.927858796291</v>
      </c>
      <c r="U3440">
        <f t="shared" si="321"/>
        <v>14</v>
      </c>
      <c r="V3440" t="str">
        <f t="shared" si="322"/>
        <v/>
      </c>
      <c r="W3440" t="str">
        <f t="shared" si="323"/>
        <v/>
      </c>
      <c r="X3440" t="str">
        <f t="shared" si="324"/>
        <v/>
      </c>
    </row>
    <row r="3441" spans="1:24"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f>
        <v>1.3467833333333334</v>
      </c>
      <c r="P3441" s="6">
        <f>E3441/L3441</f>
        <v>89.785555555555561</v>
      </c>
      <c r="Q3441" t="str">
        <f t="shared" si="319"/>
        <v>theater</v>
      </c>
      <c r="R3441" s="7" t="str">
        <f t="shared" si="320"/>
        <v>plays</v>
      </c>
      <c r="S3441" s="13">
        <f>(((I3441/60)/60)/24)+DATE(1970,1,1)</f>
        <v>42388.207638888889</v>
      </c>
      <c r="T3441" s="16">
        <f>(((J3441/60)/60)/24)+DATE(1970,1,1)</f>
        <v>42374.911226851851</v>
      </c>
      <c r="U3441">
        <f t="shared" si="321"/>
        <v>18</v>
      </c>
      <c r="V3441" t="str">
        <f t="shared" si="322"/>
        <v/>
      </c>
      <c r="W3441" t="str">
        <f t="shared" si="323"/>
        <v/>
      </c>
      <c r="X3441" t="str">
        <f t="shared" si="324"/>
        <v/>
      </c>
    </row>
    <row r="3442" spans="1:24"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f>
        <v>1.052184</v>
      </c>
      <c r="P3442" s="6">
        <f>E3442/L3442</f>
        <v>64.157560975609755</v>
      </c>
      <c r="Q3442" t="str">
        <f t="shared" si="319"/>
        <v>theater</v>
      </c>
      <c r="R3442" s="7" t="str">
        <f t="shared" si="320"/>
        <v>plays</v>
      </c>
      <c r="S3442" s="13">
        <f>(((I3442/60)/60)/24)+DATE(1970,1,1)</f>
        <v>41831.677083333336</v>
      </c>
      <c r="T3442" s="16">
        <f>(((J3442/60)/60)/24)+DATE(1970,1,1)</f>
        <v>41809.12300925926</v>
      </c>
      <c r="U3442">
        <f t="shared" si="321"/>
        <v>82</v>
      </c>
      <c r="V3442" t="str">
        <f t="shared" si="322"/>
        <v/>
      </c>
      <c r="W3442" t="str">
        <f t="shared" si="323"/>
        <v/>
      </c>
      <c r="X3442" t="str">
        <f t="shared" si="324"/>
        <v/>
      </c>
    </row>
    <row r="3443" spans="1:24"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f>
        <v>1.026</v>
      </c>
      <c r="P3443" s="6">
        <f>E3443/L3443</f>
        <v>59.651162790697676</v>
      </c>
      <c r="Q3443" t="str">
        <f t="shared" si="319"/>
        <v>theater</v>
      </c>
      <c r="R3443" s="7" t="str">
        <f t="shared" si="320"/>
        <v>plays</v>
      </c>
      <c r="S3443" s="13">
        <f>(((I3443/60)/60)/24)+DATE(1970,1,1)</f>
        <v>42321.845138888893</v>
      </c>
      <c r="T3443" s="16">
        <f>(((J3443/60)/60)/24)+DATE(1970,1,1)</f>
        <v>42294.429641203707</v>
      </c>
      <c r="U3443">
        <f t="shared" si="321"/>
        <v>43</v>
      </c>
      <c r="V3443" t="str">
        <f t="shared" si="322"/>
        <v/>
      </c>
      <c r="W3443" t="str">
        <f t="shared" si="323"/>
        <v/>
      </c>
      <c r="X3443" t="str">
        <f t="shared" si="324"/>
        <v/>
      </c>
    </row>
    <row r="3444" spans="1:24"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f>
        <v>1</v>
      </c>
      <c r="P3444" s="6">
        <f>E3444/L3444</f>
        <v>31.25</v>
      </c>
      <c r="Q3444" t="str">
        <f t="shared" si="319"/>
        <v>theater</v>
      </c>
      <c r="R3444" s="7" t="str">
        <f t="shared" si="320"/>
        <v>plays</v>
      </c>
      <c r="S3444" s="13">
        <f>(((I3444/60)/60)/24)+DATE(1970,1,1)</f>
        <v>42154.841111111105</v>
      </c>
      <c r="T3444" s="16">
        <f>(((J3444/60)/60)/24)+DATE(1970,1,1)</f>
        <v>42124.841111111105</v>
      </c>
      <c r="U3444">
        <f t="shared" si="321"/>
        <v>8</v>
      </c>
      <c r="V3444" t="str">
        <f t="shared" si="322"/>
        <v/>
      </c>
      <c r="W3444" t="str">
        <f t="shared" si="323"/>
        <v/>
      </c>
      <c r="X3444" t="str">
        <f t="shared" si="324"/>
        <v/>
      </c>
    </row>
    <row r="3445" spans="1:24"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f>
        <v>1.855</v>
      </c>
      <c r="P3445" s="6">
        <f>E3445/L3445</f>
        <v>41.222222222222221</v>
      </c>
      <c r="Q3445" t="str">
        <f t="shared" si="319"/>
        <v>theater</v>
      </c>
      <c r="R3445" s="7" t="str">
        <f t="shared" si="320"/>
        <v>plays</v>
      </c>
      <c r="S3445" s="13">
        <f>(((I3445/60)/60)/24)+DATE(1970,1,1)</f>
        <v>41891.524837962963</v>
      </c>
      <c r="T3445" s="16">
        <f>(((J3445/60)/60)/24)+DATE(1970,1,1)</f>
        <v>41861.524837962963</v>
      </c>
      <c r="U3445">
        <f t="shared" si="321"/>
        <v>45</v>
      </c>
      <c r="V3445" t="str">
        <f t="shared" si="322"/>
        <v/>
      </c>
      <c r="W3445" t="str">
        <f t="shared" si="323"/>
        <v/>
      </c>
      <c r="X3445" t="str">
        <f t="shared" si="324"/>
        <v/>
      </c>
    </row>
    <row r="3446" spans="1:24"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f>
        <v>2.89</v>
      </c>
      <c r="P3446" s="6">
        <f>E3446/L3446</f>
        <v>43.35</v>
      </c>
      <c r="Q3446" t="str">
        <f t="shared" si="319"/>
        <v>theater</v>
      </c>
      <c r="R3446" s="7" t="str">
        <f t="shared" si="320"/>
        <v>plays</v>
      </c>
      <c r="S3446" s="13">
        <f>(((I3446/60)/60)/24)+DATE(1970,1,1)</f>
        <v>42529.582638888889</v>
      </c>
      <c r="T3446" s="16">
        <f>(((J3446/60)/60)/24)+DATE(1970,1,1)</f>
        <v>42521.291504629626</v>
      </c>
      <c r="U3446">
        <f t="shared" si="321"/>
        <v>20</v>
      </c>
      <c r="V3446" t="str">
        <f t="shared" si="322"/>
        <v/>
      </c>
      <c r="W3446" t="str">
        <f t="shared" si="323"/>
        <v/>
      </c>
      <c r="X3446" t="str">
        <f t="shared" si="324"/>
        <v/>
      </c>
    </row>
    <row r="3447" spans="1:24"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f>
        <v>1</v>
      </c>
      <c r="P3447" s="6">
        <f>E3447/L3447</f>
        <v>64.516129032258064</v>
      </c>
      <c r="Q3447" t="str">
        <f t="shared" si="319"/>
        <v>theater</v>
      </c>
      <c r="R3447" s="7" t="str">
        <f t="shared" si="320"/>
        <v>plays</v>
      </c>
      <c r="S3447" s="13">
        <f>(((I3447/60)/60)/24)+DATE(1970,1,1)</f>
        <v>42300.530509259261</v>
      </c>
      <c r="T3447" s="16">
        <f>(((J3447/60)/60)/24)+DATE(1970,1,1)</f>
        <v>42272.530509259261</v>
      </c>
      <c r="U3447">
        <f t="shared" si="321"/>
        <v>31</v>
      </c>
      <c r="V3447" t="str">
        <f t="shared" si="322"/>
        <v/>
      </c>
      <c r="W3447" t="str">
        <f t="shared" si="323"/>
        <v/>
      </c>
      <c r="X3447" t="str">
        <f t="shared" si="324"/>
        <v/>
      </c>
    </row>
    <row r="3448" spans="1:24"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f>
        <v>1.0820000000000001</v>
      </c>
      <c r="P3448" s="6">
        <f>E3448/L3448</f>
        <v>43.28</v>
      </c>
      <c r="Q3448" t="str">
        <f t="shared" si="319"/>
        <v>theater</v>
      </c>
      <c r="R3448" s="7" t="str">
        <f t="shared" si="320"/>
        <v>plays</v>
      </c>
      <c r="S3448" s="13">
        <f>(((I3448/60)/60)/24)+DATE(1970,1,1)</f>
        <v>42040.513888888891</v>
      </c>
      <c r="T3448" s="16">
        <f>(((J3448/60)/60)/24)+DATE(1970,1,1)</f>
        <v>42016.832465277781</v>
      </c>
      <c r="U3448">
        <f t="shared" si="321"/>
        <v>25</v>
      </c>
      <c r="V3448" t="str">
        <f t="shared" si="322"/>
        <v/>
      </c>
      <c r="W3448" t="str">
        <f t="shared" si="323"/>
        <v/>
      </c>
      <c r="X3448" t="str">
        <f t="shared" si="324"/>
        <v/>
      </c>
    </row>
    <row r="3449" spans="1:24"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f>
        <v>1.0780000000000001</v>
      </c>
      <c r="P3449" s="6">
        <f>E3449/L3449</f>
        <v>77</v>
      </c>
      <c r="Q3449" t="str">
        <f t="shared" si="319"/>
        <v>theater</v>
      </c>
      <c r="R3449" s="7" t="str">
        <f t="shared" si="320"/>
        <v>plays</v>
      </c>
      <c r="S3449" s="13">
        <f>(((I3449/60)/60)/24)+DATE(1970,1,1)</f>
        <v>42447.847361111111</v>
      </c>
      <c r="T3449" s="16">
        <f>(((J3449/60)/60)/24)+DATE(1970,1,1)</f>
        <v>42402.889027777783</v>
      </c>
      <c r="U3449">
        <f t="shared" si="321"/>
        <v>14</v>
      </c>
      <c r="V3449" t="str">
        <f t="shared" si="322"/>
        <v/>
      </c>
      <c r="W3449" t="str">
        <f t="shared" si="323"/>
        <v/>
      </c>
      <c r="X3449" t="str">
        <f t="shared" si="324"/>
        <v/>
      </c>
    </row>
    <row r="3450" spans="1:24"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f>
        <v>1.0976190476190477</v>
      </c>
      <c r="P3450" s="6">
        <f>E3450/L3450</f>
        <v>51.222222222222221</v>
      </c>
      <c r="Q3450" t="str">
        <f t="shared" si="319"/>
        <v>theater</v>
      </c>
      <c r="R3450" s="7" t="str">
        <f t="shared" si="320"/>
        <v>plays</v>
      </c>
      <c r="S3450" s="13">
        <f>(((I3450/60)/60)/24)+DATE(1970,1,1)</f>
        <v>41990.119085648148</v>
      </c>
      <c r="T3450" s="16">
        <f>(((J3450/60)/60)/24)+DATE(1970,1,1)</f>
        <v>41960.119085648148</v>
      </c>
      <c r="U3450">
        <f t="shared" si="321"/>
        <v>45</v>
      </c>
      <c r="V3450" t="str">
        <f t="shared" si="322"/>
        <v/>
      </c>
      <c r="W3450" t="str">
        <f t="shared" si="323"/>
        <v/>
      </c>
      <c r="X3450" t="str">
        <f t="shared" si="324"/>
        <v/>
      </c>
    </row>
    <row r="3451" spans="1:24"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f>
        <v>1.70625</v>
      </c>
      <c r="P3451" s="6">
        <f>E3451/L3451</f>
        <v>68.25</v>
      </c>
      <c r="Q3451" t="str">
        <f t="shared" si="319"/>
        <v>theater</v>
      </c>
      <c r="R3451" s="7" t="str">
        <f t="shared" si="320"/>
        <v>plays</v>
      </c>
      <c r="S3451" s="13">
        <f>(((I3451/60)/60)/24)+DATE(1970,1,1)</f>
        <v>42560.166666666672</v>
      </c>
      <c r="T3451" s="16">
        <f>(((J3451/60)/60)/24)+DATE(1970,1,1)</f>
        <v>42532.052523148144</v>
      </c>
      <c r="U3451">
        <f t="shared" si="321"/>
        <v>20</v>
      </c>
      <c r="V3451" t="str">
        <f t="shared" si="322"/>
        <v/>
      </c>
      <c r="W3451" t="str">
        <f t="shared" si="323"/>
        <v/>
      </c>
      <c r="X3451" t="str">
        <f t="shared" si="324"/>
        <v/>
      </c>
    </row>
    <row r="3452" spans="1:24"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f>
        <v>1.52</v>
      </c>
      <c r="P3452" s="6">
        <f>E3452/L3452</f>
        <v>19.487179487179485</v>
      </c>
      <c r="Q3452" t="str">
        <f t="shared" si="319"/>
        <v>theater</v>
      </c>
      <c r="R3452" s="7" t="str">
        <f t="shared" si="320"/>
        <v>plays</v>
      </c>
      <c r="S3452" s="13">
        <f>(((I3452/60)/60)/24)+DATE(1970,1,1)</f>
        <v>42096.662858796291</v>
      </c>
      <c r="T3452" s="16">
        <f>(((J3452/60)/60)/24)+DATE(1970,1,1)</f>
        <v>42036.704525462963</v>
      </c>
      <c r="U3452">
        <f t="shared" si="321"/>
        <v>39</v>
      </c>
      <c r="V3452" t="str">
        <f t="shared" si="322"/>
        <v/>
      </c>
      <c r="W3452" t="str">
        <f t="shared" si="323"/>
        <v/>
      </c>
      <c r="X3452" t="str">
        <f t="shared" si="324"/>
        <v/>
      </c>
    </row>
    <row r="3453" spans="1:24"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f>
        <v>1.0123076923076924</v>
      </c>
      <c r="P3453" s="6">
        <f>E3453/L3453</f>
        <v>41.125</v>
      </c>
      <c r="Q3453" t="str">
        <f t="shared" si="319"/>
        <v>theater</v>
      </c>
      <c r="R3453" s="7" t="str">
        <f t="shared" si="320"/>
        <v>plays</v>
      </c>
      <c r="S3453" s="13">
        <f>(((I3453/60)/60)/24)+DATE(1970,1,1)</f>
        <v>42115.723692129628</v>
      </c>
      <c r="T3453" s="16">
        <f>(((J3453/60)/60)/24)+DATE(1970,1,1)</f>
        <v>42088.723692129628</v>
      </c>
      <c r="U3453">
        <f t="shared" si="321"/>
        <v>16</v>
      </c>
      <c r="V3453" t="str">
        <f t="shared" si="322"/>
        <v/>
      </c>
      <c r="W3453" t="str">
        <f t="shared" si="323"/>
        <v/>
      </c>
      <c r="X3453" t="str">
        <f t="shared" si="324"/>
        <v/>
      </c>
    </row>
    <row r="3454" spans="1:24"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f>
        <v>1.532</v>
      </c>
      <c r="P3454" s="6">
        <f>E3454/L3454</f>
        <v>41.405405405405403</v>
      </c>
      <c r="Q3454" t="str">
        <f t="shared" si="319"/>
        <v>theater</v>
      </c>
      <c r="R3454" s="7" t="str">
        <f t="shared" si="320"/>
        <v>plays</v>
      </c>
      <c r="S3454" s="13">
        <f>(((I3454/60)/60)/24)+DATE(1970,1,1)</f>
        <v>41843.165972222225</v>
      </c>
      <c r="T3454" s="16">
        <f>(((J3454/60)/60)/24)+DATE(1970,1,1)</f>
        <v>41820.639189814814</v>
      </c>
      <c r="U3454">
        <f t="shared" si="321"/>
        <v>37</v>
      </c>
      <c r="V3454" t="str">
        <f t="shared" si="322"/>
        <v/>
      </c>
      <c r="W3454" t="str">
        <f t="shared" si="323"/>
        <v/>
      </c>
      <c r="X3454" t="str">
        <f t="shared" si="324"/>
        <v/>
      </c>
    </row>
    <row r="3455" spans="1:24"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f>
        <v>1.2833333333333334</v>
      </c>
      <c r="P3455" s="6">
        <f>E3455/L3455</f>
        <v>27.5</v>
      </c>
      <c r="Q3455" t="str">
        <f t="shared" si="319"/>
        <v>theater</v>
      </c>
      <c r="R3455" s="7" t="str">
        <f t="shared" si="320"/>
        <v>plays</v>
      </c>
      <c r="S3455" s="13">
        <f>(((I3455/60)/60)/24)+DATE(1970,1,1)</f>
        <v>42595.97865740741</v>
      </c>
      <c r="T3455" s="16">
        <f>(((J3455/60)/60)/24)+DATE(1970,1,1)</f>
        <v>42535.97865740741</v>
      </c>
      <c r="U3455">
        <f t="shared" si="321"/>
        <v>14</v>
      </c>
      <c r="V3455" t="str">
        <f t="shared" si="322"/>
        <v/>
      </c>
      <c r="W3455" t="str">
        <f t="shared" si="323"/>
        <v/>
      </c>
      <c r="X3455" t="str">
        <f t="shared" si="324"/>
        <v/>
      </c>
    </row>
    <row r="3456" spans="1:24"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f>
        <v>1.0071428571428571</v>
      </c>
      <c r="P3456" s="6">
        <f>E3456/L3456</f>
        <v>33.571428571428569</v>
      </c>
      <c r="Q3456" t="str">
        <f t="shared" si="319"/>
        <v>theater</v>
      </c>
      <c r="R3456" s="7" t="str">
        <f t="shared" si="320"/>
        <v>plays</v>
      </c>
      <c r="S3456" s="13">
        <f>(((I3456/60)/60)/24)+DATE(1970,1,1)</f>
        <v>41851.698599537034</v>
      </c>
      <c r="T3456" s="16">
        <f>(((J3456/60)/60)/24)+DATE(1970,1,1)</f>
        <v>41821.698599537034</v>
      </c>
      <c r="U3456">
        <f t="shared" si="321"/>
        <v>21</v>
      </c>
      <c r="V3456" t="str">
        <f t="shared" si="322"/>
        <v/>
      </c>
      <c r="W3456" t="str">
        <f t="shared" si="323"/>
        <v/>
      </c>
      <c r="X3456" t="str">
        <f t="shared" si="324"/>
        <v/>
      </c>
    </row>
    <row r="3457" spans="1:24"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f>
        <v>1.0065</v>
      </c>
      <c r="P3457" s="6">
        <f>E3457/L3457</f>
        <v>145.86956521739131</v>
      </c>
      <c r="Q3457" t="str">
        <f t="shared" si="319"/>
        <v>theater</v>
      </c>
      <c r="R3457" s="7" t="str">
        <f t="shared" si="320"/>
        <v>plays</v>
      </c>
      <c r="S3457" s="13">
        <f>(((I3457/60)/60)/24)+DATE(1970,1,1)</f>
        <v>42656.7503125</v>
      </c>
      <c r="T3457" s="16">
        <f>(((J3457/60)/60)/24)+DATE(1970,1,1)</f>
        <v>42626.7503125</v>
      </c>
      <c r="U3457">
        <f t="shared" si="321"/>
        <v>69</v>
      </c>
      <c r="V3457" t="str">
        <f t="shared" si="322"/>
        <v/>
      </c>
      <c r="W3457" t="str">
        <f t="shared" si="323"/>
        <v/>
      </c>
      <c r="X3457" t="str">
        <f t="shared" si="324"/>
        <v/>
      </c>
    </row>
    <row r="3458" spans="1:24"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f>
        <v>1.913</v>
      </c>
      <c r="P3458" s="6">
        <f>E3458/L3458</f>
        <v>358.6875</v>
      </c>
      <c r="Q3458" t="str">
        <f t="shared" si="319"/>
        <v>theater</v>
      </c>
      <c r="R3458" s="7" t="str">
        <f t="shared" si="320"/>
        <v>plays</v>
      </c>
      <c r="S3458" s="13">
        <f>(((I3458/60)/60)/24)+DATE(1970,1,1)</f>
        <v>41852.290972222225</v>
      </c>
      <c r="T3458" s="16">
        <f>(((J3458/60)/60)/24)+DATE(1970,1,1)</f>
        <v>41821.205636574072</v>
      </c>
      <c r="U3458">
        <f t="shared" si="321"/>
        <v>16</v>
      </c>
      <c r="V3458" t="str">
        <f t="shared" si="322"/>
        <v/>
      </c>
      <c r="W3458" t="str">
        <f t="shared" si="323"/>
        <v/>
      </c>
      <c r="X3458" t="str">
        <f t="shared" si="324"/>
        <v/>
      </c>
    </row>
    <row r="3459" spans="1:24"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f>
        <v>1.4019999999999999</v>
      </c>
      <c r="P3459" s="6">
        <f>E3459/L3459</f>
        <v>50.981818181818184</v>
      </c>
      <c r="Q3459" t="str">
        <f t="shared" ref="Q3459:Q3522" si="325">LEFT(N3459,SEARCH("/",N3459)-1)</f>
        <v>theater</v>
      </c>
      <c r="R3459" s="7" t="str">
        <f t="shared" ref="R3459:R3522" si="326">RIGHT(N3459,LEN(N3459)-SEARCH("/",N3459))</f>
        <v>plays</v>
      </c>
      <c r="S3459" s="13">
        <f>(((I3459/60)/60)/24)+DATE(1970,1,1)</f>
        <v>42047.249305555553</v>
      </c>
      <c r="T3459" s="16">
        <f>(((J3459/60)/60)/24)+DATE(1970,1,1)</f>
        <v>42016.706678240742</v>
      </c>
      <c r="U3459">
        <f t="shared" ref="U3459:U3522" si="327">IF(F3459="Successful",L3459,"")</f>
        <v>55</v>
      </c>
      <c r="V3459" t="str">
        <f t="shared" ref="V3459:V3522" si="328">IF($F3459="Failed",$L3459,"")</f>
        <v/>
      </c>
      <c r="W3459" t="str">
        <f t="shared" ref="W3459:W3522" si="329">IF($F3459="Canceled",$L3459,"")</f>
        <v/>
      </c>
      <c r="X3459" t="str">
        <f t="shared" ref="X3459:X3522" si="330">IF(V3459="",W3459,V3459)</f>
        <v/>
      </c>
    </row>
    <row r="3460" spans="1:24"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f>
        <v>1.2433537832310839</v>
      </c>
      <c r="P3460" s="6">
        <f>E3460/L3460</f>
        <v>45.037037037037038</v>
      </c>
      <c r="Q3460" t="str">
        <f t="shared" si="325"/>
        <v>theater</v>
      </c>
      <c r="R3460" s="7" t="str">
        <f t="shared" si="326"/>
        <v>plays</v>
      </c>
      <c r="S3460" s="13">
        <f>(((I3460/60)/60)/24)+DATE(1970,1,1)</f>
        <v>42038.185416666667</v>
      </c>
      <c r="T3460" s="16">
        <f>(((J3460/60)/60)/24)+DATE(1970,1,1)</f>
        <v>42011.202581018515</v>
      </c>
      <c r="U3460">
        <f t="shared" si="327"/>
        <v>27</v>
      </c>
      <c r="V3460" t="str">
        <f t="shared" si="328"/>
        <v/>
      </c>
      <c r="W3460" t="str">
        <f t="shared" si="329"/>
        <v/>
      </c>
      <c r="X3460" t="str">
        <f t="shared" si="330"/>
        <v/>
      </c>
    </row>
    <row r="3461" spans="1:24"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f>
        <v>1.262</v>
      </c>
      <c r="P3461" s="6">
        <f>E3461/L3461</f>
        <v>17.527777777777779</v>
      </c>
      <c r="Q3461" t="str">
        <f t="shared" si="325"/>
        <v>theater</v>
      </c>
      <c r="R3461" s="7" t="str">
        <f t="shared" si="326"/>
        <v>plays</v>
      </c>
      <c r="S3461" s="13">
        <f>(((I3461/60)/60)/24)+DATE(1970,1,1)</f>
        <v>42510.479861111111</v>
      </c>
      <c r="T3461" s="16">
        <f>(((J3461/60)/60)/24)+DATE(1970,1,1)</f>
        <v>42480.479861111111</v>
      </c>
      <c r="U3461">
        <f t="shared" si="327"/>
        <v>36</v>
      </c>
      <c r="V3461" t="str">
        <f t="shared" si="328"/>
        <v/>
      </c>
      <c r="W3461" t="str">
        <f t="shared" si="329"/>
        <v/>
      </c>
      <c r="X3461" t="str">
        <f t="shared" si="330"/>
        <v/>
      </c>
    </row>
    <row r="3462" spans="1:24"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f>
        <v>1.9</v>
      </c>
      <c r="P3462" s="6">
        <f>E3462/L3462</f>
        <v>50</v>
      </c>
      <c r="Q3462" t="str">
        <f t="shared" si="325"/>
        <v>theater</v>
      </c>
      <c r="R3462" s="7" t="str">
        <f t="shared" si="326"/>
        <v>plays</v>
      </c>
      <c r="S3462" s="13">
        <f>(((I3462/60)/60)/24)+DATE(1970,1,1)</f>
        <v>41866.527222222219</v>
      </c>
      <c r="T3462" s="16">
        <f>(((J3462/60)/60)/24)+DATE(1970,1,1)</f>
        <v>41852.527222222219</v>
      </c>
      <c r="U3462">
        <f t="shared" si="327"/>
        <v>19</v>
      </c>
      <c r="V3462" t="str">
        <f t="shared" si="328"/>
        <v/>
      </c>
      <c r="W3462" t="str">
        <f t="shared" si="329"/>
        <v/>
      </c>
      <c r="X3462" t="str">
        <f t="shared" si="330"/>
        <v/>
      </c>
    </row>
    <row r="3463" spans="1:24"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f>
        <v>1.39</v>
      </c>
      <c r="P3463" s="6">
        <f>E3463/L3463</f>
        <v>57.916666666666664</v>
      </c>
      <c r="Q3463" t="str">
        <f t="shared" si="325"/>
        <v>theater</v>
      </c>
      <c r="R3463" s="7" t="str">
        <f t="shared" si="326"/>
        <v>plays</v>
      </c>
      <c r="S3463" s="13">
        <f>(((I3463/60)/60)/24)+DATE(1970,1,1)</f>
        <v>42672.125</v>
      </c>
      <c r="T3463" s="16">
        <f>(((J3463/60)/60)/24)+DATE(1970,1,1)</f>
        <v>42643.632858796293</v>
      </c>
      <c r="U3463">
        <f t="shared" si="327"/>
        <v>12</v>
      </c>
      <c r="V3463" t="str">
        <f t="shared" si="328"/>
        <v/>
      </c>
      <c r="W3463" t="str">
        <f t="shared" si="329"/>
        <v/>
      </c>
      <c r="X3463" t="str">
        <f t="shared" si="330"/>
        <v/>
      </c>
    </row>
    <row r="3464" spans="1:24"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f>
        <v>2.02</v>
      </c>
      <c r="P3464" s="6">
        <f>E3464/L3464</f>
        <v>29.705882352941178</v>
      </c>
      <c r="Q3464" t="str">
        <f t="shared" si="325"/>
        <v>theater</v>
      </c>
      <c r="R3464" s="7" t="str">
        <f t="shared" si="326"/>
        <v>plays</v>
      </c>
      <c r="S3464" s="13">
        <f>(((I3464/60)/60)/24)+DATE(1970,1,1)</f>
        <v>42195.75</v>
      </c>
      <c r="T3464" s="16">
        <f>(((J3464/60)/60)/24)+DATE(1970,1,1)</f>
        <v>42179.898472222223</v>
      </c>
      <c r="U3464">
        <f t="shared" si="327"/>
        <v>17</v>
      </c>
      <c r="V3464" t="str">
        <f t="shared" si="328"/>
        <v/>
      </c>
      <c r="W3464" t="str">
        <f t="shared" si="329"/>
        <v/>
      </c>
      <c r="X3464" t="str">
        <f t="shared" si="330"/>
        <v/>
      </c>
    </row>
    <row r="3465" spans="1:24"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f>
        <v>1.0338000000000001</v>
      </c>
      <c r="P3465" s="6">
        <f>E3465/L3465</f>
        <v>90.684210526315795</v>
      </c>
      <c r="Q3465" t="str">
        <f t="shared" si="325"/>
        <v>theater</v>
      </c>
      <c r="R3465" s="7" t="str">
        <f t="shared" si="326"/>
        <v>plays</v>
      </c>
      <c r="S3465" s="13">
        <f>(((I3465/60)/60)/24)+DATE(1970,1,1)</f>
        <v>42654.165972222225</v>
      </c>
      <c r="T3465" s="16">
        <f>(((J3465/60)/60)/24)+DATE(1970,1,1)</f>
        <v>42612.918807870374</v>
      </c>
      <c r="U3465">
        <f t="shared" si="327"/>
        <v>114</v>
      </c>
      <c r="V3465" t="str">
        <f t="shared" si="328"/>
        <v/>
      </c>
      <c r="W3465" t="str">
        <f t="shared" si="329"/>
        <v/>
      </c>
      <c r="X3465" t="str">
        <f t="shared" si="330"/>
        <v/>
      </c>
    </row>
    <row r="3466" spans="1:24"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f>
        <v>1.023236</v>
      </c>
      <c r="P3466" s="6">
        <f>E3466/L3466</f>
        <v>55.012688172043013</v>
      </c>
      <c r="Q3466" t="str">
        <f t="shared" si="325"/>
        <v>theater</v>
      </c>
      <c r="R3466" s="7" t="str">
        <f t="shared" si="326"/>
        <v>plays</v>
      </c>
      <c r="S3466" s="13">
        <f>(((I3466/60)/60)/24)+DATE(1970,1,1)</f>
        <v>42605.130057870367</v>
      </c>
      <c r="T3466" s="16">
        <f>(((J3466/60)/60)/24)+DATE(1970,1,1)</f>
        <v>42575.130057870367</v>
      </c>
      <c r="U3466">
        <f t="shared" si="327"/>
        <v>93</v>
      </c>
      <c r="V3466" t="str">
        <f t="shared" si="328"/>
        <v/>
      </c>
      <c r="W3466" t="str">
        <f t="shared" si="329"/>
        <v/>
      </c>
      <c r="X3466" t="str">
        <f t="shared" si="330"/>
        <v/>
      </c>
    </row>
    <row r="3467" spans="1:24"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f>
        <v>1.03</v>
      </c>
      <c r="P3467" s="6">
        <f>E3467/L3467</f>
        <v>57.222222222222221</v>
      </c>
      <c r="Q3467" t="str">
        <f t="shared" si="325"/>
        <v>theater</v>
      </c>
      <c r="R3467" s="7" t="str">
        <f t="shared" si="326"/>
        <v>plays</v>
      </c>
      <c r="S3467" s="13">
        <f>(((I3467/60)/60)/24)+DATE(1970,1,1)</f>
        <v>42225.666666666672</v>
      </c>
      <c r="T3467" s="16">
        <f>(((J3467/60)/60)/24)+DATE(1970,1,1)</f>
        <v>42200.625833333332</v>
      </c>
      <c r="U3467">
        <f t="shared" si="327"/>
        <v>36</v>
      </c>
      <c r="V3467" t="str">
        <f t="shared" si="328"/>
        <v/>
      </c>
      <c r="W3467" t="str">
        <f t="shared" si="329"/>
        <v/>
      </c>
      <c r="X3467" t="str">
        <f t="shared" si="330"/>
        <v/>
      </c>
    </row>
    <row r="3468" spans="1:24"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f>
        <v>1.2714285714285714</v>
      </c>
      <c r="P3468" s="6">
        <f>E3468/L3468</f>
        <v>72.950819672131146</v>
      </c>
      <c r="Q3468" t="str">
        <f t="shared" si="325"/>
        <v>theater</v>
      </c>
      <c r="R3468" s="7" t="str">
        <f t="shared" si="326"/>
        <v>plays</v>
      </c>
      <c r="S3468" s="13">
        <f>(((I3468/60)/60)/24)+DATE(1970,1,1)</f>
        <v>42479.977430555555</v>
      </c>
      <c r="T3468" s="16">
        <f>(((J3468/60)/60)/24)+DATE(1970,1,1)</f>
        <v>42420.019097222219</v>
      </c>
      <c r="U3468">
        <f t="shared" si="327"/>
        <v>61</v>
      </c>
      <c r="V3468" t="str">
        <f t="shared" si="328"/>
        <v/>
      </c>
      <c r="W3468" t="str">
        <f t="shared" si="329"/>
        <v/>
      </c>
      <c r="X3468" t="str">
        <f t="shared" si="330"/>
        <v/>
      </c>
    </row>
    <row r="3469" spans="1:24"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f>
        <v>1.01</v>
      </c>
      <c r="P3469" s="6">
        <f>E3469/L3469</f>
        <v>64.468085106382972</v>
      </c>
      <c r="Q3469" t="str">
        <f t="shared" si="325"/>
        <v>theater</v>
      </c>
      <c r="R3469" s="7" t="str">
        <f t="shared" si="326"/>
        <v>plays</v>
      </c>
      <c r="S3469" s="13">
        <f>(((I3469/60)/60)/24)+DATE(1970,1,1)</f>
        <v>42083.630000000005</v>
      </c>
      <c r="T3469" s="16">
        <f>(((J3469/60)/60)/24)+DATE(1970,1,1)</f>
        <v>42053.671666666662</v>
      </c>
      <c r="U3469">
        <f t="shared" si="327"/>
        <v>47</v>
      </c>
      <c r="V3469" t="str">
        <f t="shared" si="328"/>
        <v/>
      </c>
      <c r="W3469" t="str">
        <f t="shared" si="329"/>
        <v/>
      </c>
      <c r="X3469" t="str">
        <f t="shared" si="330"/>
        <v/>
      </c>
    </row>
    <row r="3470" spans="1:24"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f>
        <v>1.2178</v>
      </c>
      <c r="P3470" s="6">
        <f>E3470/L3470</f>
        <v>716.35294117647061</v>
      </c>
      <c r="Q3470" t="str">
        <f t="shared" si="325"/>
        <v>theater</v>
      </c>
      <c r="R3470" s="7" t="str">
        <f t="shared" si="326"/>
        <v>plays</v>
      </c>
      <c r="S3470" s="13">
        <f>(((I3470/60)/60)/24)+DATE(1970,1,1)</f>
        <v>42634.125</v>
      </c>
      <c r="T3470" s="16">
        <f>(((J3470/60)/60)/24)+DATE(1970,1,1)</f>
        <v>42605.765381944439</v>
      </c>
      <c r="U3470">
        <f t="shared" si="327"/>
        <v>17</v>
      </c>
      <c r="V3470" t="str">
        <f t="shared" si="328"/>
        <v/>
      </c>
      <c r="W3470" t="str">
        <f t="shared" si="329"/>
        <v/>
      </c>
      <c r="X3470" t="str">
        <f t="shared" si="330"/>
        <v/>
      </c>
    </row>
    <row r="3471" spans="1:24"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f>
        <v>1.1339285714285714</v>
      </c>
      <c r="P3471" s="6">
        <f>E3471/L3471</f>
        <v>50.396825396825399</v>
      </c>
      <c r="Q3471" t="str">
        <f t="shared" si="325"/>
        <v>theater</v>
      </c>
      <c r="R3471" s="7" t="str">
        <f t="shared" si="326"/>
        <v>plays</v>
      </c>
      <c r="S3471" s="13">
        <f>(((I3471/60)/60)/24)+DATE(1970,1,1)</f>
        <v>42488.641724537039</v>
      </c>
      <c r="T3471" s="16">
        <f>(((J3471/60)/60)/24)+DATE(1970,1,1)</f>
        <v>42458.641724537039</v>
      </c>
      <c r="U3471">
        <f t="shared" si="327"/>
        <v>63</v>
      </c>
      <c r="V3471" t="str">
        <f t="shared" si="328"/>
        <v/>
      </c>
      <c r="W3471" t="str">
        <f t="shared" si="329"/>
        <v/>
      </c>
      <c r="X3471" t="str">
        <f t="shared" si="330"/>
        <v/>
      </c>
    </row>
    <row r="3472" spans="1:24"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f>
        <v>1.5</v>
      </c>
      <c r="P3472" s="6">
        <f>E3472/L3472</f>
        <v>41.666666666666664</v>
      </c>
      <c r="Q3472" t="str">
        <f t="shared" si="325"/>
        <v>theater</v>
      </c>
      <c r="R3472" s="7" t="str">
        <f t="shared" si="326"/>
        <v>plays</v>
      </c>
      <c r="S3472" s="13">
        <f>(((I3472/60)/60)/24)+DATE(1970,1,1)</f>
        <v>42566.901388888888</v>
      </c>
      <c r="T3472" s="16">
        <f>(((J3472/60)/60)/24)+DATE(1970,1,1)</f>
        <v>42529.022013888884</v>
      </c>
      <c r="U3472">
        <f t="shared" si="327"/>
        <v>9</v>
      </c>
      <c r="V3472" t="str">
        <f t="shared" si="328"/>
        <v/>
      </c>
      <c r="W3472" t="str">
        <f t="shared" si="329"/>
        <v/>
      </c>
      <c r="X3472" t="str">
        <f t="shared" si="330"/>
        <v/>
      </c>
    </row>
    <row r="3473" spans="1:24"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f>
        <v>2.1459999999999999</v>
      </c>
      <c r="P3473" s="6">
        <f>E3473/L3473</f>
        <v>35.766666666666666</v>
      </c>
      <c r="Q3473" t="str">
        <f t="shared" si="325"/>
        <v>theater</v>
      </c>
      <c r="R3473" s="7" t="str">
        <f t="shared" si="326"/>
        <v>plays</v>
      </c>
      <c r="S3473" s="13">
        <f>(((I3473/60)/60)/24)+DATE(1970,1,1)</f>
        <v>41882.833333333336</v>
      </c>
      <c r="T3473" s="16">
        <f>(((J3473/60)/60)/24)+DATE(1970,1,1)</f>
        <v>41841.820486111108</v>
      </c>
      <c r="U3473">
        <f t="shared" si="327"/>
        <v>30</v>
      </c>
      <c r="V3473" t="str">
        <f t="shared" si="328"/>
        <v/>
      </c>
      <c r="W3473" t="str">
        <f t="shared" si="329"/>
        <v/>
      </c>
      <c r="X3473" t="str">
        <f t="shared" si="330"/>
        <v/>
      </c>
    </row>
    <row r="3474" spans="1:24"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f>
        <v>1.0205</v>
      </c>
      <c r="P3474" s="6">
        <f>E3474/L3474</f>
        <v>88.739130434782609</v>
      </c>
      <c r="Q3474" t="str">
        <f t="shared" si="325"/>
        <v>theater</v>
      </c>
      <c r="R3474" s="7" t="str">
        <f t="shared" si="326"/>
        <v>plays</v>
      </c>
      <c r="S3474" s="13">
        <f>(((I3474/60)/60)/24)+DATE(1970,1,1)</f>
        <v>41949.249305555553</v>
      </c>
      <c r="T3474" s="16">
        <f>(((J3474/60)/60)/24)+DATE(1970,1,1)</f>
        <v>41928.170497685183</v>
      </c>
      <c r="U3474">
        <f t="shared" si="327"/>
        <v>23</v>
      </c>
      <c r="V3474" t="str">
        <f t="shared" si="328"/>
        <v/>
      </c>
      <c r="W3474" t="str">
        <f t="shared" si="329"/>
        <v/>
      </c>
      <c r="X3474" t="str">
        <f t="shared" si="330"/>
        <v/>
      </c>
    </row>
    <row r="3475" spans="1:24"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f>
        <v>1</v>
      </c>
      <c r="P3475" s="6">
        <f>E3475/L3475</f>
        <v>148.4848484848485</v>
      </c>
      <c r="Q3475" t="str">
        <f t="shared" si="325"/>
        <v>theater</v>
      </c>
      <c r="R3475" s="7" t="str">
        <f t="shared" si="326"/>
        <v>plays</v>
      </c>
      <c r="S3475" s="13">
        <f>(((I3475/60)/60)/24)+DATE(1970,1,1)</f>
        <v>42083.852083333331</v>
      </c>
      <c r="T3475" s="16">
        <f>(((J3475/60)/60)/24)+DATE(1970,1,1)</f>
        <v>42062.834444444445</v>
      </c>
      <c r="U3475">
        <f t="shared" si="327"/>
        <v>33</v>
      </c>
      <c r="V3475" t="str">
        <f t="shared" si="328"/>
        <v/>
      </c>
      <c r="W3475" t="str">
        <f t="shared" si="329"/>
        <v/>
      </c>
      <c r="X3475" t="str">
        <f t="shared" si="330"/>
        <v/>
      </c>
    </row>
    <row r="3476" spans="1:24"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f>
        <v>1.01</v>
      </c>
      <c r="P3476" s="6">
        <f>E3476/L3476</f>
        <v>51.794871794871796</v>
      </c>
      <c r="Q3476" t="str">
        <f t="shared" si="325"/>
        <v>theater</v>
      </c>
      <c r="R3476" s="7" t="str">
        <f t="shared" si="326"/>
        <v>plays</v>
      </c>
      <c r="S3476" s="13">
        <f>(((I3476/60)/60)/24)+DATE(1970,1,1)</f>
        <v>42571.501516203702</v>
      </c>
      <c r="T3476" s="16">
        <f>(((J3476/60)/60)/24)+DATE(1970,1,1)</f>
        <v>42541.501516203702</v>
      </c>
      <c r="U3476">
        <f t="shared" si="327"/>
        <v>39</v>
      </c>
      <c r="V3476" t="str">
        <f t="shared" si="328"/>
        <v/>
      </c>
      <c r="W3476" t="str">
        <f t="shared" si="329"/>
        <v/>
      </c>
      <c r="X3476" t="str">
        <f t="shared" si="330"/>
        <v/>
      </c>
    </row>
    <row r="3477" spans="1:24"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f>
        <v>1.1333333333333333</v>
      </c>
      <c r="P3477" s="6">
        <f>E3477/L3477</f>
        <v>20</v>
      </c>
      <c r="Q3477" t="str">
        <f t="shared" si="325"/>
        <v>theater</v>
      </c>
      <c r="R3477" s="7" t="str">
        <f t="shared" si="326"/>
        <v>plays</v>
      </c>
      <c r="S3477" s="13">
        <f>(((I3477/60)/60)/24)+DATE(1970,1,1)</f>
        <v>41946</v>
      </c>
      <c r="T3477" s="16">
        <f>(((J3477/60)/60)/24)+DATE(1970,1,1)</f>
        <v>41918.880833333329</v>
      </c>
      <c r="U3477">
        <f t="shared" si="327"/>
        <v>17</v>
      </c>
      <c r="V3477" t="str">
        <f t="shared" si="328"/>
        <v/>
      </c>
      <c r="W3477" t="str">
        <f t="shared" si="329"/>
        <v/>
      </c>
      <c r="X3477" t="str">
        <f t="shared" si="330"/>
        <v/>
      </c>
    </row>
    <row r="3478" spans="1:24"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f>
        <v>1.04</v>
      </c>
      <c r="P3478" s="6">
        <f>E3478/L3478</f>
        <v>52</v>
      </c>
      <c r="Q3478" t="str">
        <f t="shared" si="325"/>
        <v>theater</v>
      </c>
      <c r="R3478" s="7" t="str">
        <f t="shared" si="326"/>
        <v>plays</v>
      </c>
      <c r="S3478" s="13">
        <f>(((I3478/60)/60)/24)+DATE(1970,1,1)</f>
        <v>41939.125</v>
      </c>
      <c r="T3478" s="16">
        <f>(((J3478/60)/60)/24)+DATE(1970,1,1)</f>
        <v>41921.279976851853</v>
      </c>
      <c r="U3478">
        <f t="shared" si="327"/>
        <v>6</v>
      </c>
      <c r="V3478" t="str">
        <f t="shared" si="328"/>
        <v/>
      </c>
      <c r="W3478" t="str">
        <f t="shared" si="329"/>
        <v/>
      </c>
      <c r="X3478" t="str">
        <f t="shared" si="330"/>
        <v/>
      </c>
    </row>
    <row r="3479" spans="1:24"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f>
        <v>1.1533333333333333</v>
      </c>
      <c r="P3479" s="6">
        <f>E3479/L3479</f>
        <v>53.230769230769234</v>
      </c>
      <c r="Q3479" t="str">
        <f t="shared" si="325"/>
        <v>theater</v>
      </c>
      <c r="R3479" s="7" t="str">
        <f t="shared" si="326"/>
        <v>plays</v>
      </c>
      <c r="S3479" s="13">
        <f>(((I3479/60)/60)/24)+DATE(1970,1,1)</f>
        <v>42141.125</v>
      </c>
      <c r="T3479" s="16">
        <f>(((J3479/60)/60)/24)+DATE(1970,1,1)</f>
        <v>42128.736608796295</v>
      </c>
      <c r="U3479">
        <f t="shared" si="327"/>
        <v>39</v>
      </c>
      <c r="V3479" t="str">
        <f t="shared" si="328"/>
        <v/>
      </c>
      <c r="W3479" t="str">
        <f t="shared" si="329"/>
        <v/>
      </c>
      <c r="X3479" t="str">
        <f t="shared" si="330"/>
        <v/>
      </c>
    </row>
    <row r="3480" spans="1:24"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f>
        <v>1.1285000000000001</v>
      </c>
      <c r="P3480" s="6">
        <f>E3480/L3480</f>
        <v>39.596491228070178</v>
      </c>
      <c r="Q3480" t="str">
        <f t="shared" si="325"/>
        <v>theater</v>
      </c>
      <c r="R3480" s="7" t="str">
        <f t="shared" si="326"/>
        <v>plays</v>
      </c>
      <c r="S3480" s="13">
        <f>(((I3480/60)/60)/24)+DATE(1970,1,1)</f>
        <v>42079.875</v>
      </c>
      <c r="T3480" s="16">
        <f>(((J3480/60)/60)/24)+DATE(1970,1,1)</f>
        <v>42053.916921296302</v>
      </c>
      <c r="U3480">
        <f t="shared" si="327"/>
        <v>57</v>
      </c>
      <c r="V3480" t="str">
        <f t="shared" si="328"/>
        <v/>
      </c>
      <c r="W3480" t="str">
        <f t="shared" si="329"/>
        <v/>
      </c>
      <c r="X3480" t="str">
        <f t="shared" si="330"/>
        <v/>
      </c>
    </row>
    <row r="3481" spans="1:24"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f>
        <v>1.2786666666666666</v>
      </c>
      <c r="P3481" s="6">
        <f>E3481/L3481</f>
        <v>34.25</v>
      </c>
      <c r="Q3481" t="str">
        <f t="shared" si="325"/>
        <v>theater</v>
      </c>
      <c r="R3481" s="7" t="str">
        <f t="shared" si="326"/>
        <v>plays</v>
      </c>
      <c r="S3481" s="13">
        <f>(((I3481/60)/60)/24)+DATE(1970,1,1)</f>
        <v>41811.855092592588</v>
      </c>
      <c r="T3481" s="16">
        <f>(((J3481/60)/60)/24)+DATE(1970,1,1)</f>
        <v>41781.855092592588</v>
      </c>
      <c r="U3481">
        <f t="shared" si="327"/>
        <v>56</v>
      </c>
      <c r="V3481" t="str">
        <f t="shared" si="328"/>
        <v/>
      </c>
      <c r="W3481" t="str">
        <f t="shared" si="329"/>
        <v/>
      </c>
      <c r="X3481" t="str">
        <f t="shared" si="330"/>
        <v/>
      </c>
    </row>
    <row r="3482" spans="1:24"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f>
        <v>1.4266666666666667</v>
      </c>
      <c r="P3482" s="6">
        <f>E3482/L3482</f>
        <v>164.61538461538461</v>
      </c>
      <c r="Q3482" t="str">
        <f t="shared" si="325"/>
        <v>theater</v>
      </c>
      <c r="R3482" s="7" t="str">
        <f t="shared" si="326"/>
        <v>plays</v>
      </c>
      <c r="S3482" s="13">
        <f>(((I3482/60)/60)/24)+DATE(1970,1,1)</f>
        <v>42195.875</v>
      </c>
      <c r="T3482" s="16">
        <f>(((J3482/60)/60)/24)+DATE(1970,1,1)</f>
        <v>42171.317442129628</v>
      </c>
      <c r="U3482">
        <f t="shared" si="327"/>
        <v>13</v>
      </c>
      <c r="V3482" t="str">
        <f t="shared" si="328"/>
        <v/>
      </c>
      <c r="W3482" t="str">
        <f t="shared" si="329"/>
        <v/>
      </c>
      <c r="X3482" t="str">
        <f t="shared" si="330"/>
        <v/>
      </c>
    </row>
    <row r="3483" spans="1:24"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f>
        <v>1.1879999999999999</v>
      </c>
      <c r="P3483" s="6">
        <f>E3483/L3483</f>
        <v>125.05263157894737</v>
      </c>
      <c r="Q3483" t="str">
        <f t="shared" si="325"/>
        <v>theater</v>
      </c>
      <c r="R3483" s="7" t="str">
        <f t="shared" si="326"/>
        <v>plays</v>
      </c>
      <c r="S3483" s="13">
        <f>(((I3483/60)/60)/24)+DATE(1970,1,1)</f>
        <v>42006.24754629629</v>
      </c>
      <c r="T3483" s="16">
        <f>(((J3483/60)/60)/24)+DATE(1970,1,1)</f>
        <v>41989.24754629629</v>
      </c>
      <c r="U3483">
        <f t="shared" si="327"/>
        <v>95</v>
      </c>
      <c r="V3483" t="str">
        <f t="shared" si="328"/>
        <v/>
      </c>
      <c r="W3483" t="str">
        <f t="shared" si="329"/>
        <v/>
      </c>
      <c r="X3483" t="str">
        <f t="shared" si="330"/>
        <v/>
      </c>
    </row>
    <row r="3484" spans="1:24"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f>
        <v>1.3833333333333333</v>
      </c>
      <c r="P3484" s="6">
        <f>E3484/L3484</f>
        <v>51.875</v>
      </c>
      <c r="Q3484" t="str">
        <f t="shared" si="325"/>
        <v>theater</v>
      </c>
      <c r="R3484" s="7" t="str">
        <f t="shared" si="326"/>
        <v>plays</v>
      </c>
      <c r="S3484" s="13">
        <f>(((I3484/60)/60)/24)+DATE(1970,1,1)</f>
        <v>41826.771597222221</v>
      </c>
      <c r="T3484" s="16">
        <f>(((J3484/60)/60)/24)+DATE(1970,1,1)</f>
        <v>41796.771597222221</v>
      </c>
      <c r="U3484">
        <f t="shared" si="327"/>
        <v>80</v>
      </c>
      <c r="V3484" t="str">
        <f t="shared" si="328"/>
        <v/>
      </c>
      <c r="W3484" t="str">
        <f t="shared" si="329"/>
        <v/>
      </c>
      <c r="X3484" t="str">
        <f t="shared" si="330"/>
        <v/>
      </c>
    </row>
    <row r="3485" spans="1:24"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f>
        <v>1.599402985074627</v>
      </c>
      <c r="P3485" s="6">
        <f>E3485/L3485</f>
        <v>40.285714285714285</v>
      </c>
      <c r="Q3485" t="str">
        <f t="shared" si="325"/>
        <v>theater</v>
      </c>
      <c r="R3485" s="7" t="str">
        <f t="shared" si="326"/>
        <v>plays</v>
      </c>
      <c r="S3485" s="13">
        <f>(((I3485/60)/60)/24)+DATE(1970,1,1)</f>
        <v>41823.668761574074</v>
      </c>
      <c r="T3485" s="16">
        <f>(((J3485/60)/60)/24)+DATE(1970,1,1)</f>
        <v>41793.668761574074</v>
      </c>
      <c r="U3485">
        <f t="shared" si="327"/>
        <v>133</v>
      </c>
      <c r="V3485" t="str">
        <f t="shared" si="328"/>
        <v/>
      </c>
      <c r="W3485" t="str">
        <f t="shared" si="329"/>
        <v/>
      </c>
      <c r="X3485" t="str">
        <f t="shared" si="330"/>
        <v/>
      </c>
    </row>
    <row r="3486" spans="1:24"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f>
        <v>1.1424000000000001</v>
      </c>
      <c r="P3486" s="6">
        <f>E3486/L3486</f>
        <v>64.909090909090907</v>
      </c>
      <c r="Q3486" t="str">
        <f t="shared" si="325"/>
        <v>theater</v>
      </c>
      <c r="R3486" s="7" t="str">
        <f t="shared" si="326"/>
        <v>plays</v>
      </c>
      <c r="S3486" s="13">
        <f>(((I3486/60)/60)/24)+DATE(1970,1,1)</f>
        <v>42536.760405092587</v>
      </c>
      <c r="T3486" s="16">
        <f>(((J3486/60)/60)/24)+DATE(1970,1,1)</f>
        <v>42506.760405092587</v>
      </c>
      <c r="U3486">
        <f t="shared" si="327"/>
        <v>44</v>
      </c>
      <c r="V3486" t="str">
        <f t="shared" si="328"/>
        <v/>
      </c>
      <c r="W3486" t="str">
        <f t="shared" si="329"/>
        <v/>
      </c>
      <c r="X3486" t="str">
        <f t="shared" si="330"/>
        <v/>
      </c>
    </row>
    <row r="3487" spans="1:24"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f>
        <v>1.0060606060606061</v>
      </c>
      <c r="P3487" s="6">
        <f>E3487/L3487</f>
        <v>55.333333333333336</v>
      </c>
      <c r="Q3487" t="str">
        <f t="shared" si="325"/>
        <v>theater</v>
      </c>
      <c r="R3487" s="7" t="str">
        <f t="shared" si="326"/>
        <v>plays</v>
      </c>
      <c r="S3487" s="13">
        <f>(((I3487/60)/60)/24)+DATE(1970,1,1)</f>
        <v>42402.693055555559</v>
      </c>
      <c r="T3487" s="16">
        <f>(((J3487/60)/60)/24)+DATE(1970,1,1)</f>
        <v>42372.693055555559</v>
      </c>
      <c r="U3487">
        <f t="shared" si="327"/>
        <v>30</v>
      </c>
      <c r="V3487" t="str">
        <f t="shared" si="328"/>
        <v/>
      </c>
      <c r="W3487" t="str">
        <f t="shared" si="329"/>
        <v/>
      </c>
      <c r="X3487" t="str">
        <f t="shared" si="330"/>
        <v/>
      </c>
    </row>
    <row r="3488" spans="1:24"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f>
        <v>1.552</v>
      </c>
      <c r="P3488" s="6">
        <f>E3488/L3488</f>
        <v>83.142857142857139</v>
      </c>
      <c r="Q3488" t="str">
        <f t="shared" si="325"/>
        <v>theater</v>
      </c>
      <c r="R3488" s="7" t="str">
        <f t="shared" si="326"/>
        <v>plays</v>
      </c>
      <c r="S3488" s="13">
        <f>(((I3488/60)/60)/24)+DATE(1970,1,1)</f>
        <v>42158.290972222225</v>
      </c>
      <c r="T3488" s="16">
        <f>(((J3488/60)/60)/24)+DATE(1970,1,1)</f>
        <v>42126.87501157407</v>
      </c>
      <c r="U3488">
        <f t="shared" si="327"/>
        <v>56</v>
      </c>
      <c r="V3488" t="str">
        <f t="shared" si="328"/>
        <v/>
      </c>
      <c r="W3488" t="str">
        <f t="shared" si="329"/>
        <v/>
      </c>
      <c r="X3488" t="str">
        <f t="shared" si="330"/>
        <v/>
      </c>
    </row>
    <row r="3489" spans="1:24"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f>
        <v>1.2775000000000001</v>
      </c>
      <c r="P3489" s="6">
        <f>E3489/L3489</f>
        <v>38.712121212121211</v>
      </c>
      <c r="Q3489" t="str">
        <f t="shared" si="325"/>
        <v>theater</v>
      </c>
      <c r="R3489" s="7" t="str">
        <f t="shared" si="326"/>
        <v>plays</v>
      </c>
      <c r="S3489" s="13">
        <f>(((I3489/60)/60)/24)+DATE(1970,1,1)</f>
        <v>42179.940416666665</v>
      </c>
      <c r="T3489" s="16">
        <f>(((J3489/60)/60)/24)+DATE(1970,1,1)</f>
        <v>42149.940416666665</v>
      </c>
      <c r="U3489">
        <f t="shared" si="327"/>
        <v>66</v>
      </c>
      <c r="V3489" t="str">
        <f t="shared" si="328"/>
        <v/>
      </c>
      <c r="W3489" t="str">
        <f t="shared" si="329"/>
        <v/>
      </c>
      <c r="X3489" t="str">
        <f t="shared" si="330"/>
        <v/>
      </c>
    </row>
    <row r="3490" spans="1:24"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f>
        <v>1.212</v>
      </c>
      <c r="P3490" s="6">
        <f>E3490/L3490</f>
        <v>125.37931034482759</v>
      </c>
      <c r="Q3490" t="str">
        <f t="shared" si="325"/>
        <v>theater</v>
      </c>
      <c r="R3490" s="7" t="str">
        <f t="shared" si="326"/>
        <v>plays</v>
      </c>
      <c r="S3490" s="13">
        <f>(((I3490/60)/60)/24)+DATE(1970,1,1)</f>
        <v>42111.666666666672</v>
      </c>
      <c r="T3490" s="16">
        <f>(((J3490/60)/60)/24)+DATE(1970,1,1)</f>
        <v>42087.768055555556</v>
      </c>
      <c r="U3490">
        <f t="shared" si="327"/>
        <v>29</v>
      </c>
      <c r="V3490" t="str">
        <f t="shared" si="328"/>
        <v/>
      </c>
      <c r="W3490" t="str">
        <f t="shared" si="329"/>
        <v/>
      </c>
      <c r="X3490" t="str">
        <f t="shared" si="330"/>
        <v/>
      </c>
    </row>
    <row r="3491" spans="1:24"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f>
        <v>1.127</v>
      </c>
      <c r="P3491" s="6">
        <f>E3491/L3491</f>
        <v>78.263888888888886</v>
      </c>
      <c r="Q3491" t="str">
        <f t="shared" si="325"/>
        <v>theater</v>
      </c>
      <c r="R3491" s="7" t="str">
        <f t="shared" si="326"/>
        <v>plays</v>
      </c>
      <c r="S3491" s="13">
        <f>(((I3491/60)/60)/24)+DATE(1970,1,1)</f>
        <v>41783.875</v>
      </c>
      <c r="T3491" s="16">
        <f>(((J3491/60)/60)/24)+DATE(1970,1,1)</f>
        <v>41753.635775462964</v>
      </c>
      <c r="U3491">
        <f t="shared" si="327"/>
        <v>72</v>
      </c>
      <c r="V3491" t="str">
        <f t="shared" si="328"/>
        <v/>
      </c>
      <c r="W3491" t="str">
        <f t="shared" si="329"/>
        <v/>
      </c>
      <c r="X3491" t="str">
        <f t="shared" si="330"/>
        <v/>
      </c>
    </row>
    <row r="3492" spans="1:24"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f>
        <v>1.2749999999999999</v>
      </c>
      <c r="P3492" s="6">
        <f>E3492/L3492</f>
        <v>47.222222222222221</v>
      </c>
      <c r="Q3492" t="str">
        <f t="shared" si="325"/>
        <v>theater</v>
      </c>
      <c r="R3492" s="7" t="str">
        <f t="shared" si="326"/>
        <v>plays</v>
      </c>
      <c r="S3492" s="13">
        <f>(((I3492/60)/60)/24)+DATE(1970,1,1)</f>
        <v>42473.802361111113</v>
      </c>
      <c r="T3492" s="16">
        <f>(((J3492/60)/60)/24)+DATE(1970,1,1)</f>
        <v>42443.802361111113</v>
      </c>
      <c r="U3492">
        <f t="shared" si="327"/>
        <v>27</v>
      </c>
      <c r="V3492" t="str">
        <f t="shared" si="328"/>
        <v/>
      </c>
      <c r="W3492" t="str">
        <f t="shared" si="329"/>
        <v/>
      </c>
      <c r="X3492" t="str">
        <f t="shared" si="330"/>
        <v/>
      </c>
    </row>
    <row r="3493" spans="1:24"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f>
        <v>1.5820000000000001</v>
      </c>
      <c r="P3493" s="6">
        <f>E3493/L3493</f>
        <v>79.099999999999994</v>
      </c>
      <c r="Q3493" t="str">
        <f t="shared" si="325"/>
        <v>theater</v>
      </c>
      <c r="R3493" s="7" t="str">
        <f t="shared" si="326"/>
        <v>plays</v>
      </c>
      <c r="S3493" s="13">
        <f>(((I3493/60)/60)/24)+DATE(1970,1,1)</f>
        <v>42142.249814814815</v>
      </c>
      <c r="T3493" s="16">
        <f>(((J3493/60)/60)/24)+DATE(1970,1,1)</f>
        <v>42121.249814814815</v>
      </c>
      <c r="U3493">
        <f t="shared" si="327"/>
        <v>10</v>
      </c>
      <c r="V3493" t="str">
        <f t="shared" si="328"/>
        <v/>
      </c>
      <c r="W3493" t="str">
        <f t="shared" si="329"/>
        <v/>
      </c>
      <c r="X3493" t="str">
        <f t="shared" si="330"/>
        <v/>
      </c>
    </row>
    <row r="3494" spans="1:24"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f>
        <v>1.0526894736842105</v>
      </c>
      <c r="P3494" s="6">
        <f>E3494/L3494</f>
        <v>114.29199999999999</v>
      </c>
      <c r="Q3494" t="str">
        <f t="shared" si="325"/>
        <v>theater</v>
      </c>
      <c r="R3494" s="7" t="str">
        <f t="shared" si="326"/>
        <v>plays</v>
      </c>
      <c r="S3494" s="13">
        <f>(((I3494/60)/60)/24)+DATE(1970,1,1)</f>
        <v>42303.009224537032</v>
      </c>
      <c r="T3494" s="16">
        <f>(((J3494/60)/60)/24)+DATE(1970,1,1)</f>
        <v>42268.009224537032</v>
      </c>
      <c r="U3494">
        <f t="shared" si="327"/>
        <v>35</v>
      </c>
      <c r="V3494" t="str">
        <f t="shared" si="328"/>
        <v/>
      </c>
      <c r="W3494" t="str">
        <f t="shared" si="329"/>
        <v/>
      </c>
      <c r="X3494" t="str">
        <f t="shared" si="330"/>
        <v/>
      </c>
    </row>
    <row r="3495" spans="1:24"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f>
        <v>1</v>
      </c>
      <c r="P3495" s="6">
        <f>E3495/L3495</f>
        <v>51.724137931034484</v>
      </c>
      <c r="Q3495" t="str">
        <f t="shared" si="325"/>
        <v>theater</v>
      </c>
      <c r="R3495" s="7" t="str">
        <f t="shared" si="326"/>
        <v>plays</v>
      </c>
      <c r="S3495" s="13">
        <f>(((I3495/60)/60)/24)+DATE(1970,1,1)</f>
        <v>41868.21597222222</v>
      </c>
      <c r="T3495" s="16">
        <f>(((J3495/60)/60)/24)+DATE(1970,1,1)</f>
        <v>41848.866157407407</v>
      </c>
      <c r="U3495">
        <f t="shared" si="327"/>
        <v>29</v>
      </c>
      <c r="V3495" t="str">
        <f t="shared" si="328"/>
        <v/>
      </c>
      <c r="W3495" t="str">
        <f t="shared" si="329"/>
        <v/>
      </c>
      <c r="X3495" t="str">
        <f t="shared" si="330"/>
        <v/>
      </c>
    </row>
    <row r="3496" spans="1:24"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f>
        <v>1</v>
      </c>
      <c r="P3496" s="6">
        <f>E3496/L3496</f>
        <v>30.76923076923077</v>
      </c>
      <c r="Q3496" t="str">
        <f t="shared" si="325"/>
        <v>theater</v>
      </c>
      <c r="R3496" s="7" t="str">
        <f t="shared" si="326"/>
        <v>plays</v>
      </c>
      <c r="S3496" s="13">
        <f>(((I3496/60)/60)/24)+DATE(1970,1,1)</f>
        <v>42700.25</v>
      </c>
      <c r="T3496" s="16">
        <f>(((J3496/60)/60)/24)+DATE(1970,1,1)</f>
        <v>42689.214988425927</v>
      </c>
      <c r="U3496">
        <f t="shared" si="327"/>
        <v>13</v>
      </c>
      <c r="V3496" t="str">
        <f t="shared" si="328"/>
        <v/>
      </c>
      <c r="W3496" t="str">
        <f t="shared" si="329"/>
        <v/>
      </c>
      <c r="X3496" t="str">
        <f t="shared" si="330"/>
        <v/>
      </c>
    </row>
    <row r="3497" spans="1:24"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f>
        <v>1.0686</v>
      </c>
      <c r="P3497" s="6">
        <f>E3497/L3497</f>
        <v>74.208333333333329</v>
      </c>
      <c r="Q3497" t="str">
        <f t="shared" si="325"/>
        <v>theater</v>
      </c>
      <c r="R3497" s="7" t="str">
        <f t="shared" si="326"/>
        <v>plays</v>
      </c>
      <c r="S3497" s="13">
        <f>(((I3497/60)/60)/24)+DATE(1970,1,1)</f>
        <v>41944.720833333333</v>
      </c>
      <c r="T3497" s="16">
        <f>(((J3497/60)/60)/24)+DATE(1970,1,1)</f>
        <v>41915.762835648151</v>
      </c>
      <c r="U3497">
        <f t="shared" si="327"/>
        <v>72</v>
      </c>
      <c r="V3497" t="str">
        <f t="shared" si="328"/>
        <v/>
      </c>
      <c r="W3497" t="str">
        <f t="shared" si="329"/>
        <v/>
      </c>
      <c r="X3497" t="str">
        <f t="shared" si="330"/>
        <v/>
      </c>
    </row>
    <row r="3498" spans="1:24"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f>
        <v>1.244</v>
      </c>
      <c r="P3498" s="6">
        <f>E3498/L3498</f>
        <v>47.846153846153847</v>
      </c>
      <c r="Q3498" t="str">
        <f t="shared" si="325"/>
        <v>theater</v>
      </c>
      <c r="R3498" s="7" t="str">
        <f t="shared" si="326"/>
        <v>plays</v>
      </c>
      <c r="S3498" s="13">
        <f>(((I3498/60)/60)/24)+DATE(1970,1,1)</f>
        <v>42624.846828703703</v>
      </c>
      <c r="T3498" s="16">
        <f>(((J3498/60)/60)/24)+DATE(1970,1,1)</f>
        <v>42584.846828703703</v>
      </c>
      <c r="U3498">
        <f t="shared" si="327"/>
        <v>78</v>
      </c>
      <c r="V3498" t="str">
        <f t="shared" si="328"/>
        <v/>
      </c>
      <c r="W3498" t="str">
        <f t="shared" si="329"/>
        <v/>
      </c>
      <c r="X3498" t="str">
        <f t="shared" si="330"/>
        <v/>
      </c>
    </row>
    <row r="3499" spans="1:24"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f>
        <v>1.0870406189555126</v>
      </c>
      <c r="P3499" s="6">
        <f>E3499/L3499</f>
        <v>34.408163265306122</v>
      </c>
      <c r="Q3499" t="str">
        <f t="shared" si="325"/>
        <v>theater</v>
      </c>
      <c r="R3499" s="7" t="str">
        <f t="shared" si="326"/>
        <v>plays</v>
      </c>
      <c r="S3499" s="13">
        <f>(((I3499/60)/60)/24)+DATE(1970,1,1)</f>
        <v>42523.916666666672</v>
      </c>
      <c r="T3499" s="16">
        <f>(((J3499/60)/60)/24)+DATE(1970,1,1)</f>
        <v>42511.741944444439</v>
      </c>
      <c r="U3499">
        <f t="shared" si="327"/>
        <v>49</v>
      </c>
      <c r="V3499" t="str">
        <f t="shared" si="328"/>
        <v/>
      </c>
      <c r="W3499" t="str">
        <f t="shared" si="329"/>
        <v/>
      </c>
      <c r="X3499" t="str">
        <f t="shared" si="330"/>
        <v/>
      </c>
    </row>
    <row r="3500" spans="1:24"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f>
        <v>1.0242424242424242</v>
      </c>
      <c r="P3500" s="6">
        <f>E3500/L3500</f>
        <v>40.238095238095241</v>
      </c>
      <c r="Q3500" t="str">
        <f t="shared" si="325"/>
        <v>theater</v>
      </c>
      <c r="R3500" s="7" t="str">
        <f t="shared" si="326"/>
        <v>plays</v>
      </c>
      <c r="S3500" s="13">
        <f>(((I3500/60)/60)/24)+DATE(1970,1,1)</f>
        <v>42518.905555555553</v>
      </c>
      <c r="T3500" s="16">
        <f>(((J3500/60)/60)/24)+DATE(1970,1,1)</f>
        <v>42459.15861111111</v>
      </c>
      <c r="U3500">
        <f t="shared" si="327"/>
        <v>42</v>
      </c>
      <c r="V3500" t="str">
        <f t="shared" si="328"/>
        <v/>
      </c>
      <c r="W3500" t="str">
        <f t="shared" si="329"/>
        <v/>
      </c>
      <c r="X3500" t="str">
        <f t="shared" si="330"/>
        <v/>
      </c>
    </row>
    <row r="3501" spans="1:24"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f>
        <v>1.0549999999999999</v>
      </c>
      <c r="P3501" s="6">
        <f>E3501/L3501</f>
        <v>60.285714285714285</v>
      </c>
      <c r="Q3501" t="str">
        <f t="shared" si="325"/>
        <v>theater</v>
      </c>
      <c r="R3501" s="7" t="str">
        <f t="shared" si="326"/>
        <v>plays</v>
      </c>
      <c r="S3501" s="13">
        <f>(((I3501/60)/60)/24)+DATE(1970,1,1)</f>
        <v>42186.290972222225</v>
      </c>
      <c r="T3501" s="16">
        <f>(((J3501/60)/60)/24)+DATE(1970,1,1)</f>
        <v>42132.036168981482</v>
      </c>
      <c r="U3501">
        <f t="shared" si="327"/>
        <v>35</v>
      </c>
      <c r="V3501" t="str">
        <f t="shared" si="328"/>
        <v/>
      </c>
      <c r="W3501" t="str">
        <f t="shared" si="329"/>
        <v/>
      </c>
      <c r="X3501" t="str">
        <f t="shared" si="330"/>
        <v/>
      </c>
    </row>
    <row r="3502" spans="1:24"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f>
        <v>1.0629999999999999</v>
      </c>
      <c r="P3502" s="6">
        <f>E3502/L3502</f>
        <v>25.30952380952381</v>
      </c>
      <c r="Q3502" t="str">
        <f t="shared" si="325"/>
        <v>theater</v>
      </c>
      <c r="R3502" s="7" t="str">
        <f t="shared" si="326"/>
        <v>plays</v>
      </c>
      <c r="S3502" s="13">
        <f>(((I3502/60)/60)/24)+DATE(1970,1,1)</f>
        <v>42436.207638888889</v>
      </c>
      <c r="T3502" s="16">
        <f>(((J3502/60)/60)/24)+DATE(1970,1,1)</f>
        <v>42419.91942129629</v>
      </c>
      <c r="U3502">
        <f t="shared" si="327"/>
        <v>42</v>
      </c>
      <c r="V3502" t="str">
        <f t="shared" si="328"/>
        <v/>
      </c>
      <c r="W3502" t="str">
        <f t="shared" si="329"/>
        <v/>
      </c>
      <c r="X3502" t="str">
        <f t="shared" si="330"/>
        <v/>
      </c>
    </row>
    <row r="3503" spans="1:24"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f>
        <v>1.0066666666666666</v>
      </c>
      <c r="P3503" s="6">
        <f>E3503/L3503</f>
        <v>35.952380952380949</v>
      </c>
      <c r="Q3503" t="str">
        <f t="shared" si="325"/>
        <v>theater</v>
      </c>
      <c r="R3503" s="7" t="str">
        <f t="shared" si="326"/>
        <v>plays</v>
      </c>
      <c r="S3503" s="13">
        <f>(((I3503/60)/60)/24)+DATE(1970,1,1)</f>
        <v>42258.763831018514</v>
      </c>
      <c r="T3503" s="16">
        <f>(((J3503/60)/60)/24)+DATE(1970,1,1)</f>
        <v>42233.763831018514</v>
      </c>
      <c r="U3503">
        <f t="shared" si="327"/>
        <v>42</v>
      </c>
      <c r="V3503" t="str">
        <f t="shared" si="328"/>
        <v/>
      </c>
      <c r="W3503" t="str">
        <f t="shared" si="329"/>
        <v/>
      </c>
      <c r="X3503" t="str">
        <f t="shared" si="330"/>
        <v/>
      </c>
    </row>
    <row r="3504" spans="1:24"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f>
        <v>1.054</v>
      </c>
      <c r="P3504" s="6">
        <f>E3504/L3504</f>
        <v>136</v>
      </c>
      <c r="Q3504" t="str">
        <f t="shared" si="325"/>
        <v>theater</v>
      </c>
      <c r="R3504" s="7" t="str">
        <f t="shared" si="326"/>
        <v>plays</v>
      </c>
      <c r="S3504" s="13">
        <f>(((I3504/60)/60)/24)+DATE(1970,1,1)</f>
        <v>42445.165972222225</v>
      </c>
      <c r="T3504" s="16">
        <f>(((J3504/60)/60)/24)+DATE(1970,1,1)</f>
        <v>42430.839398148149</v>
      </c>
      <c r="U3504">
        <f t="shared" si="327"/>
        <v>31</v>
      </c>
      <c r="V3504" t="str">
        <f t="shared" si="328"/>
        <v/>
      </c>
      <c r="W3504" t="str">
        <f t="shared" si="329"/>
        <v/>
      </c>
      <c r="X3504" t="str">
        <f t="shared" si="330"/>
        <v/>
      </c>
    </row>
    <row r="3505" spans="1:24"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f>
        <v>1.0755999999999999</v>
      </c>
      <c r="P3505" s="6">
        <f>E3505/L3505</f>
        <v>70.763157894736835</v>
      </c>
      <c r="Q3505" t="str">
        <f t="shared" si="325"/>
        <v>theater</v>
      </c>
      <c r="R3505" s="7" t="str">
        <f t="shared" si="326"/>
        <v>plays</v>
      </c>
      <c r="S3505" s="13">
        <f>(((I3505/60)/60)/24)+DATE(1970,1,1)</f>
        <v>42575.478333333333</v>
      </c>
      <c r="T3505" s="16">
        <f>(((J3505/60)/60)/24)+DATE(1970,1,1)</f>
        <v>42545.478333333333</v>
      </c>
      <c r="U3505">
        <f t="shared" si="327"/>
        <v>38</v>
      </c>
      <c r="V3505" t="str">
        <f t="shared" si="328"/>
        <v/>
      </c>
      <c r="W3505" t="str">
        <f t="shared" si="329"/>
        <v/>
      </c>
      <c r="X3505" t="str">
        <f t="shared" si="330"/>
        <v/>
      </c>
    </row>
    <row r="3506" spans="1:24"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f>
        <v>1</v>
      </c>
      <c r="P3506" s="6">
        <f>E3506/L3506</f>
        <v>125</v>
      </c>
      <c r="Q3506" t="str">
        <f t="shared" si="325"/>
        <v>theater</v>
      </c>
      <c r="R3506" s="7" t="str">
        <f t="shared" si="326"/>
        <v>plays</v>
      </c>
      <c r="S3506" s="13">
        <f>(((I3506/60)/60)/24)+DATE(1970,1,1)</f>
        <v>42327.790405092594</v>
      </c>
      <c r="T3506" s="16">
        <f>(((J3506/60)/60)/24)+DATE(1970,1,1)</f>
        <v>42297.748738425929</v>
      </c>
      <c r="U3506">
        <f t="shared" si="327"/>
        <v>8</v>
      </c>
      <c r="V3506" t="str">
        <f t="shared" si="328"/>
        <v/>
      </c>
      <c r="W3506" t="str">
        <f t="shared" si="329"/>
        <v/>
      </c>
      <c r="X3506" t="str">
        <f t="shared" si="330"/>
        <v/>
      </c>
    </row>
    <row r="3507" spans="1:24"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f>
        <v>1.0376000000000001</v>
      </c>
      <c r="P3507" s="6">
        <f>E3507/L3507</f>
        <v>66.512820512820511</v>
      </c>
      <c r="Q3507" t="str">
        <f t="shared" si="325"/>
        <v>theater</v>
      </c>
      <c r="R3507" s="7" t="str">
        <f t="shared" si="326"/>
        <v>plays</v>
      </c>
      <c r="S3507" s="13">
        <f>(((I3507/60)/60)/24)+DATE(1970,1,1)</f>
        <v>41772.166666666664</v>
      </c>
      <c r="T3507" s="16">
        <f>(((J3507/60)/60)/24)+DATE(1970,1,1)</f>
        <v>41760.935706018521</v>
      </c>
      <c r="U3507">
        <f t="shared" si="327"/>
        <v>39</v>
      </c>
      <c r="V3507" t="str">
        <f t="shared" si="328"/>
        <v/>
      </c>
      <c r="W3507" t="str">
        <f t="shared" si="329"/>
        <v/>
      </c>
      <c r="X3507" t="str">
        <f t="shared" si="330"/>
        <v/>
      </c>
    </row>
    <row r="3508" spans="1:24"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f>
        <v>1.0149999999999999</v>
      </c>
      <c r="P3508" s="6">
        <f>E3508/L3508</f>
        <v>105</v>
      </c>
      <c r="Q3508" t="str">
        <f t="shared" si="325"/>
        <v>theater</v>
      </c>
      <c r="R3508" s="7" t="str">
        <f t="shared" si="326"/>
        <v>plays</v>
      </c>
      <c r="S3508" s="13">
        <f>(((I3508/60)/60)/24)+DATE(1970,1,1)</f>
        <v>41874.734259259261</v>
      </c>
      <c r="T3508" s="16">
        <f>(((J3508/60)/60)/24)+DATE(1970,1,1)</f>
        <v>41829.734259259261</v>
      </c>
      <c r="U3508">
        <f t="shared" si="327"/>
        <v>29</v>
      </c>
      <c r="V3508" t="str">
        <f t="shared" si="328"/>
        <v/>
      </c>
      <c r="W3508" t="str">
        <f t="shared" si="329"/>
        <v/>
      </c>
      <c r="X3508" t="str">
        <f t="shared" si="330"/>
        <v/>
      </c>
    </row>
    <row r="3509" spans="1:24"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f>
        <v>1.044</v>
      </c>
      <c r="P3509" s="6">
        <f>E3509/L3509</f>
        <v>145</v>
      </c>
      <c r="Q3509" t="str">
        <f t="shared" si="325"/>
        <v>theater</v>
      </c>
      <c r="R3509" s="7" t="str">
        <f t="shared" si="326"/>
        <v>plays</v>
      </c>
      <c r="S3509" s="13">
        <f>(((I3509/60)/60)/24)+DATE(1970,1,1)</f>
        <v>42521.92288194444</v>
      </c>
      <c r="T3509" s="16">
        <f>(((J3509/60)/60)/24)+DATE(1970,1,1)</f>
        <v>42491.92288194444</v>
      </c>
      <c r="U3509">
        <f t="shared" si="327"/>
        <v>72</v>
      </c>
      <c r="V3509" t="str">
        <f t="shared" si="328"/>
        <v/>
      </c>
      <c r="W3509" t="str">
        <f t="shared" si="329"/>
        <v/>
      </c>
      <c r="X3509" t="str">
        <f t="shared" si="330"/>
        <v/>
      </c>
    </row>
    <row r="3510" spans="1:24"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f>
        <v>1.8</v>
      </c>
      <c r="P3510" s="6">
        <f>E3510/L3510</f>
        <v>12</v>
      </c>
      <c r="Q3510" t="str">
        <f t="shared" si="325"/>
        <v>theater</v>
      </c>
      <c r="R3510" s="7" t="str">
        <f t="shared" si="326"/>
        <v>plays</v>
      </c>
      <c r="S3510" s="13">
        <f>(((I3510/60)/60)/24)+DATE(1970,1,1)</f>
        <v>42500.875</v>
      </c>
      <c r="T3510" s="16">
        <f>(((J3510/60)/60)/24)+DATE(1970,1,1)</f>
        <v>42477.729780092588</v>
      </c>
      <c r="U3510">
        <f t="shared" si="327"/>
        <v>15</v>
      </c>
      <c r="V3510" t="str">
        <f t="shared" si="328"/>
        <v/>
      </c>
      <c r="W3510" t="str">
        <f t="shared" si="329"/>
        <v/>
      </c>
      <c r="X3510" t="str">
        <f t="shared" si="330"/>
        <v/>
      </c>
    </row>
    <row r="3511" spans="1:24"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f>
        <v>1.0633333333333332</v>
      </c>
      <c r="P3511" s="6">
        <f>E3511/L3511</f>
        <v>96.666666666666671</v>
      </c>
      <c r="Q3511" t="str">
        <f t="shared" si="325"/>
        <v>theater</v>
      </c>
      <c r="R3511" s="7" t="str">
        <f t="shared" si="326"/>
        <v>plays</v>
      </c>
      <c r="S3511" s="13">
        <f>(((I3511/60)/60)/24)+DATE(1970,1,1)</f>
        <v>41964.204861111109</v>
      </c>
      <c r="T3511" s="16">
        <f>(((J3511/60)/60)/24)+DATE(1970,1,1)</f>
        <v>41950.859560185185</v>
      </c>
      <c r="U3511">
        <f t="shared" si="327"/>
        <v>33</v>
      </c>
      <c r="V3511" t="str">
        <f t="shared" si="328"/>
        <v/>
      </c>
      <c r="W3511" t="str">
        <f t="shared" si="329"/>
        <v/>
      </c>
      <c r="X3511" t="str">
        <f t="shared" si="330"/>
        <v/>
      </c>
    </row>
    <row r="3512" spans="1:24"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f>
        <v>1.0055555555555555</v>
      </c>
      <c r="P3512" s="6">
        <f>E3512/L3512</f>
        <v>60.333333333333336</v>
      </c>
      <c r="Q3512" t="str">
        <f t="shared" si="325"/>
        <v>theater</v>
      </c>
      <c r="R3512" s="7" t="str">
        <f t="shared" si="326"/>
        <v>plays</v>
      </c>
      <c r="S3512" s="13">
        <f>(((I3512/60)/60)/24)+DATE(1970,1,1)</f>
        <v>41822.62090277778</v>
      </c>
      <c r="T3512" s="16">
        <f>(((J3512/60)/60)/24)+DATE(1970,1,1)</f>
        <v>41802.62090277778</v>
      </c>
      <c r="U3512">
        <f t="shared" si="327"/>
        <v>15</v>
      </c>
      <c r="V3512" t="str">
        <f t="shared" si="328"/>
        <v/>
      </c>
      <c r="W3512" t="str">
        <f t="shared" si="329"/>
        <v/>
      </c>
      <c r="X3512" t="str">
        <f t="shared" si="330"/>
        <v/>
      </c>
    </row>
    <row r="3513" spans="1:24"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f>
        <v>1.012</v>
      </c>
      <c r="P3513" s="6">
        <f>E3513/L3513</f>
        <v>79.89473684210526</v>
      </c>
      <c r="Q3513" t="str">
        <f t="shared" si="325"/>
        <v>theater</v>
      </c>
      <c r="R3513" s="7" t="str">
        <f t="shared" si="326"/>
        <v>plays</v>
      </c>
      <c r="S3513" s="13">
        <f>(((I3513/60)/60)/24)+DATE(1970,1,1)</f>
        <v>41950.770833333336</v>
      </c>
      <c r="T3513" s="16">
        <f>(((J3513/60)/60)/24)+DATE(1970,1,1)</f>
        <v>41927.873784722222</v>
      </c>
      <c r="U3513">
        <f t="shared" si="327"/>
        <v>19</v>
      </c>
      <c r="V3513" t="str">
        <f t="shared" si="328"/>
        <v/>
      </c>
      <c r="W3513" t="str">
        <f t="shared" si="329"/>
        <v/>
      </c>
      <c r="X3513" t="str">
        <f t="shared" si="330"/>
        <v/>
      </c>
    </row>
    <row r="3514" spans="1:24"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f>
        <v>1</v>
      </c>
      <c r="P3514" s="6">
        <f>E3514/L3514</f>
        <v>58.823529411764703</v>
      </c>
      <c r="Q3514" t="str">
        <f t="shared" si="325"/>
        <v>theater</v>
      </c>
      <c r="R3514" s="7" t="str">
        <f t="shared" si="326"/>
        <v>plays</v>
      </c>
      <c r="S3514" s="13">
        <f>(((I3514/60)/60)/24)+DATE(1970,1,1)</f>
        <v>42117.49527777778</v>
      </c>
      <c r="T3514" s="16">
        <f>(((J3514/60)/60)/24)+DATE(1970,1,1)</f>
        <v>42057.536944444444</v>
      </c>
      <c r="U3514">
        <f t="shared" si="327"/>
        <v>17</v>
      </c>
      <c r="V3514" t="str">
        <f t="shared" si="328"/>
        <v/>
      </c>
      <c r="W3514" t="str">
        <f t="shared" si="329"/>
        <v/>
      </c>
      <c r="X3514" t="str">
        <f t="shared" si="330"/>
        <v/>
      </c>
    </row>
    <row r="3515" spans="1:24"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f>
        <v>1.1839285714285714</v>
      </c>
      <c r="P3515" s="6">
        <f>E3515/L3515</f>
        <v>75.340909090909093</v>
      </c>
      <c r="Q3515" t="str">
        <f t="shared" si="325"/>
        <v>theater</v>
      </c>
      <c r="R3515" s="7" t="str">
        <f t="shared" si="326"/>
        <v>plays</v>
      </c>
      <c r="S3515" s="13">
        <f>(((I3515/60)/60)/24)+DATE(1970,1,1)</f>
        <v>41794.207638888889</v>
      </c>
      <c r="T3515" s="16">
        <f>(((J3515/60)/60)/24)+DATE(1970,1,1)</f>
        <v>41781.096203703702</v>
      </c>
      <c r="U3515">
        <f t="shared" si="327"/>
        <v>44</v>
      </c>
      <c r="V3515" t="str">
        <f t="shared" si="328"/>
        <v/>
      </c>
      <c r="W3515" t="str">
        <f t="shared" si="329"/>
        <v/>
      </c>
      <c r="X3515" t="str">
        <f t="shared" si="330"/>
        <v/>
      </c>
    </row>
    <row r="3516" spans="1:24"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f>
        <v>1.1000000000000001</v>
      </c>
      <c r="P3516" s="6">
        <f>E3516/L3516</f>
        <v>55</v>
      </c>
      <c r="Q3516" t="str">
        <f t="shared" si="325"/>
        <v>theater</v>
      </c>
      <c r="R3516" s="7" t="str">
        <f t="shared" si="326"/>
        <v>plays</v>
      </c>
      <c r="S3516" s="13">
        <f>(((I3516/60)/60)/24)+DATE(1970,1,1)</f>
        <v>42037.207638888889</v>
      </c>
      <c r="T3516" s="16">
        <f>(((J3516/60)/60)/24)+DATE(1970,1,1)</f>
        <v>42020.846666666665</v>
      </c>
      <c r="U3516">
        <f t="shared" si="327"/>
        <v>10</v>
      </c>
      <c r="V3516" t="str">
        <f t="shared" si="328"/>
        <v/>
      </c>
      <c r="W3516" t="str">
        <f t="shared" si="329"/>
        <v/>
      </c>
      <c r="X3516" t="str">
        <f t="shared" si="330"/>
        <v/>
      </c>
    </row>
    <row r="3517" spans="1:24"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f>
        <v>1.0266666666666666</v>
      </c>
      <c r="P3517" s="6">
        <f>E3517/L3517</f>
        <v>66.956521739130437</v>
      </c>
      <c r="Q3517" t="str">
        <f t="shared" si="325"/>
        <v>theater</v>
      </c>
      <c r="R3517" s="7" t="str">
        <f t="shared" si="326"/>
        <v>plays</v>
      </c>
      <c r="S3517" s="13">
        <f>(((I3517/60)/60)/24)+DATE(1970,1,1)</f>
        <v>42155.772812499999</v>
      </c>
      <c r="T3517" s="16">
        <f>(((J3517/60)/60)/24)+DATE(1970,1,1)</f>
        <v>42125.772812499999</v>
      </c>
      <c r="U3517">
        <f t="shared" si="327"/>
        <v>46</v>
      </c>
      <c r="V3517" t="str">
        <f t="shared" si="328"/>
        <v/>
      </c>
      <c r="W3517" t="str">
        <f t="shared" si="329"/>
        <v/>
      </c>
      <c r="X3517" t="str">
        <f t="shared" si="330"/>
        <v/>
      </c>
    </row>
    <row r="3518" spans="1:24"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f>
        <v>1</v>
      </c>
      <c r="P3518" s="6">
        <f>E3518/L3518</f>
        <v>227.27272727272728</v>
      </c>
      <c r="Q3518" t="str">
        <f t="shared" si="325"/>
        <v>theater</v>
      </c>
      <c r="R3518" s="7" t="str">
        <f t="shared" si="326"/>
        <v>plays</v>
      </c>
      <c r="S3518" s="13">
        <f>(((I3518/60)/60)/24)+DATE(1970,1,1)</f>
        <v>41890.125</v>
      </c>
      <c r="T3518" s="16">
        <f>(((J3518/60)/60)/24)+DATE(1970,1,1)</f>
        <v>41856.010069444441</v>
      </c>
      <c r="U3518">
        <f t="shared" si="327"/>
        <v>11</v>
      </c>
      <c r="V3518" t="str">
        <f t="shared" si="328"/>
        <v/>
      </c>
      <c r="W3518" t="str">
        <f t="shared" si="329"/>
        <v/>
      </c>
      <c r="X3518" t="str">
        <f t="shared" si="330"/>
        <v/>
      </c>
    </row>
    <row r="3519" spans="1:24"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f>
        <v>1</v>
      </c>
      <c r="P3519" s="6">
        <f>E3519/L3519</f>
        <v>307.69230769230768</v>
      </c>
      <c r="Q3519" t="str">
        <f t="shared" si="325"/>
        <v>theater</v>
      </c>
      <c r="R3519" s="7" t="str">
        <f t="shared" si="326"/>
        <v>plays</v>
      </c>
      <c r="S3519" s="13">
        <f>(((I3519/60)/60)/24)+DATE(1970,1,1)</f>
        <v>41824.458333333336</v>
      </c>
      <c r="T3519" s="16">
        <f>(((J3519/60)/60)/24)+DATE(1970,1,1)</f>
        <v>41794.817523148151</v>
      </c>
      <c r="U3519">
        <f t="shared" si="327"/>
        <v>13</v>
      </c>
      <c r="V3519" t="str">
        <f t="shared" si="328"/>
        <v/>
      </c>
      <c r="W3519" t="str">
        <f t="shared" si="329"/>
        <v/>
      </c>
      <c r="X3519" t="str">
        <f t="shared" si="330"/>
        <v/>
      </c>
    </row>
    <row r="3520" spans="1:24"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f>
        <v>1.10046</v>
      </c>
      <c r="P3520" s="6">
        <f>E3520/L3520</f>
        <v>50.020909090909093</v>
      </c>
      <c r="Q3520" t="str">
        <f t="shared" si="325"/>
        <v>theater</v>
      </c>
      <c r="R3520" s="7" t="str">
        <f t="shared" si="326"/>
        <v>plays</v>
      </c>
      <c r="S3520" s="13">
        <f>(((I3520/60)/60)/24)+DATE(1970,1,1)</f>
        <v>41914.597916666666</v>
      </c>
      <c r="T3520" s="16">
        <f>(((J3520/60)/60)/24)+DATE(1970,1,1)</f>
        <v>41893.783553240741</v>
      </c>
      <c r="U3520">
        <f t="shared" si="327"/>
        <v>33</v>
      </c>
      <c r="V3520" t="str">
        <f t="shared" si="328"/>
        <v/>
      </c>
      <c r="W3520" t="str">
        <f t="shared" si="329"/>
        <v/>
      </c>
      <c r="X3520" t="str">
        <f t="shared" si="330"/>
        <v/>
      </c>
    </row>
    <row r="3521" spans="1:24"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f>
        <v>1.0135000000000001</v>
      </c>
      <c r="P3521" s="6">
        <f>E3521/L3521</f>
        <v>72.392857142857139</v>
      </c>
      <c r="Q3521" t="str">
        <f t="shared" si="325"/>
        <v>theater</v>
      </c>
      <c r="R3521" s="7" t="str">
        <f t="shared" si="326"/>
        <v>plays</v>
      </c>
      <c r="S3521" s="13">
        <f>(((I3521/60)/60)/24)+DATE(1970,1,1)</f>
        <v>42067.598958333328</v>
      </c>
      <c r="T3521" s="16">
        <f>(((J3521/60)/60)/24)+DATE(1970,1,1)</f>
        <v>42037.598958333328</v>
      </c>
      <c r="U3521">
        <f t="shared" si="327"/>
        <v>28</v>
      </c>
      <c r="V3521" t="str">
        <f t="shared" si="328"/>
        <v/>
      </c>
      <c r="W3521" t="str">
        <f t="shared" si="329"/>
        <v/>
      </c>
      <c r="X3521" t="str">
        <f t="shared" si="330"/>
        <v/>
      </c>
    </row>
    <row r="3522" spans="1:24"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f>
        <v>1.0075000000000001</v>
      </c>
      <c r="P3522" s="6">
        <f>E3522/L3522</f>
        <v>95.952380952380949</v>
      </c>
      <c r="Q3522" t="str">
        <f t="shared" si="325"/>
        <v>theater</v>
      </c>
      <c r="R3522" s="7" t="str">
        <f t="shared" si="326"/>
        <v>plays</v>
      </c>
      <c r="S3522" s="13">
        <f>(((I3522/60)/60)/24)+DATE(1970,1,1)</f>
        <v>42253.57430555555</v>
      </c>
      <c r="T3522" s="16">
        <f>(((J3522/60)/60)/24)+DATE(1970,1,1)</f>
        <v>42227.824212962965</v>
      </c>
      <c r="U3522">
        <f t="shared" si="327"/>
        <v>21</v>
      </c>
      <c r="V3522" t="str">
        <f t="shared" si="328"/>
        <v/>
      </c>
      <c r="W3522" t="str">
        <f t="shared" si="329"/>
        <v/>
      </c>
      <c r="X3522" t="str">
        <f t="shared" si="330"/>
        <v/>
      </c>
    </row>
    <row r="3523" spans="1:24"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f>
        <v>1.6942857142857144</v>
      </c>
      <c r="P3523" s="6">
        <f>E3523/L3523</f>
        <v>45.615384615384613</v>
      </c>
      <c r="Q3523" t="str">
        <f t="shared" ref="Q3523:Q3586" si="331">LEFT(N3523,SEARCH("/",N3523)-1)</f>
        <v>theater</v>
      </c>
      <c r="R3523" s="7" t="str">
        <f t="shared" ref="R3523:R3586" si="332">RIGHT(N3523,LEN(N3523)-SEARCH("/",N3523))</f>
        <v>plays</v>
      </c>
      <c r="S3523" s="13">
        <f>(((I3523/60)/60)/24)+DATE(1970,1,1)</f>
        <v>41911.361342592594</v>
      </c>
      <c r="T3523" s="16">
        <f>(((J3523/60)/60)/24)+DATE(1970,1,1)</f>
        <v>41881.361342592594</v>
      </c>
      <c r="U3523">
        <f t="shared" ref="U3523:U3586" si="333">IF(F3523="Successful",L3523,"")</f>
        <v>13</v>
      </c>
      <c r="V3523" t="str">
        <f t="shared" ref="V3523:V3586" si="334">IF($F3523="Failed",$L3523,"")</f>
        <v/>
      </c>
      <c r="W3523" t="str">
        <f t="shared" ref="W3523:W3586" si="335">IF($F3523="Canceled",$L3523,"")</f>
        <v/>
      </c>
      <c r="X3523" t="str">
        <f t="shared" ref="X3523:X3586" si="336">IF(V3523="",W3523,V3523)</f>
        <v/>
      </c>
    </row>
    <row r="3524" spans="1:24"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f>
        <v>1</v>
      </c>
      <c r="P3524" s="6">
        <f>E3524/L3524</f>
        <v>41.029411764705884</v>
      </c>
      <c r="Q3524" t="str">
        <f t="shared" si="331"/>
        <v>theater</v>
      </c>
      <c r="R3524" s="7" t="str">
        <f t="shared" si="332"/>
        <v>plays</v>
      </c>
      <c r="S3524" s="13">
        <f>(((I3524/60)/60)/24)+DATE(1970,1,1)</f>
        <v>42262.420833333337</v>
      </c>
      <c r="T3524" s="16">
        <f>(((J3524/60)/60)/24)+DATE(1970,1,1)</f>
        <v>42234.789884259255</v>
      </c>
      <c r="U3524">
        <f t="shared" si="333"/>
        <v>34</v>
      </c>
      <c r="V3524" t="str">
        <f t="shared" si="334"/>
        <v/>
      </c>
      <c r="W3524" t="str">
        <f t="shared" si="335"/>
        <v/>
      </c>
      <c r="X3524" t="str">
        <f t="shared" si="336"/>
        <v/>
      </c>
    </row>
    <row r="3525" spans="1:24"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f>
        <v>1.1365000000000001</v>
      </c>
      <c r="P3525" s="6">
        <f>E3525/L3525</f>
        <v>56.825000000000003</v>
      </c>
      <c r="Q3525" t="str">
        <f t="shared" si="331"/>
        <v>theater</v>
      </c>
      <c r="R3525" s="7" t="str">
        <f t="shared" si="332"/>
        <v>plays</v>
      </c>
      <c r="S3525" s="13">
        <f>(((I3525/60)/60)/24)+DATE(1970,1,1)</f>
        <v>42638.958333333328</v>
      </c>
      <c r="T3525" s="16">
        <f>(((J3525/60)/60)/24)+DATE(1970,1,1)</f>
        <v>42581.397546296299</v>
      </c>
      <c r="U3525">
        <f t="shared" si="333"/>
        <v>80</v>
      </c>
      <c r="V3525" t="str">
        <f t="shared" si="334"/>
        <v/>
      </c>
      <c r="W3525" t="str">
        <f t="shared" si="335"/>
        <v/>
      </c>
      <c r="X3525" t="str">
        <f t="shared" si="336"/>
        <v/>
      </c>
    </row>
    <row r="3526" spans="1:24"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f>
        <v>1.0156000000000001</v>
      </c>
      <c r="P3526" s="6">
        <f>E3526/L3526</f>
        <v>137.24324324324326</v>
      </c>
      <c r="Q3526" t="str">
        <f t="shared" si="331"/>
        <v>theater</v>
      </c>
      <c r="R3526" s="7" t="str">
        <f t="shared" si="332"/>
        <v>plays</v>
      </c>
      <c r="S3526" s="13">
        <f>(((I3526/60)/60)/24)+DATE(1970,1,1)</f>
        <v>41895.166666666664</v>
      </c>
      <c r="T3526" s="16">
        <f>(((J3526/60)/60)/24)+DATE(1970,1,1)</f>
        <v>41880.76357638889</v>
      </c>
      <c r="U3526">
        <f t="shared" si="333"/>
        <v>74</v>
      </c>
      <c r="V3526" t="str">
        <f t="shared" si="334"/>
        <v/>
      </c>
      <c r="W3526" t="str">
        <f t="shared" si="335"/>
        <v/>
      </c>
      <c r="X3526" t="str">
        <f t="shared" si="336"/>
        <v/>
      </c>
    </row>
    <row r="3527" spans="1:24"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f>
        <v>1.06</v>
      </c>
      <c r="P3527" s="6">
        <f>E3527/L3527</f>
        <v>75.714285714285708</v>
      </c>
      <c r="Q3527" t="str">
        <f t="shared" si="331"/>
        <v>theater</v>
      </c>
      <c r="R3527" s="7" t="str">
        <f t="shared" si="332"/>
        <v>plays</v>
      </c>
      <c r="S3527" s="13">
        <f>(((I3527/60)/60)/24)+DATE(1970,1,1)</f>
        <v>42225.666666666672</v>
      </c>
      <c r="T3527" s="16">
        <f>(((J3527/60)/60)/24)+DATE(1970,1,1)</f>
        <v>42214.6956712963</v>
      </c>
      <c r="U3527">
        <f t="shared" si="333"/>
        <v>7</v>
      </c>
      <c r="V3527" t="str">
        <f t="shared" si="334"/>
        <v/>
      </c>
      <c r="W3527" t="str">
        <f t="shared" si="335"/>
        <v/>
      </c>
      <c r="X3527" t="str">
        <f t="shared" si="336"/>
        <v/>
      </c>
    </row>
    <row r="3528" spans="1:24"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f>
        <v>1.02</v>
      </c>
      <c r="P3528" s="6">
        <f>E3528/L3528</f>
        <v>99</v>
      </c>
      <c r="Q3528" t="str">
        <f t="shared" si="331"/>
        <v>theater</v>
      </c>
      <c r="R3528" s="7" t="str">
        <f t="shared" si="332"/>
        <v>plays</v>
      </c>
      <c r="S3528" s="13">
        <f>(((I3528/60)/60)/24)+DATE(1970,1,1)</f>
        <v>42488.249305555553</v>
      </c>
      <c r="T3528" s="16">
        <f>(((J3528/60)/60)/24)+DATE(1970,1,1)</f>
        <v>42460.335312499999</v>
      </c>
      <c r="U3528">
        <f t="shared" si="333"/>
        <v>34</v>
      </c>
      <c r="V3528" t="str">
        <f t="shared" si="334"/>
        <v/>
      </c>
      <c r="W3528" t="str">
        <f t="shared" si="335"/>
        <v/>
      </c>
      <c r="X3528" t="str">
        <f t="shared" si="336"/>
        <v/>
      </c>
    </row>
    <row r="3529" spans="1:24"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f>
        <v>1.1691666666666667</v>
      </c>
      <c r="P3529" s="6">
        <f>E3529/L3529</f>
        <v>81.569767441860463</v>
      </c>
      <c r="Q3529" t="str">
        <f t="shared" si="331"/>
        <v>theater</v>
      </c>
      <c r="R3529" s="7" t="str">
        <f t="shared" si="332"/>
        <v>plays</v>
      </c>
      <c r="S3529" s="13">
        <f>(((I3529/60)/60)/24)+DATE(1970,1,1)</f>
        <v>42196.165972222225</v>
      </c>
      <c r="T3529" s="16">
        <f>(((J3529/60)/60)/24)+DATE(1970,1,1)</f>
        <v>42167.023206018523</v>
      </c>
      <c r="U3529">
        <f t="shared" si="333"/>
        <v>86</v>
      </c>
      <c r="V3529" t="str">
        <f t="shared" si="334"/>
        <v/>
      </c>
      <c r="W3529" t="str">
        <f t="shared" si="335"/>
        <v/>
      </c>
      <c r="X3529" t="str">
        <f t="shared" si="336"/>
        <v/>
      </c>
    </row>
    <row r="3530" spans="1:24"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f>
        <v>1.0115151515151515</v>
      </c>
      <c r="P3530" s="6">
        <f>E3530/L3530</f>
        <v>45.108108108108105</v>
      </c>
      <c r="Q3530" t="str">
        <f t="shared" si="331"/>
        <v>theater</v>
      </c>
      <c r="R3530" s="7" t="str">
        <f t="shared" si="332"/>
        <v>plays</v>
      </c>
      <c r="S3530" s="13">
        <f>(((I3530/60)/60)/24)+DATE(1970,1,1)</f>
        <v>42753.50136574074</v>
      </c>
      <c r="T3530" s="16">
        <f>(((J3530/60)/60)/24)+DATE(1970,1,1)</f>
        <v>42733.50136574074</v>
      </c>
      <c r="U3530">
        <f t="shared" si="333"/>
        <v>37</v>
      </c>
      <c r="V3530" t="str">
        <f t="shared" si="334"/>
        <v/>
      </c>
      <c r="W3530" t="str">
        <f t="shared" si="335"/>
        <v/>
      </c>
      <c r="X3530" t="str">
        <f t="shared" si="336"/>
        <v/>
      </c>
    </row>
    <row r="3531" spans="1:24"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f>
        <v>1.32</v>
      </c>
      <c r="P3531" s="6">
        <f>E3531/L3531</f>
        <v>36.666666666666664</v>
      </c>
      <c r="Q3531" t="str">
        <f t="shared" si="331"/>
        <v>theater</v>
      </c>
      <c r="R3531" s="7" t="str">
        <f t="shared" si="332"/>
        <v>plays</v>
      </c>
      <c r="S3531" s="13">
        <f>(((I3531/60)/60)/24)+DATE(1970,1,1)</f>
        <v>42198.041666666672</v>
      </c>
      <c r="T3531" s="16">
        <f>(((J3531/60)/60)/24)+DATE(1970,1,1)</f>
        <v>42177.761782407411</v>
      </c>
      <c r="U3531">
        <f t="shared" si="333"/>
        <v>18</v>
      </c>
      <c r="V3531" t="str">
        <f t="shared" si="334"/>
        <v/>
      </c>
      <c r="W3531" t="str">
        <f t="shared" si="335"/>
        <v/>
      </c>
      <c r="X3531" t="str">
        <f t="shared" si="336"/>
        <v/>
      </c>
    </row>
    <row r="3532" spans="1:24"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f>
        <v>1</v>
      </c>
      <c r="P3532" s="6">
        <f>E3532/L3532</f>
        <v>125</v>
      </c>
      <c r="Q3532" t="str">
        <f t="shared" si="331"/>
        <v>theater</v>
      </c>
      <c r="R3532" s="7" t="str">
        <f t="shared" si="332"/>
        <v>plays</v>
      </c>
      <c r="S3532" s="13">
        <f>(((I3532/60)/60)/24)+DATE(1970,1,1)</f>
        <v>42470.833333333328</v>
      </c>
      <c r="T3532" s="16">
        <f>(((J3532/60)/60)/24)+DATE(1970,1,1)</f>
        <v>42442.623344907406</v>
      </c>
      <c r="U3532">
        <f t="shared" si="333"/>
        <v>22</v>
      </c>
      <c r="V3532" t="str">
        <f t="shared" si="334"/>
        <v/>
      </c>
      <c r="W3532" t="str">
        <f t="shared" si="335"/>
        <v/>
      </c>
      <c r="X3532" t="str">
        <f t="shared" si="336"/>
        <v/>
      </c>
    </row>
    <row r="3533" spans="1:24"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f>
        <v>1.28</v>
      </c>
      <c r="P3533" s="6">
        <f>E3533/L3533</f>
        <v>49.230769230769234</v>
      </c>
      <c r="Q3533" t="str">
        <f t="shared" si="331"/>
        <v>theater</v>
      </c>
      <c r="R3533" s="7" t="str">
        <f t="shared" si="332"/>
        <v>plays</v>
      </c>
      <c r="S3533" s="13">
        <f>(((I3533/60)/60)/24)+DATE(1970,1,1)</f>
        <v>42551.654328703706</v>
      </c>
      <c r="T3533" s="16">
        <f>(((J3533/60)/60)/24)+DATE(1970,1,1)</f>
        <v>42521.654328703706</v>
      </c>
      <c r="U3533">
        <f t="shared" si="333"/>
        <v>26</v>
      </c>
      <c r="V3533" t="str">
        <f t="shared" si="334"/>
        <v/>
      </c>
      <c r="W3533" t="str">
        <f t="shared" si="335"/>
        <v/>
      </c>
      <c r="X3533" t="str">
        <f t="shared" si="336"/>
        <v/>
      </c>
    </row>
    <row r="3534" spans="1:24"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f>
        <v>1.1895833333333334</v>
      </c>
      <c r="P3534" s="6">
        <f>E3534/L3534</f>
        <v>42.296296296296298</v>
      </c>
      <c r="Q3534" t="str">
        <f t="shared" si="331"/>
        <v>theater</v>
      </c>
      <c r="R3534" s="7" t="str">
        <f t="shared" si="332"/>
        <v>plays</v>
      </c>
      <c r="S3534" s="13">
        <f>(((I3534/60)/60)/24)+DATE(1970,1,1)</f>
        <v>41900.165972222225</v>
      </c>
      <c r="T3534" s="16">
        <f>(((J3534/60)/60)/24)+DATE(1970,1,1)</f>
        <v>41884.599849537037</v>
      </c>
      <c r="U3534">
        <f t="shared" si="333"/>
        <v>27</v>
      </c>
      <c r="V3534" t="str">
        <f t="shared" si="334"/>
        <v/>
      </c>
      <c r="W3534" t="str">
        <f t="shared" si="335"/>
        <v/>
      </c>
      <c r="X3534" t="str">
        <f t="shared" si="336"/>
        <v/>
      </c>
    </row>
    <row r="3535" spans="1:24"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f>
        <v>1.262</v>
      </c>
      <c r="P3535" s="6">
        <f>E3535/L3535</f>
        <v>78.875</v>
      </c>
      <c r="Q3535" t="str">
        <f t="shared" si="331"/>
        <v>theater</v>
      </c>
      <c r="R3535" s="7" t="str">
        <f t="shared" si="332"/>
        <v>plays</v>
      </c>
      <c r="S3535" s="13">
        <f>(((I3535/60)/60)/24)+DATE(1970,1,1)</f>
        <v>42319.802858796291</v>
      </c>
      <c r="T3535" s="16">
        <f>(((J3535/60)/60)/24)+DATE(1970,1,1)</f>
        <v>42289.761192129634</v>
      </c>
      <c r="U3535">
        <f t="shared" si="333"/>
        <v>8</v>
      </c>
      <c r="V3535" t="str">
        <f t="shared" si="334"/>
        <v/>
      </c>
      <c r="W3535" t="str">
        <f t="shared" si="335"/>
        <v/>
      </c>
      <c r="X3535" t="str">
        <f t="shared" si="336"/>
        <v/>
      </c>
    </row>
    <row r="3536" spans="1:24"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f>
        <v>1.5620000000000001</v>
      </c>
      <c r="P3536" s="6">
        <f>E3536/L3536</f>
        <v>38.284313725490193</v>
      </c>
      <c r="Q3536" t="str">
        <f t="shared" si="331"/>
        <v>theater</v>
      </c>
      <c r="R3536" s="7" t="str">
        <f t="shared" si="332"/>
        <v>plays</v>
      </c>
      <c r="S3536" s="13">
        <f>(((I3536/60)/60)/24)+DATE(1970,1,1)</f>
        <v>42278.6252662037</v>
      </c>
      <c r="T3536" s="16">
        <f>(((J3536/60)/60)/24)+DATE(1970,1,1)</f>
        <v>42243.6252662037</v>
      </c>
      <c r="U3536">
        <f t="shared" si="333"/>
        <v>204</v>
      </c>
      <c r="V3536" t="str">
        <f t="shared" si="334"/>
        <v/>
      </c>
      <c r="W3536" t="str">
        <f t="shared" si="335"/>
        <v/>
      </c>
      <c r="X3536" t="str">
        <f t="shared" si="336"/>
        <v/>
      </c>
    </row>
    <row r="3537" spans="1:24"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f>
        <v>1.0315000000000001</v>
      </c>
      <c r="P3537" s="6">
        <f>E3537/L3537</f>
        <v>44.847826086956523</v>
      </c>
      <c r="Q3537" t="str">
        <f t="shared" si="331"/>
        <v>theater</v>
      </c>
      <c r="R3537" s="7" t="str">
        <f t="shared" si="332"/>
        <v>plays</v>
      </c>
      <c r="S3537" s="13">
        <f>(((I3537/60)/60)/24)+DATE(1970,1,1)</f>
        <v>42279.75</v>
      </c>
      <c r="T3537" s="16">
        <f>(((J3537/60)/60)/24)+DATE(1970,1,1)</f>
        <v>42248.640162037031</v>
      </c>
      <c r="U3537">
        <f t="shared" si="333"/>
        <v>46</v>
      </c>
      <c r="V3537" t="str">
        <f t="shared" si="334"/>
        <v/>
      </c>
      <c r="W3537" t="str">
        <f t="shared" si="335"/>
        <v/>
      </c>
      <c r="X3537" t="str">
        <f t="shared" si="336"/>
        <v/>
      </c>
    </row>
    <row r="3538" spans="1:24"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f>
        <v>1.5333333333333334</v>
      </c>
      <c r="P3538" s="6">
        <f>E3538/L3538</f>
        <v>13.529411764705882</v>
      </c>
      <c r="Q3538" t="str">
        <f t="shared" si="331"/>
        <v>theater</v>
      </c>
      <c r="R3538" s="7" t="str">
        <f t="shared" si="332"/>
        <v>plays</v>
      </c>
      <c r="S3538" s="13">
        <f>(((I3538/60)/60)/24)+DATE(1970,1,1)</f>
        <v>42358.499305555553</v>
      </c>
      <c r="T3538" s="16">
        <f>(((J3538/60)/60)/24)+DATE(1970,1,1)</f>
        <v>42328.727141203708</v>
      </c>
      <c r="U3538">
        <f t="shared" si="333"/>
        <v>17</v>
      </c>
      <c r="V3538" t="str">
        <f t="shared" si="334"/>
        <v/>
      </c>
      <c r="W3538" t="str">
        <f t="shared" si="335"/>
        <v/>
      </c>
      <c r="X3538" t="str">
        <f t="shared" si="336"/>
        <v/>
      </c>
    </row>
    <row r="3539" spans="1:24"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f>
        <v>1.8044444444444445</v>
      </c>
      <c r="P3539" s="6">
        <f>E3539/L3539</f>
        <v>43.5</v>
      </c>
      <c r="Q3539" t="str">
        <f t="shared" si="331"/>
        <v>theater</v>
      </c>
      <c r="R3539" s="7" t="str">
        <f t="shared" si="332"/>
        <v>plays</v>
      </c>
      <c r="S3539" s="13">
        <f>(((I3539/60)/60)/24)+DATE(1970,1,1)</f>
        <v>41960.332638888889</v>
      </c>
      <c r="T3539" s="16">
        <f>(((J3539/60)/60)/24)+DATE(1970,1,1)</f>
        <v>41923.354351851849</v>
      </c>
      <c r="U3539">
        <f t="shared" si="333"/>
        <v>28</v>
      </c>
      <c r="V3539" t="str">
        <f t="shared" si="334"/>
        <v/>
      </c>
      <c r="W3539" t="str">
        <f t="shared" si="335"/>
        <v/>
      </c>
      <c r="X3539" t="str">
        <f t="shared" si="336"/>
        <v/>
      </c>
    </row>
    <row r="3540" spans="1:24"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f>
        <v>1.2845</v>
      </c>
      <c r="P3540" s="6">
        <f>E3540/L3540</f>
        <v>30.951807228915662</v>
      </c>
      <c r="Q3540" t="str">
        <f t="shared" si="331"/>
        <v>theater</v>
      </c>
      <c r="R3540" s="7" t="str">
        <f t="shared" si="332"/>
        <v>plays</v>
      </c>
      <c r="S3540" s="13">
        <f>(((I3540/60)/60)/24)+DATE(1970,1,1)</f>
        <v>42599.420601851853</v>
      </c>
      <c r="T3540" s="16">
        <f>(((J3540/60)/60)/24)+DATE(1970,1,1)</f>
        <v>42571.420601851853</v>
      </c>
      <c r="U3540">
        <f t="shared" si="333"/>
        <v>83</v>
      </c>
      <c r="V3540" t="str">
        <f t="shared" si="334"/>
        <v/>
      </c>
      <c r="W3540" t="str">
        <f t="shared" si="335"/>
        <v/>
      </c>
      <c r="X3540" t="str">
        <f t="shared" si="336"/>
        <v/>
      </c>
    </row>
    <row r="3541" spans="1:24"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f>
        <v>1.1966666666666668</v>
      </c>
      <c r="P3541" s="6">
        <f>E3541/L3541</f>
        <v>55.230769230769234</v>
      </c>
      <c r="Q3541" t="str">
        <f t="shared" si="331"/>
        <v>theater</v>
      </c>
      <c r="R3541" s="7" t="str">
        <f t="shared" si="332"/>
        <v>plays</v>
      </c>
      <c r="S3541" s="13">
        <f>(((I3541/60)/60)/24)+DATE(1970,1,1)</f>
        <v>42621.756041666667</v>
      </c>
      <c r="T3541" s="16">
        <f>(((J3541/60)/60)/24)+DATE(1970,1,1)</f>
        <v>42600.756041666667</v>
      </c>
      <c r="U3541">
        <f t="shared" si="333"/>
        <v>13</v>
      </c>
      <c r="V3541" t="str">
        <f t="shared" si="334"/>
        <v/>
      </c>
      <c r="W3541" t="str">
        <f t="shared" si="335"/>
        <v/>
      </c>
      <c r="X3541" t="str">
        <f t="shared" si="336"/>
        <v/>
      </c>
    </row>
    <row r="3542" spans="1:24"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f>
        <v>1.23</v>
      </c>
      <c r="P3542" s="6">
        <f>E3542/L3542</f>
        <v>46.125</v>
      </c>
      <c r="Q3542" t="str">
        <f t="shared" si="331"/>
        <v>theater</v>
      </c>
      <c r="R3542" s="7" t="str">
        <f t="shared" si="332"/>
        <v>plays</v>
      </c>
      <c r="S3542" s="13">
        <f>(((I3542/60)/60)/24)+DATE(1970,1,1)</f>
        <v>42547.003368055557</v>
      </c>
      <c r="T3542" s="16">
        <f>(((J3542/60)/60)/24)+DATE(1970,1,1)</f>
        <v>42517.003368055557</v>
      </c>
      <c r="U3542">
        <f t="shared" si="333"/>
        <v>8</v>
      </c>
      <c r="V3542" t="str">
        <f t="shared" si="334"/>
        <v/>
      </c>
      <c r="W3542" t="str">
        <f t="shared" si="335"/>
        <v/>
      </c>
      <c r="X3542" t="str">
        <f t="shared" si="336"/>
        <v/>
      </c>
    </row>
    <row r="3543" spans="1:24"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f>
        <v>1.05</v>
      </c>
      <c r="P3543" s="6">
        <f>E3543/L3543</f>
        <v>39.375</v>
      </c>
      <c r="Q3543" t="str">
        <f t="shared" si="331"/>
        <v>theater</v>
      </c>
      <c r="R3543" s="7" t="str">
        <f t="shared" si="332"/>
        <v>plays</v>
      </c>
      <c r="S3543" s="13">
        <f>(((I3543/60)/60)/24)+DATE(1970,1,1)</f>
        <v>42247.730034722219</v>
      </c>
      <c r="T3543" s="16">
        <f>(((J3543/60)/60)/24)+DATE(1970,1,1)</f>
        <v>42222.730034722219</v>
      </c>
      <c r="U3543">
        <f t="shared" si="333"/>
        <v>32</v>
      </c>
      <c r="V3543" t="str">
        <f t="shared" si="334"/>
        <v/>
      </c>
      <c r="W3543" t="str">
        <f t="shared" si="335"/>
        <v/>
      </c>
      <c r="X3543" t="str">
        <f t="shared" si="336"/>
        <v/>
      </c>
    </row>
    <row r="3544" spans="1:24"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f>
        <v>1.0223636363636364</v>
      </c>
      <c r="P3544" s="6">
        <f>E3544/L3544</f>
        <v>66.152941176470591</v>
      </c>
      <c r="Q3544" t="str">
        <f t="shared" si="331"/>
        <v>theater</v>
      </c>
      <c r="R3544" s="7" t="str">
        <f t="shared" si="332"/>
        <v>plays</v>
      </c>
      <c r="S3544" s="13">
        <f>(((I3544/60)/60)/24)+DATE(1970,1,1)</f>
        <v>41889.599791666667</v>
      </c>
      <c r="T3544" s="16">
        <f>(((J3544/60)/60)/24)+DATE(1970,1,1)</f>
        <v>41829.599791666667</v>
      </c>
      <c r="U3544">
        <f t="shared" si="333"/>
        <v>85</v>
      </c>
      <c r="V3544" t="str">
        <f t="shared" si="334"/>
        <v/>
      </c>
      <c r="W3544" t="str">
        <f t="shared" si="335"/>
        <v/>
      </c>
      <c r="X3544" t="str">
        <f t="shared" si="336"/>
        <v/>
      </c>
    </row>
    <row r="3545" spans="1:24"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f>
        <v>1.0466666666666666</v>
      </c>
      <c r="P3545" s="6">
        <f>E3545/L3545</f>
        <v>54.137931034482762</v>
      </c>
      <c r="Q3545" t="str">
        <f t="shared" si="331"/>
        <v>theater</v>
      </c>
      <c r="R3545" s="7" t="str">
        <f t="shared" si="332"/>
        <v>plays</v>
      </c>
      <c r="S3545" s="13">
        <f>(((I3545/60)/60)/24)+DATE(1970,1,1)</f>
        <v>42180.755312499998</v>
      </c>
      <c r="T3545" s="16">
        <f>(((J3545/60)/60)/24)+DATE(1970,1,1)</f>
        <v>42150.755312499998</v>
      </c>
      <c r="U3545">
        <f t="shared" si="333"/>
        <v>29</v>
      </c>
      <c r="V3545" t="str">
        <f t="shared" si="334"/>
        <v/>
      </c>
      <c r="W3545" t="str">
        <f t="shared" si="335"/>
        <v/>
      </c>
      <c r="X3545" t="str">
        <f t="shared" si="336"/>
        <v/>
      </c>
    </row>
    <row r="3546" spans="1:24"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f>
        <v>1</v>
      </c>
      <c r="P3546" s="6">
        <f>E3546/L3546</f>
        <v>104.16666666666667</v>
      </c>
      <c r="Q3546" t="str">
        <f t="shared" si="331"/>
        <v>theater</v>
      </c>
      <c r="R3546" s="7" t="str">
        <f t="shared" si="332"/>
        <v>plays</v>
      </c>
      <c r="S3546" s="13">
        <f>(((I3546/60)/60)/24)+DATE(1970,1,1)</f>
        <v>42070.831678240742</v>
      </c>
      <c r="T3546" s="16">
        <f>(((J3546/60)/60)/24)+DATE(1970,1,1)</f>
        <v>42040.831678240742</v>
      </c>
      <c r="U3546">
        <f t="shared" si="333"/>
        <v>24</v>
      </c>
      <c r="V3546" t="str">
        <f t="shared" si="334"/>
        <v/>
      </c>
      <c r="W3546" t="str">
        <f t="shared" si="335"/>
        <v/>
      </c>
      <c r="X3546" t="str">
        <f t="shared" si="336"/>
        <v/>
      </c>
    </row>
    <row r="3547" spans="1:24"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f>
        <v>1.004</v>
      </c>
      <c r="P3547" s="6">
        <f>E3547/L3547</f>
        <v>31.375</v>
      </c>
      <c r="Q3547" t="str">
        <f t="shared" si="331"/>
        <v>theater</v>
      </c>
      <c r="R3547" s="7" t="str">
        <f t="shared" si="332"/>
        <v>plays</v>
      </c>
      <c r="S3547" s="13">
        <f>(((I3547/60)/60)/24)+DATE(1970,1,1)</f>
        <v>42105.807395833333</v>
      </c>
      <c r="T3547" s="16">
        <f>(((J3547/60)/60)/24)+DATE(1970,1,1)</f>
        <v>42075.807395833333</v>
      </c>
      <c r="U3547">
        <f t="shared" si="333"/>
        <v>8</v>
      </c>
      <c r="V3547" t="str">
        <f t="shared" si="334"/>
        <v/>
      </c>
      <c r="W3547" t="str">
        <f t="shared" si="335"/>
        <v/>
      </c>
      <c r="X3547" t="str">
        <f t="shared" si="336"/>
        <v/>
      </c>
    </row>
    <row r="3548" spans="1:24"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f>
        <v>1.0227272727272727</v>
      </c>
      <c r="P3548" s="6">
        <f>E3548/L3548</f>
        <v>59.210526315789473</v>
      </c>
      <c r="Q3548" t="str">
        <f t="shared" si="331"/>
        <v>theater</v>
      </c>
      <c r="R3548" s="7" t="str">
        <f t="shared" si="332"/>
        <v>plays</v>
      </c>
      <c r="S3548" s="13">
        <f>(((I3548/60)/60)/24)+DATE(1970,1,1)</f>
        <v>42095.165972222225</v>
      </c>
      <c r="T3548" s="16">
        <f>(((J3548/60)/60)/24)+DATE(1970,1,1)</f>
        <v>42073.660694444443</v>
      </c>
      <c r="U3548">
        <f t="shared" si="333"/>
        <v>19</v>
      </c>
      <c r="V3548" t="str">
        <f t="shared" si="334"/>
        <v/>
      </c>
      <c r="W3548" t="str">
        <f t="shared" si="335"/>
        <v/>
      </c>
      <c r="X3548" t="str">
        <f t="shared" si="336"/>
        <v/>
      </c>
    </row>
    <row r="3549" spans="1:24"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f>
        <v>1.1440928571428572</v>
      </c>
      <c r="P3549" s="6">
        <f>E3549/L3549</f>
        <v>119.17633928571429</v>
      </c>
      <c r="Q3549" t="str">
        <f t="shared" si="331"/>
        <v>theater</v>
      </c>
      <c r="R3549" s="7" t="str">
        <f t="shared" si="332"/>
        <v>plays</v>
      </c>
      <c r="S3549" s="13">
        <f>(((I3549/60)/60)/24)+DATE(1970,1,1)</f>
        <v>42504.165972222225</v>
      </c>
      <c r="T3549" s="16">
        <f>(((J3549/60)/60)/24)+DATE(1970,1,1)</f>
        <v>42480.078715277778</v>
      </c>
      <c r="U3549">
        <f t="shared" si="333"/>
        <v>336</v>
      </c>
      <c r="V3549" t="str">
        <f t="shared" si="334"/>
        <v/>
      </c>
      <c r="W3549" t="str">
        <f t="shared" si="335"/>
        <v/>
      </c>
      <c r="X3549" t="str">
        <f t="shared" si="336"/>
        <v/>
      </c>
    </row>
    <row r="3550" spans="1:24"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f>
        <v>1.019047619047619</v>
      </c>
      <c r="P3550" s="6">
        <f>E3550/L3550</f>
        <v>164.61538461538461</v>
      </c>
      <c r="Q3550" t="str">
        <f t="shared" si="331"/>
        <v>theater</v>
      </c>
      <c r="R3550" s="7" t="str">
        <f t="shared" si="332"/>
        <v>plays</v>
      </c>
      <c r="S3550" s="13">
        <f>(((I3550/60)/60)/24)+DATE(1970,1,1)</f>
        <v>42434.041666666672</v>
      </c>
      <c r="T3550" s="16">
        <f>(((J3550/60)/60)/24)+DATE(1970,1,1)</f>
        <v>42411.942291666666</v>
      </c>
      <c r="U3550">
        <f t="shared" si="333"/>
        <v>13</v>
      </c>
      <c r="V3550" t="str">
        <f t="shared" si="334"/>
        <v/>
      </c>
      <c r="W3550" t="str">
        <f t="shared" si="335"/>
        <v/>
      </c>
      <c r="X3550" t="str">
        <f t="shared" si="336"/>
        <v/>
      </c>
    </row>
    <row r="3551" spans="1:24"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f>
        <v>1.02</v>
      </c>
      <c r="P3551" s="6">
        <f>E3551/L3551</f>
        <v>24.285714285714285</v>
      </c>
      <c r="Q3551" t="str">
        <f t="shared" si="331"/>
        <v>theater</v>
      </c>
      <c r="R3551" s="7" t="str">
        <f t="shared" si="332"/>
        <v>plays</v>
      </c>
      <c r="S3551" s="13">
        <f>(((I3551/60)/60)/24)+DATE(1970,1,1)</f>
        <v>42251.394363425927</v>
      </c>
      <c r="T3551" s="16">
        <f>(((J3551/60)/60)/24)+DATE(1970,1,1)</f>
        <v>42223.394363425927</v>
      </c>
      <c r="U3551">
        <f t="shared" si="333"/>
        <v>42</v>
      </c>
      <c r="V3551" t="str">
        <f t="shared" si="334"/>
        <v/>
      </c>
      <c r="W3551" t="str">
        <f t="shared" si="335"/>
        <v/>
      </c>
      <c r="X3551" t="str">
        <f t="shared" si="336"/>
        <v/>
      </c>
    </row>
    <row r="3552" spans="1:24"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f>
        <v>1.048</v>
      </c>
      <c r="P3552" s="6">
        <f>E3552/L3552</f>
        <v>40.9375</v>
      </c>
      <c r="Q3552" t="str">
        <f t="shared" si="331"/>
        <v>theater</v>
      </c>
      <c r="R3552" s="7" t="str">
        <f t="shared" si="332"/>
        <v>plays</v>
      </c>
      <c r="S3552" s="13">
        <f>(((I3552/60)/60)/24)+DATE(1970,1,1)</f>
        <v>42492.893495370372</v>
      </c>
      <c r="T3552" s="16">
        <f>(((J3552/60)/60)/24)+DATE(1970,1,1)</f>
        <v>42462.893495370372</v>
      </c>
      <c r="U3552">
        <f t="shared" si="333"/>
        <v>64</v>
      </c>
      <c r="V3552" t="str">
        <f t="shared" si="334"/>
        <v/>
      </c>
      <c r="W3552" t="str">
        <f t="shared" si="335"/>
        <v/>
      </c>
      <c r="X3552" t="str">
        <f t="shared" si="336"/>
        <v/>
      </c>
    </row>
    <row r="3553" spans="1:24"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f>
        <v>1.0183333333333333</v>
      </c>
      <c r="P3553" s="6">
        <f>E3553/L3553</f>
        <v>61.1</v>
      </c>
      <c r="Q3553" t="str">
        <f t="shared" si="331"/>
        <v>theater</v>
      </c>
      <c r="R3553" s="7" t="str">
        <f t="shared" si="332"/>
        <v>plays</v>
      </c>
      <c r="S3553" s="13">
        <f>(((I3553/60)/60)/24)+DATE(1970,1,1)</f>
        <v>41781.921527777777</v>
      </c>
      <c r="T3553" s="16">
        <f>(((J3553/60)/60)/24)+DATE(1970,1,1)</f>
        <v>41753.515856481477</v>
      </c>
      <c r="U3553">
        <f t="shared" si="333"/>
        <v>25</v>
      </c>
      <c r="V3553" t="str">
        <f t="shared" si="334"/>
        <v/>
      </c>
      <c r="W3553" t="str">
        <f t="shared" si="335"/>
        <v/>
      </c>
      <c r="X3553" t="str">
        <f t="shared" si="336"/>
        <v/>
      </c>
    </row>
    <row r="3554" spans="1:24"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f>
        <v>1</v>
      </c>
      <c r="P3554" s="6">
        <f>E3554/L3554</f>
        <v>38.65</v>
      </c>
      <c r="Q3554" t="str">
        <f t="shared" si="331"/>
        <v>theater</v>
      </c>
      <c r="R3554" s="7" t="str">
        <f t="shared" si="332"/>
        <v>plays</v>
      </c>
      <c r="S3554" s="13">
        <f>(((I3554/60)/60)/24)+DATE(1970,1,1)</f>
        <v>41818.587083333332</v>
      </c>
      <c r="T3554" s="16">
        <f>(((J3554/60)/60)/24)+DATE(1970,1,1)</f>
        <v>41788.587083333332</v>
      </c>
      <c r="U3554">
        <f t="shared" si="333"/>
        <v>20</v>
      </c>
      <c r="V3554" t="str">
        <f t="shared" si="334"/>
        <v/>
      </c>
      <c r="W3554" t="str">
        <f t="shared" si="335"/>
        <v/>
      </c>
      <c r="X3554" t="str">
        <f t="shared" si="336"/>
        <v/>
      </c>
    </row>
    <row r="3555" spans="1:24"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f>
        <v>1.0627272727272727</v>
      </c>
      <c r="P3555" s="6">
        <f>E3555/L3555</f>
        <v>56.20192307692308</v>
      </c>
      <c r="Q3555" t="str">
        <f t="shared" si="331"/>
        <v>theater</v>
      </c>
      <c r="R3555" s="7" t="str">
        <f t="shared" si="332"/>
        <v>plays</v>
      </c>
      <c r="S3555" s="13">
        <f>(((I3555/60)/60)/24)+DATE(1970,1,1)</f>
        <v>42228</v>
      </c>
      <c r="T3555" s="16">
        <f>(((J3555/60)/60)/24)+DATE(1970,1,1)</f>
        <v>42196.028703703705</v>
      </c>
      <c r="U3555">
        <f t="shared" si="333"/>
        <v>104</v>
      </c>
      <c r="V3555" t="str">
        <f t="shared" si="334"/>
        <v/>
      </c>
      <c r="W3555" t="str">
        <f t="shared" si="335"/>
        <v/>
      </c>
      <c r="X3555" t="str">
        <f t="shared" si="336"/>
        <v/>
      </c>
    </row>
    <row r="3556" spans="1:24"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f>
        <v>1.1342219999999998</v>
      </c>
      <c r="P3556" s="6">
        <f>E3556/L3556</f>
        <v>107.00207547169811</v>
      </c>
      <c r="Q3556" t="str">
        <f t="shared" si="331"/>
        <v>theater</v>
      </c>
      <c r="R3556" s="7" t="str">
        <f t="shared" si="332"/>
        <v>plays</v>
      </c>
      <c r="S3556" s="13">
        <f>(((I3556/60)/60)/24)+DATE(1970,1,1)</f>
        <v>42046.708333333328</v>
      </c>
      <c r="T3556" s="16">
        <f>(((J3556/60)/60)/24)+DATE(1970,1,1)</f>
        <v>42016.050451388888</v>
      </c>
      <c r="U3556">
        <f t="shared" si="333"/>
        <v>53</v>
      </c>
      <c r="V3556" t="str">
        <f t="shared" si="334"/>
        <v/>
      </c>
      <c r="W3556" t="str">
        <f t="shared" si="335"/>
        <v/>
      </c>
      <c r="X3556" t="str">
        <f t="shared" si="336"/>
        <v/>
      </c>
    </row>
    <row r="3557" spans="1:24"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f>
        <v>1</v>
      </c>
      <c r="P3557" s="6">
        <f>E3557/L3557</f>
        <v>171.42857142857142</v>
      </c>
      <c r="Q3557" t="str">
        <f t="shared" si="331"/>
        <v>theater</v>
      </c>
      <c r="R3557" s="7" t="str">
        <f t="shared" si="332"/>
        <v>plays</v>
      </c>
      <c r="S3557" s="13">
        <f>(((I3557/60)/60)/24)+DATE(1970,1,1)</f>
        <v>42691.483726851846</v>
      </c>
      <c r="T3557" s="16">
        <f>(((J3557/60)/60)/24)+DATE(1970,1,1)</f>
        <v>42661.442060185189</v>
      </c>
      <c r="U3557">
        <f t="shared" si="333"/>
        <v>14</v>
      </c>
      <c r="V3557" t="str">
        <f t="shared" si="334"/>
        <v/>
      </c>
      <c r="W3557" t="str">
        <f t="shared" si="335"/>
        <v/>
      </c>
      <c r="X3557" t="str">
        <f t="shared" si="336"/>
        <v/>
      </c>
    </row>
    <row r="3558" spans="1:24"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f>
        <v>1.0045454545454546</v>
      </c>
      <c r="P3558" s="6">
        <f>E3558/L3558</f>
        <v>110.5</v>
      </c>
      <c r="Q3558" t="str">
        <f t="shared" si="331"/>
        <v>theater</v>
      </c>
      <c r="R3558" s="7" t="str">
        <f t="shared" si="332"/>
        <v>plays</v>
      </c>
      <c r="S3558" s="13">
        <f>(((I3558/60)/60)/24)+DATE(1970,1,1)</f>
        <v>41868.649583333332</v>
      </c>
      <c r="T3558" s="16">
        <f>(((J3558/60)/60)/24)+DATE(1970,1,1)</f>
        <v>41808.649583333332</v>
      </c>
      <c r="U3558">
        <f t="shared" si="333"/>
        <v>20</v>
      </c>
      <c r="V3558" t="str">
        <f t="shared" si="334"/>
        <v/>
      </c>
      <c r="W3558" t="str">
        <f t="shared" si="335"/>
        <v/>
      </c>
      <c r="X3558" t="str">
        <f t="shared" si="336"/>
        <v/>
      </c>
    </row>
    <row r="3559" spans="1:24"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f>
        <v>1.0003599999999999</v>
      </c>
      <c r="P3559" s="6">
        <f>E3559/L3559</f>
        <v>179.27598566308242</v>
      </c>
      <c r="Q3559" t="str">
        <f t="shared" si="331"/>
        <v>theater</v>
      </c>
      <c r="R3559" s="7" t="str">
        <f t="shared" si="332"/>
        <v>plays</v>
      </c>
      <c r="S3559" s="13">
        <f>(((I3559/60)/60)/24)+DATE(1970,1,1)</f>
        <v>41764.276747685188</v>
      </c>
      <c r="T3559" s="16">
        <f>(((J3559/60)/60)/24)+DATE(1970,1,1)</f>
        <v>41730.276747685188</v>
      </c>
      <c r="U3559">
        <f t="shared" si="333"/>
        <v>558</v>
      </c>
      <c r="V3559" t="str">
        <f t="shared" si="334"/>
        <v/>
      </c>
      <c r="W3559" t="str">
        <f t="shared" si="335"/>
        <v/>
      </c>
      <c r="X3559" t="str">
        <f t="shared" si="336"/>
        <v/>
      </c>
    </row>
    <row r="3560" spans="1:24"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f>
        <v>1.44</v>
      </c>
      <c r="P3560" s="6">
        <f>E3560/L3560</f>
        <v>22.90909090909091</v>
      </c>
      <c r="Q3560" t="str">
        <f t="shared" si="331"/>
        <v>theater</v>
      </c>
      <c r="R3560" s="7" t="str">
        <f t="shared" si="332"/>
        <v>plays</v>
      </c>
      <c r="S3560" s="13">
        <f>(((I3560/60)/60)/24)+DATE(1970,1,1)</f>
        <v>42181.875</v>
      </c>
      <c r="T3560" s="16">
        <f>(((J3560/60)/60)/24)+DATE(1970,1,1)</f>
        <v>42139.816840277781</v>
      </c>
      <c r="U3560">
        <f t="shared" si="333"/>
        <v>22</v>
      </c>
      <c r="V3560" t="str">
        <f t="shared" si="334"/>
        <v/>
      </c>
      <c r="W3560" t="str">
        <f t="shared" si="335"/>
        <v/>
      </c>
      <c r="X3560" t="str">
        <f t="shared" si="336"/>
        <v/>
      </c>
    </row>
    <row r="3561" spans="1:24"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f>
        <v>1.0349999999999999</v>
      </c>
      <c r="P3561" s="6">
        <f>E3561/L3561</f>
        <v>43.125</v>
      </c>
      <c r="Q3561" t="str">
        <f t="shared" si="331"/>
        <v>theater</v>
      </c>
      <c r="R3561" s="7" t="str">
        <f t="shared" si="332"/>
        <v>plays</v>
      </c>
      <c r="S3561" s="13">
        <f>(((I3561/60)/60)/24)+DATE(1970,1,1)</f>
        <v>42216.373611111107</v>
      </c>
      <c r="T3561" s="16">
        <f>(((J3561/60)/60)/24)+DATE(1970,1,1)</f>
        <v>42194.096157407403</v>
      </c>
      <c r="U3561">
        <f t="shared" si="333"/>
        <v>24</v>
      </c>
      <c r="V3561" t="str">
        <f t="shared" si="334"/>
        <v/>
      </c>
      <c r="W3561" t="str">
        <f t="shared" si="335"/>
        <v/>
      </c>
      <c r="X3561" t="str">
        <f t="shared" si="336"/>
        <v/>
      </c>
    </row>
    <row r="3562" spans="1:24"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f>
        <v>1.0843750000000001</v>
      </c>
      <c r="P3562" s="6">
        <f>E3562/L3562</f>
        <v>46.891891891891895</v>
      </c>
      <c r="Q3562" t="str">
        <f t="shared" si="331"/>
        <v>theater</v>
      </c>
      <c r="R3562" s="7" t="str">
        <f t="shared" si="332"/>
        <v>plays</v>
      </c>
      <c r="S3562" s="13">
        <f>(((I3562/60)/60)/24)+DATE(1970,1,1)</f>
        <v>42151.114583333328</v>
      </c>
      <c r="T3562" s="16">
        <f>(((J3562/60)/60)/24)+DATE(1970,1,1)</f>
        <v>42115.889652777783</v>
      </c>
      <c r="U3562">
        <f t="shared" si="333"/>
        <v>74</v>
      </c>
      <c r="V3562" t="str">
        <f t="shared" si="334"/>
        <v/>
      </c>
      <c r="W3562" t="str">
        <f t="shared" si="335"/>
        <v/>
      </c>
      <c r="X3562" t="str">
        <f t="shared" si="336"/>
        <v/>
      </c>
    </row>
    <row r="3563" spans="1:24"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f>
        <v>1.024</v>
      </c>
      <c r="P3563" s="6">
        <f>E3563/L3563</f>
        <v>47.407407407407405</v>
      </c>
      <c r="Q3563" t="str">
        <f t="shared" si="331"/>
        <v>theater</v>
      </c>
      <c r="R3563" s="7" t="str">
        <f t="shared" si="332"/>
        <v>plays</v>
      </c>
      <c r="S3563" s="13">
        <f>(((I3563/60)/60)/24)+DATE(1970,1,1)</f>
        <v>42221.774999999994</v>
      </c>
      <c r="T3563" s="16">
        <f>(((J3563/60)/60)/24)+DATE(1970,1,1)</f>
        <v>42203.680300925931</v>
      </c>
      <c r="U3563">
        <f t="shared" si="333"/>
        <v>54</v>
      </c>
      <c r="V3563" t="str">
        <f t="shared" si="334"/>
        <v/>
      </c>
      <c r="W3563" t="str">
        <f t="shared" si="335"/>
        <v/>
      </c>
      <c r="X3563" t="str">
        <f t="shared" si="336"/>
        <v/>
      </c>
    </row>
    <row r="3564" spans="1:24"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f>
        <v>1.4888888888888889</v>
      </c>
      <c r="P3564" s="6">
        <f>E3564/L3564</f>
        <v>15.129032258064516</v>
      </c>
      <c r="Q3564" t="str">
        <f t="shared" si="331"/>
        <v>theater</v>
      </c>
      <c r="R3564" s="7" t="str">
        <f t="shared" si="332"/>
        <v>plays</v>
      </c>
      <c r="S3564" s="13">
        <f>(((I3564/60)/60)/24)+DATE(1970,1,1)</f>
        <v>42442.916666666672</v>
      </c>
      <c r="T3564" s="16">
        <f>(((J3564/60)/60)/24)+DATE(1970,1,1)</f>
        <v>42433.761886574073</v>
      </c>
      <c r="U3564">
        <f t="shared" si="333"/>
        <v>31</v>
      </c>
      <c r="V3564" t="str">
        <f t="shared" si="334"/>
        <v/>
      </c>
      <c r="W3564" t="str">
        <f t="shared" si="335"/>
        <v/>
      </c>
      <c r="X3564" t="str">
        <f t="shared" si="336"/>
        <v/>
      </c>
    </row>
    <row r="3565" spans="1:24"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f>
        <v>1.0549000000000002</v>
      </c>
      <c r="P3565" s="6">
        <f>E3565/L3565</f>
        <v>21.098000000000003</v>
      </c>
      <c r="Q3565" t="str">
        <f t="shared" si="331"/>
        <v>theater</v>
      </c>
      <c r="R3565" s="7" t="str">
        <f t="shared" si="332"/>
        <v>plays</v>
      </c>
      <c r="S3565" s="13">
        <f>(((I3565/60)/60)/24)+DATE(1970,1,1)</f>
        <v>42583.791666666672</v>
      </c>
      <c r="T3565" s="16">
        <f>(((J3565/60)/60)/24)+DATE(1970,1,1)</f>
        <v>42555.671944444446</v>
      </c>
      <c r="U3565">
        <f t="shared" si="333"/>
        <v>25</v>
      </c>
      <c r="V3565" t="str">
        <f t="shared" si="334"/>
        <v/>
      </c>
      <c r="W3565" t="str">
        <f t="shared" si="335"/>
        <v/>
      </c>
      <c r="X3565" t="str">
        <f t="shared" si="336"/>
        <v/>
      </c>
    </row>
    <row r="3566" spans="1:24"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6">
        <f>E3566/L3566</f>
        <v>59.117647058823529</v>
      </c>
      <c r="Q3566" t="str">
        <f t="shared" si="331"/>
        <v>theater</v>
      </c>
      <c r="R3566" s="7" t="str">
        <f t="shared" si="332"/>
        <v>plays</v>
      </c>
      <c r="S3566" s="13">
        <f>(((I3566/60)/60)/24)+DATE(1970,1,1)</f>
        <v>42282.666666666672</v>
      </c>
      <c r="T3566" s="16">
        <f>(((J3566/60)/60)/24)+DATE(1970,1,1)</f>
        <v>42236.623252314821</v>
      </c>
      <c r="U3566">
        <f t="shared" si="333"/>
        <v>17</v>
      </c>
      <c r="V3566" t="str">
        <f t="shared" si="334"/>
        <v/>
      </c>
      <c r="W3566" t="str">
        <f t="shared" si="335"/>
        <v/>
      </c>
      <c r="X3566" t="str">
        <f t="shared" si="336"/>
        <v/>
      </c>
    </row>
    <row r="3567" spans="1:24"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f>
        <v>1.3055555555555556</v>
      </c>
      <c r="P3567" s="6">
        <f>E3567/L3567</f>
        <v>97.916666666666671</v>
      </c>
      <c r="Q3567" t="str">
        <f t="shared" si="331"/>
        <v>theater</v>
      </c>
      <c r="R3567" s="7" t="str">
        <f t="shared" si="332"/>
        <v>plays</v>
      </c>
      <c r="S3567" s="13">
        <f>(((I3567/60)/60)/24)+DATE(1970,1,1)</f>
        <v>42004.743148148147</v>
      </c>
      <c r="T3567" s="16">
        <f>(((J3567/60)/60)/24)+DATE(1970,1,1)</f>
        <v>41974.743148148147</v>
      </c>
      <c r="U3567">
        <f t="shared" si="333"/>
        <v>12</v>
      </c>
      <c r="V3567" t="str">
        <f t="shared" si="334"/>
        <v/>
      </c>
      <c r="W3567" t="str">
        <f t="shared" si="335"/>
        <v/>
      </c>
      <c r="X3567" t="str">
        <f t="shared" si="336"/>
        <v/>
      </c>
    </row>
    <row r="3568" spans="1:24"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f>
        <v>1.0475000000000001</v>
      </c>
      <c r="P3568" s="6">
        <f>E3568/L3568</f>
        <v>55.131578947368418</v>
      </c>
      <c r="Q3568" t="str">
        <f t="shared" si="331"/>
        <v>theater</v>
      </c>
      <c r="R3568" s="7" t="str">
        <f t="shared" si="332"/>
        <v>plays</v>
      </c>
      <c r="S3568" s="13">
        <f>(((I3568/60)/60)/24)+DATE(1970,1,1)</f>
        <v>42027.507905092592</v>
      </c>
      <c r="T3568" s="16">
        <f>(((J3568/60)/60)/24)+DATE(1970,1,1)</f>
        <v>41997.507905092592</v>
      </c>
      <c r="U3568">
        <f t="shared" si="333"/>
        <v>38</v>
      </c>
      <c r="V3568" t="str">
        <f t="shared" si="334"/>
        <v/>
      </c>
      <c r="W3568" t="str">
        <f t="shared" si="335"/>
        <v/>
      </c>
      <c r="X3568" t="str">
        <f t="shared" si="336"/>
        <v/>
      </c>
    </row>
    <row r="3569" spans="1:24"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f>
        <v>1.0880000000000001</v>
      </c>
      <c r="P3569" s="6">
        <f>E3569/L3569</f>
        <v>26.536585365853657</v>
      </c>
      <c r="Q3569" t="str">
        <f t="shared" si="331"/>
        <v>theater</v>
      </c>
      <c r="R3569" s="7" t="str">
        <f t="shared" si="332"/>
        <v>plays</v>
      </c>
      <c r="S3569" s="13">
        <f>(((I3569/60)/60)/24)+DATE(1970,1,1)</f>
        <v>42165.810694444444</v>
      </c>
      <c r="T3569" s="16">
        <f>(((J3569/60)/60)/24)+DATE(1970,1,1)</f>
        <v>42135.810694444444</v>
      </c>
      <c r="U3569">
        <f t="shared" si="333"/>
        <v>41</v>
      </c>
      <c r="V3569" t="str">
        <f t="shared" si="334"/>
        <v/>
      </c>
      <c r="W3569" t="str">
        <f t="shared" si="335"/>
        <v/>
      </c>
      <c r="X3569" t="str">
        <f t="shared" si="336"/>
        <v/>
      </c>
    </row>
    <row r="3570" spans="1:24"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f>
        <v>1.1100000000000001</v>
      </c>
      <c r="P3570" s="6">
        <f>E3570/L3570</f>
        <v>58.421052631578945</v>
      </c>
      <c r="Q3570" t="str">
        <f t="shared" si="331"/>
        <v>theater</v>
      </c>
      <c r="R3570" s="7" t="str">
        <f t="shared" si="332"/>
        <v>plays</v>
      </c>
      <c r="S3570" s="13">
        <f>(((I3570/60)/60)/24)+DATE(1970,1,1)</f>
        <v>41899.740671296298</v>
      </c>
      <c r="T3570" s="16">
        <f>(((J3570/60)/60)/24)+DATE(1970,1,1)</f>
        <v>41869.740671296298</v>
      </c>
      <c r="U3570">
        <f t="shared" si="333"/>
        <v>19</v>
      </c>
      <c r="V3570" t="str">
        <f t="shared" si="334"/>
        <v/>
      </c>
      <c r="W3570" t="str">
        <f t="shared" si="335"/>
        <v/>
      </c>
      <c r="X3570" t="str">
        <f t="shared" si="336"/>
        <v/>
      </c>
    </row>
    <row r="3571" spans="1:24"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f>
        <v>1.0047999999999999</v>
      </c>
      <c r="P3571" s="6">
        <f>E3571/L3571</f>
        <v>122.53658536585365</v>
      </c>
      <c r="Q3571" t="str">
        <f t="shared" si="331"/>
        <v>theater</v>
      </c>
      <c r="R3571" s="7" t="str">
        <f t="shared" si="332"/>
        <v>plays</v>
      </c>
      <c r="S3571" s="13">
        <f>(((I3571/60)/60)/24)+DATE(1970,1,1)</f>
        <v>42012.688611111109</v>
      </c>
      <c r="T3571" s="16">
        <f>(((J3571/60)/60)/24)+DATE(1970,1,1)</f>
        <v>41982.688611111109</v>
      </c>
      <c r="U3571">
        <f t="shared" si="333"/>
        <v>41</v>
      </c>
      <c r="V3571" t="str">
        <f t="shared" si="334"/>
        <v/>
      </c>
      <c r="W3571" t="str">
        <f t="shared" si="335"/>
        <v/>
      </c>
      <c r="X3571" t="str">
        <f t="shared" si="336"/>
        <v/>
      </c>
    </row>
    <row r="3572" spans="1:24"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f>
        <v>1.1435</v>
      </c>
      <c r="P3572" s="6">
        <f>E3572/L3572</f>
        <v>87.961538461538467</v>
      </c>
      <c r="Q3572" t="str">
        <f t="shared" si="331"/>
        <v>theater</v>
      </c>
      <c r="R3572" s="7" t="str">
        <f t="shared" si="332"/>
        <v>plays</v>
      </c>
      <c r="S3572" s="13">
        <f>(((I3572/60)/60)/24)+DATE(1970,1,1)</f>
        <v>42004.291666666672</v>
      </c>
      <c r="T3572" s="16">
        <f>(((J3572/60)/60)/24)+DATE(1970,1,1)</f>
        <v>41976.331979166673</v>
      </c>
      <c r="U3572">
        <f t="shared" si="333"/>
        <v>26</v>
      </c>
      <c r="V3572" t="str">
        <f t="shared" si="334"/>
        <v/>
      </c>
      <c r="W3572" t="str">
        <f t="shared" si="335"/>
        <v/>
      </c>
      <c r="X3572" t="str">
        <f t="shared" si="336"/>
        <v/>
      </c>
    </row>
    <row r="3573" spans="1:24"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f>
        <v>1.2206666666666666</v>
      </c>
      <c r="P3573" s="6">
        <f>E3573/L3573</f>
        <v>73.239999999999995</v>
      </c>
      <c r="Q3573" t="str">
        <f t="shared" si="331"/>
        <v>theater</v>
      </c>
      <c r="R3573" s="7" t="str">
        <f t="shared" si="332"/>
        <v>plays</v>
      </c>
      <c r="S3573" s="13">
        <f>(((I3573/60)/60)/24)+DATE(1970,1,1)</f>
        <v>41942.858946759261</v>
      </c>
      <c r="T3573" s="16">
        <f>(((J3573/60)/60)/24)+DATE(1970,1,1)</f>
        <v>41912.858946759261</v>
      </c>
      <c r="U3573">
        <f t="shared" si="333"/>
        <v>25</v>
      </c>
      <c r="V3573" t="str">
        <f t="shared" si="334"/>
        <v/>
      </c>
      <c r="W3573" t="str">
        <f t="shared" si="335"/>
        <v/>
      </c>
      <c r="X3573" t="str">
        <f t="shared" si="336"/>
        <v/>
      </c>
    </row>
    <row r="3574" spans="1:24"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f>
        <v>1</v>
      </c>
      <c r="P3574" s="6">
        <f>E3574/L3574</f>
        <v>55.555555555555557</v>
      </c>
      <c r="Q3574" t="str">
        <f t="shared" si="331"/>
        <v>theater</v>
      </c>
      <c r="R3574" s="7" t="str">
        <f t="shared" si="332"/>
        <v>plays</v>
      </c>
      <c r="S3574" s="13">
        <f>(((I3574/60)/60)/24)+DATE(1970,1,1)</f>
        <v>42176.570393518516</v>
      </c>
      <c r="T3574" s="16">
        <f>(((J3574/60)/60)/24)+DATE(1970,1,1)</f>
        <v>42146.570393518516</v>
      </c>
      <c r="U3574">
        <f t="shared" si="333"/>
        <v>9</v>
      </c>
      <c r="V3574" t="str">
        <f t="shared" si="334"/>
        <v/>
      </c>
      <c r="W3574" t="str">
        <f t="shared" si="335"/>
        <v/>
      </c>
      <c r="X3574" t="str">
        <f t="shared" si="336"/>
        <v/>
      </c>
    </row>
    <row r="3575" spans="1:24"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f>
        <v>1.028</v>
      </c>
      <c r="P3575" s="6">
        <f>E3575/L3575</f>
        <v>39.53846153846154</v>
      </c>
      <c r="Q3575" t="str">
        <f t="shared" si="331"/>
        <v>theater</v>
      </c>
      <c r="R3575" s="7" t="str">
        <f t="shared" si="332"/>
        <v>plays</v>
      </c>
      <c r="S3575" s="13">
        <f>(((I3575/60)/60)/24)+DATE(1970,1,1)</f>
        <v>41951.417199074072</v>
      </c>
      <c r="T3575" s="16">
        <f>(((J3575/60)/60)/24)+DATE(1970,1,1)</f>
        <v>41921.375532407408</v>
      </c>
      <c r="U3575">
        <f t="shared" si="333"/>
        <v>78</v>
      </c>
      <c r="V3575" t="str">
        <f t="shared" si="334"/>
        <v/>
      </c>
      <c r="W3575" t="str">
        <f t="shared" si="335"/>
        <v/>
      </c>
      <c r="X3575" t="str">
        <f t="shared" si="336"/>
        <v/>
      </c>
    </row>
    <row r="3576" spans="1:24"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f>
        <v>1.0612068965517241</v>
      </c>
      <c r="P3576" s="6">
        <f>E3576/L3576</f>
        <v>136.77777777777777</v>
      </c>
      <c r="Q3576" t="str">
        <f t="shared" si="331"/>
        <v>theater</v>
      </c>
      <c r="R3576" s="7" t="str">
        <f t="shared" si="332"/>
        <v>plays</v>
      </c>
      <c r="S3576" s="13">
        <f>(((I3576/60)/60)/24)+DATE(1970,1,1)</f>
        <v>41956.984351851846</v>
      </c>
      <c r="T3576" s="16">
        <f>(((J3576/60)/60)/24)+DATE(1970,1,1)</f>
        <v>41926.942685185182</v>
      </c>
      <c r="U3576">
        <f t="shared" si="333"/>
        <v>45</v>
      </c>
      <c r="V3576" t="str">
        <f t="shared" si="334"/>
        <v/>
      </c>
      <c r="W3576" t="str">
        <f t="shared" si="335"/>
        <v/>
      </c>
      <c r="X3576" t="str">
        <f t="shared" si="336"/>
        <v/>
      </c>
    </row>
    <row r="3577" spans="1:24"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f>
        <v>1.0133000000000001</v>
      </c>
      <c r="P3577" s="6">
        <f>E3577/L3577</f>
        <v>99.343137254901961</v>
      </c>
      <c r="Q3577" t="str">
        <f t="shared" si="331"/>
        <v>theater</v>
      </c>
      <c r="R3577" s="7" t="str">
        <f t="shared" si="332"/>
        <v>plays</v>
      </c>
      <c r="S3577" s="13">
        <f>(((I3577/60)/60)/24)+DATE(1970,1,1)</f>
        <v>42593.165972222225</v>
      </c>
      <c r="T3577" s="16">
        <f>(((J3577/60)/60)/24)+DATE(1970,1,1)</f>
        <v>42561.783877314811</v>
      </c>
      <c r="U3577">
        <f t="shared" si="333"/>
        <v>102</v>
      </c>
      <c r="V3577" t="str">
        <f t="shared" si="334"/>
        <v/>
      </c>
      <c r="W3577" t="str">
        <f t="shared" si="335"/>
        <v/>
      </c>
      <c r="X3577" t="str">
        <f t="shared" si="336"/>
        <v/>
      </c>
    </row>
    <row r="3578" spans="1:24"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f>
        <v>1</v>
      </c>
      <c r="P3578" s="6">
        <f>E3578/L3578</f>
        <v>20</v>
      </c>
      <c r="Q3578" t="str">
        <f t="shared" si="331"/>
        <v>theater</v>
      </c>
      <c r="R3578" s="7" t="str">
        <f t="shared" si="332"/>
        <v>plays</v>
      </c>
      <c r="S3578" s="13">
        <f>(((I3578/60)/60)/24)+DATE(1970,1,1)</f>
        <v>42709.590902777782</v>
      </c>
      <c r="T3578" s="16">
        <f>(((J3578/60)/60)/24)+DATE(1970,1,1)</f>
        <v>42649.54923611111</v>
      </c>
      <c r="U3578">
        <f t="shared" si="333"/>
        <v>5</v>
      </c>
      <c r="V3578" t="str">
        <f t="shared" si="334"/>
        <v/>
      </c>
      <c r="W3578" t="str">
        <f t="shared" si="335"/>
        <v/>
      </c>
      <c r="X3578" t="str">
        <f t="shared" si="336"/>
        <v/>
      </c>
    </row>
    <row r="3579" spans="1:24"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f>
        <v>1.3</v>
      </c>
      <c r="P3579" s="6">
        <f>E3579/L3579</f>
        <v>28.888888888888889</v>
      </c>
      <c r="Q3579" t="str">
        <f t="shared" si="331"/>
        <v>theater</v>
      </c>
      <c r="R3579" s="7" t="str">
        <f t="shared" si="332"/>
        <v>plays</v>
      </c>
      <c r="S3579" s="13">
        <f>(((I3579/60)/60)/24)+DATE(1970,1,1)</f>
        <v>42120.26944444445</v>
      </c>
      <c r="T3579" s="16">
        <f>(((J3579/60)/60)/24)+DATE(1970,1,1)</f>
        <v>42093.786840277782</v>
      </c>
      <c r="U3579">
        <f t="shared" si="333"/>
        <v>27</v>
      </c>
      <c r="V3579" t="str">
        <f t="shared" si="334"/>
        <v/>
      </c>
      <c r="W3579" t="str">
        <f t="shared" si="335"/>
        <v/>
      </c>
      <c r="X3579" t="str">
        <f t="shared" si="336"/>
        <v/>
      </c>
    </row>
    <row r="3580" spans="1:24"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f>
        <v>1.0001333333333333</v>
      </c>
      <c r="P3580" s="6">
        <f>E3580/L3580</f>
        <v>40.545945945945945</v>
      </c>
      <c r="Q3580" t="str">
        <f t="shared" si="331"/>
        <v>theater</v>
      </c>
      <c r="R3580" s="7" t="str">
        <f t="shared" si="332"/>
        <v>plays</v>
      </c>
      <c r="S3580" s="13">
        <f>(((I3580/60)/60)/24)+DATE(1970,1,1)</f>
        <v>42490.733530092592</v>
      </c>
      <c r="T3580" s="16">
        <f>(((J3580/60)/60)/24)+DATE(1970,1,1)</f>
        <v>42460.733530092592</v>
      </c>
      <c r="U3580">
        <f t="shared" si="333"/>
        <v>37</v>
      </c>
      <c r="V3580" t="str">
        <f t="shared" si="334"/>
        <v/>
      </c>
      <c r="W3580" t="str">
        <f t="shared" si="335"/>
        <v/>
      </c>
      <c r="X3580" t="str">
        <f t="shared" si="336"/>
        <v/>
      </c>
    </row>
    <row r="3581" spans="1:24"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f>
        <v>1</v>
      </c>
      <c r="P3581" s="6">
        <f>E3581/L3581</f>
        <v>35.714285714285715</v>
      </c>
      <c r="Q3581" t="str">
        <f t="shared" si="331"/>
        <v>theater</v>
      </c>
      <c r="R3581" s="7" t="str">
        <f t="shared" si="332"/>
        <v>plays</v>
      </c>
      <c r="S3581" s="13">
        <f>(((I3581/60)/60)/24)+DATE(1970,1,1)</f>
        <v>42460.720555555556</v>
      </c>
      <c r="T3581" s="16">
        <f>(((J3581/60)/60)/24)+DATE(1970,1,1)</f>
        <v>42430.762222222227</v>
      </c>
      <c r="U3581">
        <f t="shared" si="333"/>
        <v>14</v>
      </c>
      <c r="V3581" t="str">
        <f t="shared" si="334"/>
        <v/>
      </c>
      <c r="W3581" t="str">
        <f t="shared" si="335"/>
        <v/>
      </c>
      <c r="X3581" t="str">
        <f t="shared" si="336"/>
        <v/>
      </c>
    </row>
    <row r="3582" spans="1:24"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f>
        <v>1.1388888888888888</v>
      </c>
      <c r="P3582" s="6">
        <f>E3582/L3582</f>
        <v>37.962962962962962</v>
      </c>
      <c r="Q3582" t="str">
        <f t="shared" si="331"/>
        <v>theater</v>
      </c>
      <c r="R3582" s="7" t="str">
        <f t="shared" si="332"/>
        <v>plays</v>
      </c>
      <c r="S3582" s="13">
        <f>(((I3582/60)/60)/24)+DATE(1970,1,1)</f>
        <v>42064.207638888889</v>
      </c>
      <c r="T3582" s="16">
        <f>(((J3582/60)/60)/24)+DATE(1970,1,1)</f>
        <v>42026.176180555558</v>
      </c>
      <c r="U3582">
        <f t="shared" si="333"/>
        <v>27</v>
      </c>
      <c r="V3582" t="str">
        <f t="shared" si="334"/>
        <v/>
      </c>
      <c r="W3582" t="str">
        <f t="shared" si="335"/>
        <v/>
      </c>
      <c r="X3582" t="str">
        <f t="shared" si="336"/>
        <v/>
      </c>
    </row>
    <row r="3583" spans="1:24"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f>
        <v>1</v>
      </c>
      <c r="P3583" s="6">
        <f>E3583/L3583</f>
        <v>33.333333333333336</v>
      </c>
      <c r="Q3583" t="str">
        <f t="shared" si="331"/>
        <v>theater</v>
      </c>
      <c r="R3583" s="7" t="str">
        <f t="shared" si="332"/>
        <v>plays</v>
      </c>
      <c r="S3583" s="13">
        <f>(((I3583/60)/60)/24)+DATE(1970,1,1)</f>
        <v>41850.471180555556</v>
      </c>
      <c r="T3583" s="16">
        <f>(((J3583/60)/60)/24)+DATE(1970,1,1)</f>
        <v>41836.471180555556</v>
      </c>
      <c r="U3583">
        <f t="shared" si="333"/>
        <v>45</v>
      </c>
      <c r="V3583" t="str">
        <f t="shared" si="334"/>
        <v/>
      </c>
      <c r="W3583" t="str">
        <f t="shared" si="335"/>
        <v/>
      </c>
      <c r="X3583" t="str">
        <f t="shared" si="336"/>
        <v/>
      </c>
    </row>
    <row r="3584" spans="1:24"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f>
        <v>2.87</v>
      </c>
      <c r="P3584" s="6">
        <f>E3584/L3584</f>
        <v>58.571428571428569</v>
      </c>
      <c r="Q3584" t="str">
        <f t="shared" si="331"/>
        <v>theater</v>
      </c>
      <c r="R3584" s="7" t="str">
        <f t="shared" si="332"/>
        <v>plays</v>
      </c>
      <c r="S3584" s="13">
        <f>(((I3584/60)/60)/24)+DATE(1970,1,1)</f>
        <v>42465.095856481479</v>
      </c>
      <c r="T3584" s="16">
        <f>(((J3584/60)/60)/24)+DATE(1970,1,1)</f>
        <v>42451.095856481479</v>
      </c>
      <c r="U3584">
        <f t="shared" si="333"/>
        <v>49</v>
      </c>
      <c r="V3584" t="str">
        <f t="shared" si="334"/>
        <v/>
      </c>
      <c r="W3584" t="str">
        <f t="shared" si="335"/>
        <v/>
      </c>
      <c r="X3584" t="str">
        <f t="shared" si="336"/>
        <v/>
      </c>
    </row>
    <row r="3585" spans="1:24"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f>
        <v>1.085</v>
      </c>
      <c r="P3585" s="6">
        <f>E3585/L3585</f>
        <v>135.625</v>
      </c>
      <c r="Q3585" t="str">
        <f t="shared" si="331"/>
        <v>theater</v>
      </c>
      <c r="R3585" s="7" t="str">
        <f t="shared" si="332"/>
        <v>plays</v>
      </c>
      <c r="S3585" s="13">
        <f>(((I3585/60)/60)/24)+DATE(1970,1,1)</f>
        <v>42478.384317129632</v>
      </c>
      <c r="T3585" s="16">
        <f>(((J3585/60)/60)/24)+DATE(1970,1,1)</f>
        <v>42418.425983796296</v>
      </c>
      <c r="U3585">
        <f t="shared" si="333"/>
        <v>24</v>
      </c>
      <c r="V3585" t="str">
        <f t="shared" si="334"/>
        <v/>
      </c>
      <c r="W3585" t="str">
        <f t="shared" si="335"/>
        <v/>
      </c>
      <c r="X3585" t="str">
        <f t="shared" si="336"/>
        <v/>
      </c>
    </row>
    <row r="3586" spans="1:24"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f>
        <v>1.155</v>
      </c>
      <c r="P3586" s="6">
        <f>E3586/L3586</f>
        <v>30.9375</v>
      </c>
      <c r="Q3586" t="str">
        <f t="shared" si="331"/>
        <v>theater</v>
      </c>
      <c r="R3586" s="7" t="str">
        <f t="shared" si="332"/>
        <v>plays</v>
      </c>
      <c r="S3586" s="13">
        <f>(((I3586/60)/60)/24)+DATE(1970,1,1)</f>
        <v>42198.316481481481</v>
      </c>
      <c r="T3586" s="16">
        <f>(((J3586/60)/60)/24)+DATE(1970,1,1)</f>
        <v>42168.316481481481</v>
      </c>
      <c r="U3586">
        <f t="shared" si="333"/>
        <v>112</v>
      </c>
      <c r="V3586" t="str">
        <f t="shared" si="334"/>
        <v/>
      </c>
      <c r="W3586" t="str">
        <f t="shared" si="335"/>
        <v/>
      </c>
      <c r="X3586" t="str">
        <f t="shared" si="336"/>
        <v/>
      </c>
    </row>
    <row r="3587" spans="1:24"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f>
        <v>1.1911764705882353</v>
      </c>
      <c r="P3587" s="6">
        <f>E3587/L3587</f>
        <v>176.08695652173913</v>
      </c>
      <c r="Q3587" t="str">
        <f t="shared" ref="Q3587:Q3650" si="337">LEFT(N3587,SEARCH("/",N3587)-1)</f>
        <v>theater</v>
      </c>
      <c r="R3587" s="7" t="str">
        <f t="shared" ref="R3587:R3650" si="338">RIGHT(N3587,LEN(N3587)-SEARCH("/",N3587))</f>
        <v>plays</v>
      </c>
      <c r="S3587" s="13">
        <f>(((I3587/60)/60)/24)+DATE(1970,1,1)</f>
        <v>41994.716319444444</v>
      </c>
      <c r="T3587" s="16">
        <f>(((J3587/60)/60)/24)+DATE(1970,1,1)</f>
        <v>41964.716319444444</v>
      </c>
      <c r="U3587">
        <f t="shared" ref="U3587:U3650" si="339">IF(F3587="Successful",L3587,"")</f>
        <v>23</v>
      </c>
      <c r="V3587" t="str">
        <f t="shared" ref="V3587:V3650" si="340">IF($F3587="Failed",$L3587,"")</f>
        <v/>
      </c>
      <c r="W3587" t="str">
        <f t="shared" ref="W3587:W3650" si="341">IF($F3587="Canceled",$L3587,"")</f>
        <v/>
      </c>
      <c r="X3587" t="str">
        <f t="shared" ref="X3587:X3650" si="342">IF(V3587="",W3587,V3587)</f>
        <v/>
      </c>
    </row>
    <row r="3588" spans="1:24"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f>
        <v>1.0942666666666667</v>
      </c>
      <c r="P3588" s="6">
        <f>E3588/L3588</f>
        <v>151.9814814814815</v>
      </c>
      <c r="Q3588" t="str">
        <f t="shared" si="337"/>
        <v>theater</v>
      </c>
      <c r="R3588" s="7" t="str">
        <f t="shared" si="338"/>
        <v>plays</v>
      </c>
      <c r="S3588" s="13">
        <f>(((I3588/60)/60)/24)+DATE(1970,1,1)</f>
        <v>42636.697569444441</v>
      </c>
      <c r="T3588" s="16">
        <f>(((J3588/60)/60)/24)+DATE(1970,1,1)</f>
        <v>42576.697569444441</v>
      </c>
      <c r="U3588">
        <f t="shared" si="339"/>
        <v>54</v>
      </c>
      <c r="V3588" t="str">
        <f t="shared" si="340"/>
        <v/>
      </c>
      <c r="W3588" t="str">
        <f t="shared" si="341"/>
        <v/>
      </c>
      <c r="X3588" t="str">
        <f t="shared" si="342"/>
        <v/>
      </c>
    </row>
    <row r="3589" spans="1:24"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f>
        <v>1.266</v>
      </c>
      <c r="P3589" s="6">
        <f>E3589/L3589</f>
        <v>22.607142857142858</v>
      </c>
      <c r="Q3589" t="str">
        <f t="shared" si="337"/>
        <v>theater</v>
      </c>
      <c r="R3589" s="7" t="str">
        <f t="shared" si="338"/>
        <v>plays</v>
      </c>
      <c r="S3589" s="13">
        <f>(((I3589/60)/60)/24)+DATE(1970,1,1)</f>
        <v>42548.791666666672</v>
      </c>
      <c r="T3589" s="16">
        <f>(((J3589/60)/60)/24)+DATE(1970,1,1)</f>
        <v>42503.539976851855</v>
      </c>
      <c r="U3589">
        <f t="shared" si="339"/>
        <v>28</v>
      </c>
      <c r="V3589" t="str">
        <f t="shared" si="340"/>
        <v/>
      </c>
      <c r="W3589" t="str">
        <f t="shared" si="341"/>
        <v/>
      </c>
      <c r="X3589" t="str">
        <f t="shared" si="342"/>
        <v/>
      </c>
    </row>
    <row r="3590" spans="1:24"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f>
        <v>1.0049999999999999</v>
      </c>
      <c r="P3590" s="6">
        <f>E3590/L3590</f>
        <v>18.272727272727273</v>
      </c>
      <c r="Q3590" t="str">
        <f t="shared" si="337"/>
        <v>theater</v>
      </c>
      <c r="R3590" s="7" t="str">
        <f t="shared" si="338"/>
        <v>plays</v>
      </c>
      <c r="S3590" s="13">
        <f>(((I3590/60)/60)/24)+DATE(1970,1,1)</f>
        <v>42123.958333333328</v>
      </c>
      <c r="T3590" s="16">
        <f>(((J3590/60)/60)/24)+DATE(1970,1,1)</f>
        <v>42101.828819444447</v>
      </c>
      <c r="U3590">
        <f t="shared" si="339"/>
        <v>11</v>
      </c>
      <c r="V3590" t="str">
        <f t="shared" si="340"/>
        <v/>
      </c>
      <c r="W3590" t="str">
        <f t="shared" si="341"/>
        <v/>
      </c>
      <c r="X3590" t="str">
        <f t="shared" si="342"/>
        <v/>
      </c>
    </row>
    <row r="3591" spans="1:24"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f>
        <v>1.2749999999999999</v>
      </c>
      <c r="P3591" s="6">
        <f>E3591/L3591</f>
        <v>82.258064516129039</v>
      </c>
      <c r="Q3591" t="str">
        <f t="shared" si="337"/>
        <v>theater</v>
      </c>
      <c r="R3591" s="7" t="str">
        <f t="shared" si="338"/>
        <v>plays</v>
      </c>
      <c r="S3591" s="13">
        <f>(((I3591/60)/60)/24)+DATE(1970,1,1)</f>
        <v>42150.647534722222</v>
      </c>
      <c r="T3591" s="16">
        <f>(((J3591/60)/60)/24)+DATE(1970,1,1)</f>
        <v>42125.647534722222</v>
      </c>
      <c r="U3591">
        <f t="shared" si="339"/>
        <v>62</v>
      </c>
      <c r="V3591" t="str">
        <f t="shared" si="340"/>
        <v/>
      </c>
      <c r="W3591" t="str">
        <f t="shared" si="341"/>
        <v/>
      </c>
      <c r="X3591" t="str">
        <f t="shared" si="342"/>
        <v/>
      </c>
    </row>
    <row r="3592" spans="1:24"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f>
        <v>1.0005999999999999</v>
      </c>
      <c r="P3592" s="6">
        <f>E3592/L3592</f>
        <v>68.534246575342465</v>
      </c>
      <c r="Q3592" t="str">
        <f t="shared" si="337"/>
        <v>theater</v>
      </c>
      <c r="R3592" s="7" t="str">
        <f t="shared" si="338"/>
        <v>plays</v>
      </c>
      <c r="S3592" s="13">
        <f>(((I3592/60)/60)/24)+DATE(1970,1,1)</f>
        <v>41932.333726851852</v>
      </c>
      <c r="T3592" s="16">
        <f>(((J3592/60)/60)/24)+DATE(1970,1,1)</f>
        <v>41902.333726851852</v>
      </c>
      <c r="U3592">
        <f t="shared" si="339"/>
        <v>73</v>
      </c>
      <c r="V3592" t="str">
        <f t="shared" si="340"/>
        <v/>
      </c>
      <c r="W3592" t="str">
        <f t="shared" si="341"/>
        <v/>
      </c>
      <c r="X3592" t="str">
        <f t="shared" si="342"/>
        <v/>
      </c>
    </row>
    <row r="3593" spans="1:24"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f>
        <v>1.75</v>
      </c>
      <c r="P3593" s="6">
        <f>E3593/L3593</f>
        <v>68.055555555555557</v>
      </c>
      <c r="Q3593" t="str">
        <f t="shared" si="337"/>
        <v>theater</v>
      </c>
      <c r="R3593" s="7" t="str">
        <f t="shared" si="338"/>
        <v>plays</v>
      </c>
      <c r="S3593" s="13">
        <f>(((I3593/60)/60)/24)+DATE(1970,1,1)</f>
        <v>42028.207638888889</v>
      </c>
      <c r="T3593" s="16">
        <f>(((J3593/60)/60)/24)+DATE(1970,1,1)</f>
        <v>42003.948425925926</v>
      </c>
      <c r="U3593">
        <f t="shared" si="339"/>
        <v>18</v>
      </c>
      <c r="V3593" t="str">
        <f t="shared" si="340"/>
        <v/>
      </c>
      <c r="W3593" t="str">
        <f t="shared" si="341"/>
        <v/>
      </c>
      <c r="X3593" t="str">
        <f t="shared" si="342"/>
        <v/>
      </c>
    </row>
    <row r="3594" spans="1:24"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f>
        <v>1.2725</v>
      </c>
      <c r="P3594" s="6">
        <f>E3594/L3594</f>
        <v>72.714285714285708</v>
      </c>
      <c r="Q3594" t="str">
        <f t="shared" si="337"/>
        <v>theater</v>
      </c>
      <c r="R3594" s="7" t="str">
        <f t="shared" si="338"/>
        <v>plays</v>
      </c>
      <c r="S3594" s="13">
        <f>(((I3594/60)/60)/24)+DATE(1970,1,1)</f>
        <v>42046.207638888889</v>
      </c>
      <c r="T3594" s="16">
        <f>(((J3594/60)/60)/24)+DATE(1970,1,1)</f>
        <v>41988.829942129625</v>
      </c>
      <c r="U3594">
        <f t="shared" si="339"/>
        <v>35</v>
      </c>
      <c r="V3594" t="str">
        <f t="shared" si="340"/>
        <v/>
      </c>
      <c r="W3594" t="str">
        <f t="shared" si="341"/>
        <v/>
      </c>
      <c r="X3594" t="str">
        <f t="shared" si="342"/>
        <v/>
      </c>
    </row>
    <row r="3595" spans="1:24"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f>
        <v>1.1063333333333334</v>
      </c>
      <c r="P3595" s="6">
        <f>E3595/L3595</f>
        <v>77.186046511627907</v>
      </c>
      <c r="Q3595" t="str">
        <f t="shared" si="337"/>
        <v>theater</v>
      </c>
      <c r="R3595" s="7" t="str">
        <f t="shared" si="338"/>
        <v>plays</v>
      </c>
      <c r="S3595" s="13">
        <f>(((I3595/60)/60)/24)+DATE(1970,1,1)</f>
        <v>42009.851388888885</v>
      </c>
      <c r="T3595" s="16">
        <f>(((J3595/60)/60)/24)+DATE(1970,1,1)</f>
        <v>41974.898599537039</v>
      </c>
      <c r="U3595">
        <f t="shared" si="339"/>
        <v>43</v>
      </c>
      <c r="V3595" t="str">
        <f t="shared" si="340"/>
        <v/>
      </c>
      <c r="W3595" t="str">
        <f t="shared" si="341"/>
        <v/>
      </c>
      <c r="X3595" t="str">
        <f t="shared" si="342"/>
        <v/>
      </c>
    </row>
    <row r="3596" spans="1:24"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f>
        <v>1.2593749999999999</v>
      </c>
      <c r="P3596" s="6">
        <f>E3596/L3596</f>
        <v>55.972222222222221</v>
      </c>
      <c r="Q3596" t="str">
        <f t="shared" si="337"/>
        <v>theater</v>
      </c>
      <c r="R3596" s="7" t="str">
        <f t="shared" si="338"/>
        <v>plays</v>
      </c>
      <c r="S3596" s="13">
        <f>(((I3596/60)/60)/24)+DATE(1970,1,1)</f>
        <v>42617.066921296297</v>
      </c>
      <c r="T3596" s="16">
        <f>(((J3596/60)/60)/24)+DATE(1970,1,1)</f>
        <v>42592.066921296297</v>
      </c>
      <c r="U3596">
        <f t="shared" si="339"/>
        <v>36</v>
      </c>
      <c r="V3596" t="str">
        <f t="shared" si="340"/>
        <v/>
      </c>
      <c r="W3596" t="str">
        <f t="shared" si="341"/>
        <v/>
      </c>
      <c r="X3596" t="str">
        <f t="shared" si="342"/>
        <v/>
      </c>
    </row>
    <row r="3597" spans="1:24"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f>
        <v>1.1850000000000001</v>
      </c>
      <c r="P3597" s="6">
        <f>E3597/L3597</f>
        <v>49.693548387096776</v>
      </c>
      <c r="Q3597" t="str">
        <f t="shared" si="337"/>
        <v>theater</v>
      </c>
      <c r="R3597" s="7" t="str">
        <f t="shared" si="338"/>
        <v>plays</v>
      </c>
      <c r="S3597" s="13">
        <f>(((I3597/60)/60)/24)+DATE(1970,1,1)</f>
        <v>42076.290972222225</v>
      </c>
      <c r="T3597" s="16">
        <f>(((J3597/60)/60)/24)+DATE(1970,1,1)</f>
        <v>42050.008368055554</v>
      </c>
      <c r="U3597">
        <f t="shared" si="339"/>
        <v>62</v>
      </c>
      <c r="V3597" t="str">
        <f t="shared" si="340"/>
        <v/>
      </c>
      <c r="W3597" t="str">
        <f t="shared" si="341"/>
        <v/>
      </c>
      <c r="X3597" t="str">
        <f t="shared" si="342"/>
        <v/>
      </c>
    </row>
    <row r="3598" spans="1:24"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f>
        <v>1.0772727272727274</v>
      </c>
      <c r="P3598" s="6">
        <f>E3598/L3598</f>
        <v>79</v>
      </c>
      <c r="Q3598" t="str">
        <f t="shared" si="337"/>
        <v>theater</v>
      </c>
      <c r="R3598" s="7" t="str">
        <f t="shared" si="338"/>
        <v>plays</v>
      </c>
      <c r="S3598" s="13">
        <f>(((I3598/60)/60)/24)+DATE(1970,1,1)</f>
        <v>41877.715069444443</v>
      </c>
      <c r="T3598" s="16">
        <f>(((J3598/60)/60)/24)+DATE(1970,1,1)</f>
        <v>41856.715069444443</v>
      </c>
      <c r="U3598">
        <f t="shared" si="339"/>
        <v>15</v>
      </c>
      <c r="V3598" t="str">
        <f t="shared" si="340"/>
        <v/>
      </c>
      <c r="W3598" t="str">
        <f t="shared" si="341"/>
        <v/>
      </c>
      <c r="X3598" t="str">
        <f t="shared" si="342"/>
        <v/>
      </c>
    </row>
    <row r="3599" spans="1:24"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f>
        <v>1.026</v>
      </c>
      <c r="P3599" s="6">
        <f>E3599/L3599</f>
        <v>77.727272727272734</v>
      </c>
      <c r="Q3599" t="str">
        <f t="shared" si="337"/>
        <v>theater</v>
      </c>
      <c r="R3599" s="7" t="str">
        <f t="shared" si="338"/>
        <v>plays</v>
      </c>
      <c r="S3599" s="13">
        <f>(((I3599/60)/60)/24)+DATE(1970,1,1)</f>
        <v>42432.249305555553</v>
      </c>
      <c r="T3599" s="16">
        <f>(((J3599/60)/60)/24)+DATE(1970,1,1)</f>
        <v>42417.585532407407</v>
      </c>
      <c r="U3599">
        <f t="shared" si="339"/>
        <v>33</v>
      </c>
      <c r="V3599" t="str">
        <f t="shared" si="340"/>
        <v/>
      </c>
      <c r="W3599" t="str">
        <f t="shared" si="341"/>
        <v/>
      </c>
      <c r="X3599" t="str">
        <f t="shared" si="342"/>
        <v/>
      </c>
    </row>
    <row r="3600" spans="1:24"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f>
        <v>1.101</v>
      </c>
      <c r="P3600" s="6">
        <f>E3600/L3600</f>
        <v>40.777777777777779</v>
      </c>
      <c r="Q3600" t="str">
        <f t="shared" si="337"/>
        <v>theater</v>
      </c>
      <c r="R3600" s="7" t="str">
        <f t="shared" si="338"/>
        <v>plays</v>
      </c>
      <c r="S3600" s="13">
        <f>(((I3600/60)/60)/24)+DATE(1970,1,1)</f>
        <v>41885.207638888889</v>
      </c>
      <c r="T3600" s="16">
        <f>(((J3600/60)/60)/24)+DATE(1970,1,1)</f>
        <v>41866.79886574074</v>
      </c>
      <c r="U3600">
        <f t="shared" si="339"/>
        <v>27</v>
      </c>
      <c r="V3600" t="str">
        <f t="shared" si="340"/>
        <v/>
      </c>
      <c r="W3600" t="str">
        <f t="shared" si="341"/>
        <v/>
      </c>
      <c r="X3600" t="str">
        <f t="shared" si="342"/>
        <v/>
      </c>
    </row>
    <row r="3601" spans="1:24"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f>
        <v>2.02</v>
      </c>
      <c r="P3601" s="6">
        <f>E3601/L3601</f>
        <v>59.411764705882355</v>
      </c>
      <c r="Q3601" t="str">
        <f t="shared" si="337"/>
        <v>theater</v>
      </c>
      <c r="R3601" s="7" t="str">
        <f t="shared" si="338"/>
        <v>plays</v>
      </c>
      <c r="S3601" s="13">
        <f>(((I3601/60)/60)/24)+DATE(1970,1,1)</f>
        <v>42246</v>
      </c>
      <c r="T3601" s="16">
        <f>(((J3601/60)/60)/24)+DATE(1970,1,1)</f>
        <v>42220.79487268519</v>
      </c>
      <c r="U3601">
        <f t="shared" si="339"/>
        <v>17</v>
      </c>
      <c r="V3601" t="str">
        <f t="shared" si="340"/>
        <v/>
      </c>
      <c r="W3601" t="str">
        <f t="shared" si="341"/>
        <v/>
      </c>
      <c r="X3601" t="str">
        <f t="shared" si="342"/>
        <v/>
      </c>
    </row>
    <row r="3602" spans="1:24"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f>
        <v>1.3</v>
      </c>
      <c r="P3602" s="6">
        <f>E3602/L3602</f>
        <v>3.25</v>
      </c>
      <c r="Q3602" t="str">
        <f t="shared" si="337"/>
        <v>theater</v>
      </c>
      <c r="R3602" s="7" t="str">
        <f t="shared" si="338"/>
        <v>plays</v>
      </c>
      <c r="S3602" s="13">
        <f>(((I3602/60)/60)/24)+DATE(1970,1,1)</f>
        <v>42656.849120370374</v>
      </c>
      <c r="T3602" s="16">
        <f>(((J3602/60)/60)/24)+DATE(1970,1,1)</f>
        <v>42628.849120370374</v>
      </c>
      <c r="U3602">
        <f t="shared" si="339"/>
        <v>4</v>
      </c>
      <c r="V3602" t="str">
        <f t="shared" si="340"/>
        <v/>
      </c>
      <c r="W3602" t="str">
        <f t="shared" si="341"/>
        <v/>
      </c>
      <c r="X3602" t="str">
        <f t="shared" si="342"/>
        <v/>
      </c>
    </row>
    <row r="3603" spans="1:24"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f>
        <v>1.0435000000000001</v>
      </c>
      <c r="P3603" s="6">
        <f>E3603/L3603</f>
        <v>39.377358490566039</v>
      </c>
      <c r="Q3603" t="str">
        <f t="shared" si="337"/>
        <v>theater</v>
      </c>
      <c r="R3603" s="7" t="str">
        <f t="shared" si="338"/>
        <v>plays</v>
      </c>
      <c r="S3603" s="13">
        <f>(((I3603/60)/60)/24)+DATE(1970,1,1)</f>
        <v>42020.99863425926</v>
      </c>
      <c r="T3603" s="16">
        <f>(((J3603/60)/60)/24)+DATE(1970,1,1)</f>
        <v>41990.99863425926</v>
      </c>
      <c r="U3603">
        <f t="shared" si="339"/>
        <v>53</v>
      </c>
      <c r="V3603" t="str">
        <f t="shared" si="340"/>
        <v/>
      </c>
      <c r="W3603" t="str">
        <f t="shared" si="341"/>
        <v/>
      </c>
      <c r="X3603" t="str">
        <f t="shared" si="342"/>
        <v/>
      </c>
    </row>
    <row r="3604" spans="1:24"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f>
        <v>1.0004999999999999</v>
      </c>
      <c r="P3604" s="6">
        <f>E3604/L3604</f>
        <v>81.673469387755105</v>
      </c>
      <c r="Q3604" t="str">
        <f t="shared" si="337"/>
        <v>theater</v>
      </c>
      <c r="R3604" s="7" t="str">
        <f t="shared" si="338"/>
        <v>plays</v>
      </c>
      <c r="S3604" s="13">
        <f>(((I3604/60)/60)/24)+DATE(1970,1,1)</f>
        <v>42507.894432870366</v>
      </c>
      <c r="T3604" s="16">
        <f>(((J3604/60)/60)/24)+DATE(1970,1,1)</f>
        <v>42447.894432870366</v>
      </c>
      <c r="U3604">
        <f t="shared" si="339"/>
        <v>49</v>
      </c>
      <c r="V3604" t="str">
        <f t="shared" si="340"/>
        <v/>
      </c>
      <c r="W3604" t="str">
        <f t="shared" si="341"/>
        <v/>
      </c>
      <c r="X3604" t="str">
        <f t="shared" si="342"/>
        <v/>
      </c>
    </row>
    <row r="3605" spans="1:24"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f>
        <v>1.7066666666666668</v>
      </c>
      <c r="P3605" s="6">
        <f>E3605/L3605</f>
        <v>44.912280701754383</v>
      </c>
      <c r="Q3605" t="str">
        <f t="shared" si="337"/>
        <v>theater</v>
      </c>
      <c r="R3605" s="7" t="str">
        <f t="shared" si="338"/>
        <v>plays</v>
      </c>
      <c r="S3605" s="13">
        <f>(((I3605/60)/60)/24)+DATE(1970,1,1)</f>
        <v>42313.906018518523</v>
      </c>
      <c r="T3605" s="16">
        <f>(((J3605/60)/60)/24)+DATE(1970,1,1)</f>
        <v>42283.864351851851</v>
      </c>
      <c r="U3605">
        <f t="shared" si="339"/>
        <v>57</v>
      </c>
      <c r="V3605" t="str">
        <f t="shared" si="340"/>
        <v/>
      </c>
      <c r="W3605" t="str">
        <f t="shared" si="341"/>
        <v/>
      </c>
      <c r="X3605" t="str">
        <f t="shared" si="342"/>
        <v/>
      </c>
    </row>
    <row r="3606" spans="1:24"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f>
        <v>1.1283333333333334</v>
      </c>
      <c r="P3606" s="6">
        <f>E3606/L3606</f>
        <v>49.05797101449275</v>
      </c>
      <c r="Q3606" t="str">
        <f t="shared" si="337"/>
        <v>theater</v>
      </c>
      <c r="R3606" s="7" t="str">
        <f t="shared" si="338"/>
        <v>plays</v>
      </c>
      <c r="S3606" s="13">
        <f>(((I3606/60)/60)/24)+DATE(1970,1,1)</f>
        <v>42489.290972222225</v>
      </c>
      <c r="T3606" s="16">
        <f>(((J3606/60)/60)/24)+DATE(1970,1,1)</f>
        <v>42483.015694444446</v>
      </c>
      <c r="U3606">
        <f t="shared" si="339"/>
        <v>69</v>
      </c>
      <c r="V3606" t="str">
        <f t="shared" si="340"/>
        <v/>
      </c>
      <c r="W3606" t="str">
        <f t="shared" si="341"/>
        <v/>
      </c>
      <c r="X3606" t="str">
        <f t="shared" si="342"/>
        <v/>
      </c>
    </row>
    <row r="3607" spans="1:24"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f>
        <v>1.84</v>
      </c>
      <c r="P3607" s="6">
        <f>E3607/L3607</f>
        <v>30.666666666666668</v>
      </c>
      <c r="Q3607" t="str">
        <f t="shared" si="337"/>
        <v>theater</v>
      </c>
      <c r="R3607" s="7" t="str">
        <f t="shared" si="338"/>
        <v>plays</v>
      </c>
      <c r="S3607" s="13">
        <f>(((I3607/60)/60)/24)+DATE(1970,1,1)</f>
        <v>42413.793124999997</v>
      </c>
      <c r="T3607" s="16">
        <f>(((J3607/60)/60)/24)+DATE(1970,1,1)</f>
        <v>42383.793124999997</v>
      </c>
      <c r="U3607">
        <f t="shared" si="339"/>
        <v>15</v>
      </c>
      <c r="V3607" t="str">
        <f t="shared" si="340"/>
        <v/>
      </c>
      <c r="W3607" t="str">
        <f t="shared" si="341"/>
        <v/>
      </c>
      <c r="X3607" t="str">
        <f t="shared" si="342"/>
        <v/>
      </c>
    </row>
    <row r="3608" spans="1:24"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f>
        <v>1.3026666666666666</v>
      </c>
      <c r="P3608" s="6">
        <f>E3608/L3608</f>
        <v>61.0625</v>
      </c>
      <c r="Q3608" t="str">
        <f t="shared" si="337"/>
        <v>theater</v>
      </c>
      <c r="R3608" s="7" t="str">
        <f t="shared" si="338"/>
        <v>plays</v>
      </c>
      <c r="S3608" s="13">
        <f>(((I3608/60)/60)/24)+DATE(1970,1,1)</f>
        <v>42596.604826388888</v>
      </c>
      <c r="T3608" s="16">
        <f>(((J3608/60)/60)/24)+DATE(1970,1,1)</f>
        <v>42566.604826388888</v>
      </c>
      <c r="U3608">
        <f t="shared" si="339"/>
        <v>64</v>
      </c>
      <c r="V3608" t="str">
        <f t="shared" si="340"/>
        <v/>
      </c>
      <c r="W3608" t="str">
        <f t="shared" si="341"/>
        <v/>
      </c>
      <c r="X3608" t="str">
        <f t="shared" si="342"/>
        <v/>
      </c>
    </row>
    <row r="3609" spans="1:24"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f>
        <v>1.0545454545454545</v>
      </c>
      <c r="P3609" s="6">
        <f>E3609/L3609</f>
        <v>29</v>
      </c>
      <c r="Q3609" t="str">
        <f t="shared" si="337"/>
        <v>theater</v>
      </c>
      <c r="R3609" s="7" t="str">
        <f t="shared" si="338"/>
        <v>plays</v>
      </c>
      <c r="S3609" s="13">
        <f>(((I3609/60)/60)/24)+DATE(1970,1,1)</f>
        <v>42353</v>
      </c>
      <c r="T3609" s="16">
        <f>(((J3609/60)/60)/24)+DATE(1970,1,1)</f>
        <v>42338.963912037041</v>
      </c>
      <c r="U3609">
        <f t="shared" si="339"/>
        <v>20</v>
      </c>
      <c r="V3609" t="str">
        <f t="shared" si="340"/>
        <v/>
      </c>
      <c r="W3609" t="str">
        <f t="shared" si="341"/>
        <v/>
      </c>
      <c r="X3609" t="str">
        <f t="shared" si="342"/>
        <v/>
      </c>
    </row>
    <row r="3610" spans="1:24"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f>
        <v>1</v>
      </c>
      <c r="P3610" s="6">
        <f>E3610/L3610</f>
        <v>29.62962962962963</v>
      </c>
      <c r="Q3610" t="str">
        <f t="shared" si="337"/>
        <v>theater</v>
      </c>
      <c r="R3610" s="7" t="str">
        <f t="shared" si="338"/>
        <v>plays</v>
      </c>
      <c r="S3610" s="13">
        <f>(((I3610/60)/60)/24)+DATE(1970,1,1)</f>
        <v>42538.583333333328</v>
      </c>
      <c r="T3610" s="16">
        <f>(((J3610/60)/60)/24)+DATE(1970,1,1)</f>
        <v>42506.709375000006</v>
      </c>
      <c r="U3610">
        <f t="shared" si="339"/>
        <v>27</v>
      </c>
      <c r="V3610" t="str">
        <f t="shared" si="340"/>
        <v/>
      </c>
      <c r="W3610" t="str">
        <f t="shared" si="341"/>
        <v/>
      </c>
      <c r="X3610" t="str">
        <f t="shared" si="342"/>
        <v/>
      </c>
    </row>
    <row r="3611" spans="1:24"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f>
        <v>1.5331632653061225</v>
      </c>
      <c r="P3611" s="6">
        <f>E3611/L3611</f>
        <v>143.0952380952381</v>
      </c>
      <c r="Q3611" t="str">
        <f t="shared" si="337"/>
        <v>theater</v>
      </c>
      <c r="R3611" s="7" t="str">
        <f t="shared" si="338"/>
        <v>plays</v>
      </c>
      <c r="S3611" s="13">
        <f>(((I3611/60)/60)/24)+DATE(1970,1,1)</f>
        <v>42459.950057870374</v>
      </c>
      <c r="T3611" s="16">
        <f>(((J3611/60)/60)/24)+DATE(1970,1,1)</f>
        <v>42429.991724537031</v>
      </c>
      <c r="U3611">
        <f t="shared" si="339"/>
        <v>21</v>
      </c>
      <c r="V3611" t="str">
        <f t="shared" si="340"/>
        <v/>
      </c>
      <c r="W3611" t="str">
        <f t="shared" si="341"/>
        <v/>
      </c>
      <c r="X3611" t="str">
        <f t="shared" si="342"/>
        <v/>
      </c>
    </row>
    <row r="3612" spans="1:24"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f>
        <v>1.623</v>
      </c>
      <c r="P3612" s="6">
        <f>E3612/L3612</f>
        <v>52.354838709677416</v>
      </c>
      <c r="Q3612" t="str">
        <f t="shared" si="337"/>
        <v>theater</v>
      </c>
      <c r="R3612" s="7" t="str">
        <f t="shared" si="338"/>
        <v>plays</v>
      </c>
      <c r="S3612" s="13">
        <f>(((I3612/60)/60)/24)+DATE(1970,1,1)</f>
        <v>42233.432129629626</v>
      </c>
      <c r="T3612" s="16">
        <f>(((J3612/60)/60)/24)+DATE(1970,1,1)</f>
        <v>42203.432129629626</v>
      </c>
      <c r="U3612">
        <f t="shared" si="339"/>
        <v>31</v>
      </c>
      <c r="V3612" t="str">
        <f t="shared" si="340"/>
        <v/>
      </c>
      <c r="W3612" t="str">
        <f t="shared" si="341"/>
        <v/>
      </c>
      <c r="X3612" t="str">
        <f t="shared" si="342"/>
        <v/>
      </c>
    </row>
    <row r="3613" spans="1:24"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f>
        <v>1.36</v>
      </c>
      <c r="P3613" s="6">
        <f>E3613/L3613</f>
        <v>66.666666666666671</v>
      </c>
      <c r="Q3613" t="str">
        <f t="shared" si="337"/>
        <v>theater</v>
      </c>
      <c r="R3613" s="7" t="str">
        <f t="shared" si="338"/>
        <v>plays</v>
      </c>
      <c r="S3613" s="13">
        <f>(((I3613/60)/60)/24)+DATE(1970,1,1)</f>
        <v>42102.370381944449</v>
      </c>
      <c r="T3613" s="16">
        <f>(((J3613/60)/60)/24)+DATE(1970,1,1)</f>
        <v>42072.370381944449</v>
      </c>
      <c r="U3613">
        <f t="shared" si="339"/>
        <v>51</v>
      </c>
      <c r="V3613" t="str">
        <f t="shared" si="340"/>
        <v/>
      </c>
      <c r="W3613" t="str">
        <f t="shared" si="341"/>
        <v/>
      </c>
      <c r="X3613" t="str">
        <f t="shared" si="342"/>
        <v/>
      </c>
    </row>
    <row r="3614" spans="1:24"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f>
        <v>1.444</v>
      </c>
      <c r="P3614" s="6">
        <f>E3614/L3614</f>
        <v>126.66666666666667</v>
      </c>
      <c r="Q3614" t="str">
        <f t="shared" si="337"/>
        <v>theater</v>
      </c>
      <c r="R3614" s="7" t="str">
        <f t="shared" si="338"/>
        <v>plays</v>
      </c>
      <c r="S3614" s="13">
        <f>(((I3614/60)/60)/24)+DATE(1970,1,1)</f>
        <v>41799.726979166669</v>
      </c>
      <c r="T3614" s="16">
        <f>(((J3614/60)/60)/24)+DATE(1970,1,1)</f>
        <v>41789.726979166669</v>
      </c>
      <c r="U3614">
        <f t="shared" si="339"/>
        <v>57</v>
      </c>
      <c r="V3614" t="str">
        <f t="shared" si="340"/>
        <v/>
      </c>
      <c r="W3614" t="str">
        <f t="shared" si="341"/>
        <v/>
      </c>
      <c r="X3614" t="str">
        <f t="shared" si="342"/>
        <v/>
      </c>
    </row>
    <row r="3615" spans="1:24"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f>
        <v>1</v>
      </c>
      <c r="P3615" s="6">
        <f>E3615/L3615</f>
        <v>62.5</v>
      </c>
      <c r="Q3615" t="str">
        <f t="shared" si="337"/>
        <v>theater</v>
      </c>
      <c r="R3615" s="7" t="str">
        <f t="shared" si="338"/>
        <v>plays</v>
      </c>
      <c r="S3615" s="13">
        <f>(((I3615/60)/60)/24)+DATE(1970,1,1)</f>
        <v>41818.58997685185</v>
      </c>
      <c r="T3615" s="16">
        <f>(((J3615/60)/60)/24)+DATE(1970,1,1)</f>
        <v>41788.58997685185</v>
      </c>
      <c r="U3615">
        <f t="shared" si="339"/>
        <v>20</v>
      </c>
      <c r="V3615" t="str">
        <f t="shared" si="340"/>
        <v/>
      </c>
      <c r="W3615" t="str">
        <f t="shared" si="341"/>
        <v/>
      </c>
      <c r="X3615" t="str">
        <f t="shared" si="342"/>
        <v/>
      </c>
    </row>
    <row r="3616" spans="1:24"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f>
        <v>1.008</v>
      </c>
      <c r="P3616" s="6">
        <f>E3616/L3616</f>
        <v>35.492957746478872</v>
      </c>
      <c r="Q3616" t="str">
        <f t="shared" si="337"/>
        <v>theater</v>
      </c>
      <c r="R3616" s="7" t="str">
        <f t="shared" si="338"/>
        <v>plays</v>
      </c>
      <c r="S3616" s="13">
        <f>(((I3616/60)/60)/24)+DATE(1970,1,1)</f>
        <v>42174.041851851856</v>
      </c>
      <c r="T3616" s="16">
        <f>(((J3616/60)/60)/24)+DATE(1970,1,1)</f>
        <v>42144.041851851856</v>
      </c>
      <c r="U3616">
        <f t="shared" si="339"/>
        <v>71</v>
      </c>
      <c r="V3616" t="str">
        <f t="shared" si="340"/>
        <v/>
      </c>
      <c r="W3616" t="str">
        <f t="shared" si="341"/>
        <v/>
      </c>
      <c r="X3616" t="str">
        <f t="shared" si="342"/>
        <v/>
      </c>
    </row>
    <row r="3617" spans="1:24"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f>
        <v>1.0680000000000001</v>
      </c>
      <c r="P3617" s="6">
        <f>E3617/L3617</f>
        <v>37.083333333333336</v>
      </c>
      <c r="Q3617" t="str">
        <f t="shared" si="337"/>
        <v>theater</v>
      </c>
      <c r="R3617" s="7" t="str">
        <f t="shared" si="338"/>
        <v>plays</v>
      </c>
      <c r="S3617" s="13">
        <f>(((I3617/60)/60)/24)+DATE(1970,1,1)</f>
        <v>42348.593703703707</v>
      </c>
      <c r="T3617" s="16">
        <f>(((J3617/60)/60)/24)+DATE(1970,1,1)</f>
        <v>42318.593703703707</v>
      </c>
      <c r="U3617">
        <f t="shared" si="339"/>
        <v>72</v>
      </c>
      <c r="V3617" t="str">
        <f t="shared" si="340"/>
        <v/>
      </c>
      <c r="W3617" t="str">
        <f t="shared" si="341"/>
        <v/>
      </c>
      <c r="X3617" t="str">
        <f t="shared" si="342"/>
        <v/>
      </c>
    </row>
    <row r="3618" spans="1:24"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f>
        <v>1.248</v>
      </c>
      <c r="P3618" s="6">
        <f>E3618/L3618</f>
        <v>69.333333333333329</v>
      </c>
      <c r="Q3618" t="str">
        <f t="shared" si="337"/>
        <v>theater</v>
      </c>
      <c r="R3618" s="7" t="str">
        <f t="shared" si="338"/>
        <v>plays</v>
      </c>
      <c r="S3618" s="13">
        <f>(((I3618/60)/60)/24)+DATE(1970,1,1)</f>
        <v>42082.908148148148</v>
      </c>
      <c r="T3618" s="16">
        <f>(((J3618/60)/60)/24)+DATE(1970,1,1)</f>
        <v>42052.949814814812</v>
      </c>
      <c r="U3618">
        <f t="shared" si="339"/>
        <v>45</v>
      </c>
      <c r="V3618" t="str">
        <f t="shared" si="340"/>
        <v/>
      </c>
      <c r="W3618" t="str">
        <f t="shared" si="341"/>
        <v/>
      </c>
      <c r="X3618" t="str">
        <f t="shared" si="342"/>
        <v/>
      </c>
    </row>
    <row r="3619" spans="1:24"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f>
        <v>1.1891891891891893</v>
      </c>
      <c r="P3619" s="6">
        <f>E3619/L3619</f>
        <v>17.254901960784313</v>
      </c>
      <c r="Q3619" t="str">
        <f t="shared" si="337"/>
        <v>theater</v>
      </c>
      <c r="R3619" s="7" t="str">
        <f t="shared" si="338"/>
        <v>plays</v>
      </c>
      <c r="S3619" s="13">
        <f>(((I3619/60)/60)/24)+DATE(1970,1,1)</f>
        <v>42794</v>
      </c>
      <c r="T3619" s="16">
        <f>(((J3619/60)/60)/24)+DATE(1970,1,1)</f>
        <v>42779.610289351855</v>
      </c>
      <c r="U3619">
        <f t="shared" si="339"/>
        <v>51</v>
      </c>
      <c r="V3619" t="str">
        <f t="shared" si="340"/>
        <v/>
      </c>
      <c r="W3619" t="str">
        <f t="shared" si="341"/>
        <v/>
      </c>
      <c r="X3619" t="str">
        <f t="shared" si="342"/>
        <v/>
      </c>
    </row>
    <row r="3620" spans="1:24"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f>
        <v>1.01</v>
      </c>
      <c r="P3620" s="6">
        <f>E3620/L3620</f>
        <v>36.071428571428569</v>
      </c>
      <c r="Q3620" t="str">
        <f t="shared" si="337"/>
        <v>theater</v>
      </c>
      <c r="R3620" s="7" t="str">
        <f t="shared" si="338"/>
        <v>plays</v>
      </c>
      <c r="S3620" s="13">
        <f>(((I3620/60)/60)/24)+DATE(1970,1,1)</f>
        <v>42158.627893518518</v>
      </c>
      <c r="T3620" s="16">
        <f>(((J3620/60)/60)/24)+DATE(1970,1,1)</f>
        <v>42128.627893518518</v>
      </c>
      <c r="U3620">
        <f t="shared" si="339"/>
        <v>56</v>
      </c>
      <c r="V3620" t="str">
        <f t="shared" si="340"/>
        <v/>
      </c>
      <c r="W3620" t="str">
        <f t="shared" si="341"/>
        <v/>
      </c>
      <c r="X3620" t="str">
        <f t="shared" si="342"/>
        <v/>
      </c>
    </row>
    <row r="3621" spans="1:24"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f>
        <v>1.1299999999999999</v>
      </c>
      <c r="P3621" s="6">
        <f>E3621/L3621</f>
        <v>66.470588235294116</v>
      </c>
      <c r="Q3621" t="str">
        <f t="shared" si="337"/>
        <v>theater</v>
      </c>
      <c r="R3621" s="7" t="str">
        <f t="shared" si="338"/>
        <v>plays</v>
      </c>
      <c r="S3621" s="13">
        <f>(((I3621/60)/60)/24)+DATE(1970,1,1)</f>
        <v>42693.916666666672</v>
      </c>
      <c r="T3621" s="16">
        <f>(((J3621/60)/60)/24)+DATE(1970,1,1)</f>
        <v>42661.132245370376</v>
      </c>
      <c r="U3621">
        <f t="shared" si="339"/>
        <v>17</v>
      </c>
      <c r="V3621" t="str">
        <f t="shared" si="340"/>
        <v/>
      </c>
      <c r="W3621" t="str">
        <f t="shared" si="341"/>
        <v/>
      </c>
      <c r="X3621" t="str">
        <f t="shared" si="342"/>
        <v/>
      </c>
    </row>
    <row r="3622" spans="1:24"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f>
        <v>1.0519047619047619</v>
      </c>
      <c r="P3622" s="6">
        <f>E3622/L3622</f>
        <v>56.065989847715734</v>
      </c>
      <c r="Q3622" t="str">
        <f t="shared" si="337"/>
        <v>theater</v>
      </c>
      <c r="R3622" s="7" t="str">
        <f t="shared" si="338"/>
        <v>plays</v>
      </c>
      <c r="S3622" s="13">
        <f>(((I3622/60)/60)/24)+DATE(1970,1,1)</f>
        <v>42068.166666666672</v>
      </c>
      <c r="T3622" s="16">
        <f>(((J3622/60)/60)/24)+DATE(1970,1,1)</f>
        <v>42037.938206018516</v>
      </c>
      <c r="U3622">
        <f t="shared" si="339"/>
        <v>197</v>
      </c>
      <c r="V3622" t="str">
        <f t="shared" si="340"/>
        <v/>
      </c>
      <c r="W3622" t="str">
        <f t="shared" si="341"/>
        <v/>
      </c>
      <c r="X3622" t="str">
        <f t="shared" si="342"/>
        <v/>
      </c>
    </row>
    <row r="3623" spans="1:24"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f>
        <v>1.0973333333333333</v>
      </c>
      <c r="P3623" s="6">
        <f>E3623/L3623</f>
        <v>47.028571428571432</v>
      </c>
      <c r="Q3623" t="str">
        <f t="shared" si="337"/>
        <v>theater</v>
      </c>
      <c r="R3623" s="7" t="str">
        <f t="shared" si="338"/>
        <v>plays</v>
      </c>
      <c r="S3623" s="13">
        <f>(((I3623/60)/60)/24)+DATE(1970,1,1)</f>
        <v>42643.875</v>
      </c>
      <c r="T3623" s="16">
        <f>(((J3623/60)/60)/24)+DATE(1970,1,1)</f>
        <v>42619.935694444444</v>
      </c>
      <c r="U3623">
        <f t="shared" si="339"/>
        <v>70</v>
      </c>
      <c r="V3623" t="str">
        <f t="shared" si="340"/>
        <v/>
      </c>
      <c r="W3623" t="str">
        <f t="shared" si="341"/>
        <v/>
      </c>
      <c r="X3623" t="str">
        <f t="shared" si="342"/>
        <v/>
      </c>
    </row>
    <row r="3624" spans="1:24"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f>
        <v>1.00099</v>
      </c>
      <c r="P3624" s="6">
        <f>E3624/L3624</f>
        <v>47.666190476190479</v>
      </c>
      <c r="Q3624" t="str">
        <f t="shared" si="337"/>
        <v>theater</v>
      </c>
      <c r="R3624" s="7" t="str">
        <f t="shared" si="338"/>
        <v>plays</v>
      </c>
      <c r="S3624" s="13">
        <f>(((I3624/60)/60)/24)+DATE(1970,1,1)</f>
        <v>41910.140972222223</v>
      </c>
      <c r="T3624" s="16">
        <f>(((J3624/60)/60)/24)+DATE(1970,1,1)</f>
        <v>41877.221886574072</v>
      </c>
      <c r="U3624">
        <f t="shared" si="339"/>
        <v>21</v>
      </c>
      <c r="V3624" t="str">
        <f t="shared" si="340"/>
        <v/>
      </c>
      <c r="W3624" t="str">
        <f t="shared" si="341"/>
        <v/>
      </c>
      <c r="X3624" t="str">
        <f t="shared" si="342"/>
        <v/>
      </c>
    </row>
    <row r="3625" spans="1:24"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f>
        <v>1.2</v>
      </c>
      <c r="P3625" s="6">
        <f>E3625/L3625</f>
        <v>88.235294117647058</v>
      </c>
      <c r="Q3625" t="str">
        <f t="shared" si="337"/>
        <v>theater</v>
      </c>
      <c r="R3625" s="7" t="str">
        <f t="shared" si="338"/>
        <v>plays</v>
      </c>
      <c r="S3625" s="13">
        <f>(((I3625/60)/60)/24)+DATE(1970,1,1)</f>
        <v>41846.291666666664</v>
      </c>
      <c r="T3625" s="16">
        <f>(((J3625/60)/60)/24)+DATE(1970,1,1)</f>
        <v>41828.736921296295</v>
      </c>
      <c r="U3625">
        <f t="shared" si="339"/>
        <v>34</v>
      </c>
      <c r="V3625" t="str">
        <f t="shared" si="340"/>
        <v/>
      </c>
      <c r="W3625" t="str">
        <f t="shared" si="341"/>
        <v/>
      </c>
      <c r="X3625" t="str">
        <f t="shared" si="342"/>
        <v/>
      </c>
    </row>
    <row r="3626" spans="1:24"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f>
        <v>1.0493333333333332</v>
      </c>
      <c r="P3626" s="6">
        <f>E3626/L3626</f>
        <v>80.717948717948715</v>
      </c>
      <c r="Q3626" t="str">
        <f t="shared" si="337"/>
        <v>theater</v>
      </c>
      <c r="R3626" s="7" t="str">
        <f t="shared" si="338"/>
        <v>plays</v>
      </c>
      <c r="S3626" s="13">
        <f>(((I3626/60)/60)/24)+DATE(1970,1,1)</f>
        <v>42605.774189814809</v>
      </c>
      <c r="T3626" s="16">
        <f>(((J3626/60)/60)/24)+DATE(1970,1,1)</f>
        <v>42545.774189814809</v>
      </c>
      <c r="U3626">
        <f t="shared" si="339"/>
        <v>39</v>
      </c>
      <c r="V3626" t="str">
        <f t="shared" si="340"/>
        <v/>
      </c>
      <c r="W3626" t="str">
        <f t="shared" si="341"/>
        <v/>
      </c>
      <c r="X3626" t="str">
        <f t="shared" si="342"/>
        <v/>
      </c>
    </row>
    <row r="3627" spans="1:24"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f>
        <v>1.0266666666666666</v>
      </c>
      <c r="P3627" s="6">
        <f>E3627/L3627</f>
        <v>39.487179487179489</v>
      </c>
      <c r="Q3627" t="str">
        <f t="shared" si="337"/>
        <v>theater</v>
      </c>
      <c r="R3627" s="7" t="str">
        <f t="shared" si="338"/>
        <v>plays</v>
      </c>
      <c r="S3627" s="13">
        <f>(((I3627/60)/60)/24)+DATE(1970,1,1)</f>
        <v>42187.652511574073</v>
      </c>
      <c r="T3627" s="16">
        <f>(((J3627/60)/60)/24)+DATE(1970,1,1)</f>
        <v>42157.652511574073</v>
      </c>
      <c r="U3627">
        <f t="shared" si="339"/>
        <v>78</v>
      </c>
      <c r="V3627" t="str">
        <f t="shared" si="340"/>
        <v/>
      </c>
      <c r="W3627" t="str">
        <f t="shared" si="341"/>
        <v/>
      </c>
      <c r="X3627" t="str">
        <f t="shared" si="342"/>
        <v/>
      </c>
    </row>
    <row r="3628" spans="1:24"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f>
        <v>1.0182500000000001</v>
      </c>
      <c r="P3628" s="6">
        <f>E3628/L3628</f>
        <v>84.854166666666671</v>
      </c>
      <c r="Q3628" t="str">
        <f t="shared" si="337"/>
        <v>theater</v>
      </c>
      <c r="R3628" s="7" t="str">
        <f t="shared" si="338"/>
        <v>plays</v>
      </c>
      <c r="S3628" s="13">
        <f>(((I3628/60)/60)/24)+DATE(1970,1,1)</f>
        <v>41867.667326388888</v>
      </c>
      <c r="T3628" s="16">
        <f>(((J3628/60)/60)/24)+DATE(1970,1,1)</f>
        <v>41846.667326388888</v>
      </c>
      <c r="U3628">
        <f t="shared" si="339"/>
        <v>48</v>
      </c>
      <c r="V3628" t="str">
        <f t="shared" si="340"/>
        <v/>
      </c>
      <c r="W3628" t="str">
        <f t="shared" si="341"/>
        <v/>
      </c>
      <c r="X3628" t="str">
        <f t="shared" si="342"/>
        <v/>
      </c>
    </row>
    <row r="3629" spans="1:24"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f>
        <v>1</v>
      </c>
      <c r="P3629" s="6">
        <f>E3629/L3629</f>
        <v>68.965517241379317</v>
      </c>
      <c r="Q3629" t="str">
        <f t="shared" si="337"/>
        <v>theater</v>
      </c>
      <c r="R3629" s="7" t="str">
        <f t="shared" si="338"/>
        <v>plays</v>
      </c>
      <c r="S3629" s="13">
        <f>(((I3629/60)/60)/24)+DATE(1970,1,1)</f>
        <v>42511.165972222225</v>
      </c>
      <c r="T3629" s="16">
        <f>(((J3629/60)/60)/24)+DATE(1970,1,1)</f>
        <v>42460.741747685184</v>
      </c>
      <c r="U3629">
        <f t="shared" si="339"/>
        <v>29</v>
      </c>
      <c r="V3629" t="str">
        <f t="shared" si="340"/>
        <v/>
      </c>
      <c r="W3629" t="str">
        <f t="shared" si="341"/>
        <v/>
      </c>
      <c r="X3629" t="str">
        <f t="shared" si="342"/>
        <v/>
      </c>
    </row>
    <row r="3630" spans="1:24"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f>
        <v>0</v>
      </c>
      <c r="P3630" s="6" t="e">
        <f>E3630/L3630</f>
        <v>#DIV/0!</v>
      </c>
      <c r="Q3630" t="str">
        <f t="shared" si="337"/>
        <v>theater</v>
      </c>
      <c r="R3630" s="7" t="str">
        <f t="shared" si="338"/>
        <v>musical</v>
      </c>
      <c r="S3630" s="13">
        <f>(((I3630/60)/60)/24)+DATE(1970,1,1)</f>
        <v>42351.874953703707</v>
      </c>
      <c r="T3630" s="16">
        <f>(((J3630/60)/60)/24)+DATE(1970,1,1)</f>
        <v>42291.833287037036</v>
      </c>
      <c r="U3630" t="str">
        <f t="shared" si="339"/>
        <v/>
      </c>
      <c r="V3630">
        <f t="shared" si="340"/>
        <v>0</v>
      </c>
      <c r="W3630" t="str">
        <f t="shared" si="341"/>
        <v/>
      </c>
      <c r="X3630">
        <f t="shared" si="342"/>
        <v>0</v>
      </c>
    </row>
    <row r="3631" spans="1:24"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f>
        <v>1.9999999999999999E-6</v>
      </c>
      <c r="P3631" s="6">
        <f>E3631/L3631</f>
        <v>1</v>
      </c>
      <c r="Q3631" t="str">
        <f t="shared" si="337"/>
        <v>theater</v>
      </c>
      <c r="R3631" s="7" t="str">
        <f t="shared" si="338"/>
        <v>musical</v>
      </c>
      <c r="S3631" s="13">
        <f>(((I3631/60)/60)/24)+DATE(1970,1,1)</f>
        <v>42495.708333333328</v>
      </c>
      <c r="T3631" s="16">
        <f>(((J3631/60)/60)/24)+DATE(1970,1,1)</f>
        <v>42437.094490740739</v>
      </c>
      <c r="U3631" t="str">
        <f t="shared" si="339"/>
        <v/>
      </c>
      <c r="V3631">
        <f t="shared" si="340"/>
        <v>2</v>
      </c>
      <c r="W3631" t="str">
        <f t="shared" si="341"/>
        <v/>
      </c>
      <c r="X3631">
        <f t="shared" si="342"/>
        <v>2</v>
      </c>
    </row>
    <row r="3632" spans="1:24"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s="6">
        <f>E3632/L3632</f>
        <v>1</v>
      </c>
      <c r="Q3632" t="str">
        <f t="shared" si="337"/>
        <v>theater</v>
      </c>
      <c r="R3632" s="7" t="str">
        <f t="shared" si="338"/>
        <v>musical</v>
      </c>
      <c r="S3632" s="13">
        <f>(((I3632/60)/60)/24)+DATE(1970,1,1)</f>
        <v>41972.888773148152</v>
      </c>
      <c r="T3632" s="16">
        <f>(((J3632/60)/60)/24)+DATE(1970,1,1)</f>
        <v>41942.84710648148</v>
      </c>
      <c r="U3632" t="str">
        <f t="shared" si="339"/>
        <v/>
      </c>
      <c r="V3632">
        <f t="shared" si="340"/>
        <v>1</v>
      </c>
      <c r="W3632" t="str">
        <f t="shared" si="341"/>
        <v/>
      </c>
      <c r="X3632">
        <f t="shared" si="342"/>
        <v>1</v>
      </c>
    </row>
    <row r="3633" spans="1:24"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f>
        <v>0.51023391812865493</v>
      </c>
      <c r="P3633" s="6">
        <f>E3633/L3633</f>
        <v>147.88135593220338</v>
      </c>
      <c r="Q3633" t="str">
        <f t="shared" si="337"/>
        <v>theater</v>
      </c>
      <c r="R3633" s="7" t="str">
        <f t="shared" si="338"/>
        <v>musical</v>
      </c>
      <c r="S3633" s="13">
        <f>(((I3633/60)/60)/24)+DATE(1970,1,1)</f>
        <v>41905.165972222225</v>
      </c>
      <c r="T3633" s="16">
        <f>(((J3633/60)/60)/24)+DATE(1970,1,1)</f>
        <v>41880.753437499996</v>
      </c>
      <c r="U3633" t="str">
        <f t="shared" si="339"/>
        <v/>
      </c>
      <c r="V3633">
        <f t="shared" si="340"/>
        <v>59</v>
      </c>
      <c r="W3633" t="str">
        <f t="shared" si="341"/>
        <v/>
      </c>
      <c r="X3633">
        <f t="shared" si="342"/>
        <v>59</v>
      </c>
    </row>
    <row r="3634" spans="1:24"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f>
        <v>0.2</v>
      </c>
      <c r="P3634" s="6">
        <f>E3634/L3634</f>
        <v>100</v>
      </c>
      <c r="Q3634" t="str">
        <f t="shared" si="337"/>
        <v>theater</v>
      </c>
      <c r="R3634" s="7" t="str">
        <f t="shared" si="338"/>
        <v>musical</v>
      </c>
      <c r="S3634" s="13">
        <f>(((I3634/60)/60)/24)+DATE(1970,1,1)</f>
        <v>41966.936909722222</v>
      </c>
      <c r="T3634" s="16">
        <f>(((J3634/60)/60)/24)+DATE(1970,1,1)</f>
        <v>41946.936909722222</v>
      </c>
      <c r="U3634" t="str">
        <f t="shared" si="339"/>
        <v/>
      </c>
      <c r="V3634">
        <f t="shared" si="340"/>
        <v>1</v>
      </c>
      <c r="W3634" t="str">
        <f t="shared" si="341"/>
        <v/>
      </c>
      <c r="X3634">
        <f t="shared" si="342"/>
        <v>1</v>
      </c>
    </row>
    <row r="3635" spans="1:24"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f>
        <v>0.35239999999999999</v>
      </c>
      <c r="P3635" s="6">
        <f>E3635/L3635</f>
        <v>56.838709677419352</v>
      </c>
      <c r="Q3635" t="str">
        <f t="shared" si="337"/>
        <v>theater</v>
      </c>
      <c r="R3635" s="7" t="str">
        <f t="shared" si="338"/>
        <v>musical</v>
      </c>
      <c r="S3635" s="13">
        <f>(((I3635/60)/60)/24)+DATE(1970,1,1)</f>
        <v>42693.041666666672</v>
      </c>
      <c r="T3635" s="16">
        <f>(((J3635/60)/60)/24)+DATE(1970,1,1)</f>
        <v>42649.623460648145</v>
      </c>
      <c r="U3635" t="str">
        <f t="shared" si="339"/>
        <v/>
      </c>
      <c r="V3635">
        <f t="shared" si="340"/>
        <v>31</v>
      </c>
      <c r="W3635" t="str">
        <f t="shared" si="341"/>
        <v/>
      </c>
      <c r="X3635">
        <f t="shared" si="342"/>
        <v>31</v>
      </c>
    </row>
    <row r="3636" spans="1:24"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f>
        <v>4.2466666666666666E-2</v>
      </c>
      <c r="P3636" s="6">
        <f>E3636/L3636</f>
        <v>176.94444444444446</v>
      </c>
      <c r="Q3636" t="str">
        <f t="shared" si="337"/>
        <v>theater</v>
      </c>
      <c r="R3636" s="7" t="str">
        <f t="shared" si="338"/>
        <v>musical</v>
      </c>
      <c r="S3636" s="13">
        <f>(((I3636/60)/60)/24)+DATE(1970,1,1)</f>
        <v>42749.165972222225</v>
      </c>
      <c r="T3636" s="16">
        <f>(((J3636/60)/60)/24)+DATE(1970,1,1)</f>
        <v>42701.166365740741</v>
      </c>
      <c r="U3636" t="str">
        <f t="shared" si="339"/>
        <v/>
      </c>
      <c r="V3636">
        <f t="shared" si="340"/>
        <v>18</v>
      </c>
      <c r="W3636" t="str">
        <f t="shared" si="341"/>
        <v/>
      </c>
      <c r="X3636">
        <f t="shared" si="342"/>
        <v>18</v>
      </c>
    </row>
    <row r="3637" spans="1:24"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f>
        <v>0.36457142857142855</v>
      </c>
      <c r="P3637" s="6">
        <f>E3637/L3637</f>
        <v>127.6</v>
      </c>
      <c r="Q3637" t="str">
        <f t="shared" si="337"/>
        <v>theater</v>
      </c>
      <c r="R3637" s="7" t="str">
        <f t="shared" si="338"/>
        <v>musical</v>
      </c>
      <c r="S3637" s="13">
        <f>(((I3637/60)/60)/24)+DATE(1970,1,1)</f>
        <v>42480.88282407407</v>
      </c>
      <c r="T3637" s="16">
        <f>(((J3637/60)/60)/24)+DATE(1970,1,1)</f>
        <v>42450.88282407407</v>
      </c>
      <c r="U3637" t="str">
        <f t="shared" si="339"/>
        <v/>
      </c>
      <c r="V3637">
        <f t="shared" si="340"/>
        <v>10</v>
      </c>
      <c r="W3637" t="str">
        <f t="shared" si="341"/>
        <v/>
      </c>
      <c r="X3637">
        <f t="shared" si="342"/>
        <v>10</v>
      </c>
    </row>
    <row r="3638" spans="1:24"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f>
        <v>0</v>
      </c>
      <c r="P3638" s="6" t="e">
        <f>E3638/L3638</f>
        <v>#DIV/0!</v>
      </c>
      <c r="Q3638" t="str">
        <f t="shared" si="337"/>
        <v>theater</v>
      </c>
      <c r="R3638" s="7" t="str">
        <f t="shared" si="338"/>
        <v>musical</v>
      </c>
      <c r="S3638" s="13">
        <f>(((I3638/60)/60)/24)+DATE(1970,1,1)</f>
        <v>42261.694780092599</v>
      </c>
      <c r="T3638" s="16">
        <f>(((J3638/60)/60)/24)+DATE(1970,1,1)</f>
        <v>42226.694780092599</v>
      </c>
      <c r="U3638" t="str">
        <f t="shared" si="339"/>
        <v/>
      </c>
      <c r="V3638">
        <f t="shared" si="340"/>
        <v>0</v>
      </c>
      <c r="W3638" t="str">
        <f t="shared" si="341"/>
        <v/>
      </c>
      <c r="X3638">
        <f t="shared" si="342"/>
        <v>0</v>
      </c>
    </row>
    <row r="3639" spans="1:24"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f>
        <v>0.30866666666666664</v>
      </c>
      <c r="P3639" s="6">
        <f>E3639/L3639</f>
        <v>66.142857142857139</v>
      </c>
      <c r="Q3639" t="str">
        <f t="shared" si="337"/>
        <v>theater</v>
      </c>
      <c r="R3639" s="7" t="str">
        <f t="shared" si="338"/>
        <v>musical</v>
      </c>
      <c r="S3639" s="13">
        <f>(((I3639/60)/60)/24)+DATE(1970,1,1)</f>
        <v>42005.700636574074</v>
      </c>
      <c r="T3639" s="16">
        <f>(((J3639/60)/60)/24)+DATE(1970,1,1)</f>
        <v>41975.700636574074</v>
      </c>
      <c r="U3639" t="str">
        <f t="shared" si="339"/>
        <v/>
      </c>
      <c r="V3639">
        <f t="shared" si="340"/>
        <v>14</v>
      </c>
      <c r="W3639" t="str">
        <f t="shared" si="341"/>
        <v/>
      </c>
      <c r="X3639">
        <f t="shared" si="342"/>
        <v>14</v>
      </c>
    </row>
    <row r="3640" spans="1:24"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f>
        <v>6.545454545454546E-2</v>
      </c>
      <c r="P3640" s="6">
        <f>E3640/L3640</f>
        <v>108</v>
      </c>
      <c r="Q3640" t="str">
        <f t="shared" si="337"/>
        <v>theater</v>
      </c>
      <c r="R3640" s="7" t="str">
        <f t="shared" si="338"/>
        <v>musical</v>
      </c>
      <c r="S3640" s="13">
        <f>(((I3640/60)/60)/24)+DATE(1970,1,1)</f>
        <v>42113.631157407406</v>
      </c>
      <c r="T3640" s="16">
        <f>(((J3640/60)/60)/24)+DATE(1970,1,1)</f>
        <v>42053.672824074078</v>
      </c>
      <c r="U3640" t="str">
        <f t="shared" si="339"/>
        <v/>
      </c>
      <c r="V3640">
        <f t="shared" si="340"/>
        <v>2</v>
      </c>
      <c r="W3640" t="str">
        <f t="shared" si="341"/>
        <v/>
      </c>
      <c r="X3640">
        <f t="shared" si="342"/>
        <v>2</v>
      </c>
    </row>
    <row r="3641" spans="1:24"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f>
        <v>4.0000000000000003E-5</v>
      </c>
      <c r="P3641" s="6">
        <f>E3641/L3641</f>
        <v>1</v>
      </c>
      <c r="Q3641" t="str">
        <f t="shared" si="337"/>
        <v>theater</v>
      </c>
      <c r="R3641" s="7" t="str">
        <f t="shared" si="338"/>
        <v>musical</v>
      </c>
      <c r="S3641" s="13">
        <f>(((I3641/60)/60)/24)+DATE(1970,1,1)</f>
        <v>42650.632638888885</v>
      </c>
      <c r="T3641" s="16">
        <f>(((J3641/60)/60)/24)+DATE(1970,1,1)</f>
        <v>42590.677152777775</v>
      </c>
      <c r="U3641" t="str">
        <f t="shared" si="339"/>
        <v/>
      </c>
      <c r="V3641">
        <f t="shared" si="340"/>
        <v>1</v>
      </c>
      <c r="W3641" t="str">
        <f t="shared" si="341"/>
        <v/>
      </c>
      <c r="X3641">
        <f t="shared" si="342"/>
        <v>1</v>
      </c>
    </row>
    <row r="3642" spans="1:24"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f>
        <v>5.5E-2</v>
      </c>
      <c r="P3642" s="6">
        <f>E3642/L3642</f>
        <v>18.333333333333332</v>
      </c>
      <c r="Q3642" t="str">
        <f t="shared" si="337"/>
        <v>theater</v>
      </c>
      <c r="R3642" s="7" t="str">
        <f t="shared" si="338"/>
        <v>musical</v>
      </c>
      <c r="S3642" s="13">
        <f>(((I3642/60)/60)/24)+DATE(1970,1,1)</f>
        <v>42134.781597222223</v>
      </c>
      <c r="T3642" s="16">
        <f>(((J3642/60)/60)/24)+DATE(1970,1,1)</f>
        <v>42104.781597222223</v>
      </c>
      <c r="U3642" t="str">
        <f t="shared" si="339"/>
        <v/>
      </c>
      <c r="V3642">
        <f t="shared" si="340"/>
        <v>3</v>
      </c>
      <c r="W3642" t="str">
        <f t="shared" si="341"/>
        <v/>
      </c>
      <c r="X3642">
        <f t="shared" si="342"/>
        <v>3</v>
      </c>
    </row>
    <row r="3643" spans="1:24"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f>
        <v>0</v>
      </c>
      <c r="P3643" s="6" t="e">
        <f>E3643/L3643</f>
        <v>#DIV/0!</v>
      </c>
      <c r="Q3643" t="str">
        <f t="shared" si="337"/>
        <v>theater</v>
      </c>
      <c r="R3643" s="7" t="str">
        <f t="shared" si="338"/>
        <v>musical</v>
      </c>
      <c r="S3643" s="13">
        <f>(((I3643/60)/60)/24)+DATE(1970,1,1)</f>
        <v>41917.208333333336</v>
      </c>
      <c r="T3643" s="16">
        <f>(((J3643/60)/60)/24)+DATE(1970,1,1)</f>
        <v>41899.627071759263</v>
      </c>
      <c r="U3643" t="str">
        <f t="shared" si="339"/>
        <v/>
      </c>
      <c r="V3643">
        <f t="shared" si="340"/>
        <v>0</v>
      </c>
      <c r="W3643" t="str">
        <f t="shared" si="341"/>
        <v/>
      </c>
      <c r="X3643">
        <f t="shared" si="342"/>
        <v>0</v>
      </c>
    </row>
    <row r="3644" spans="1:24"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f>
        <v>2.1428571428571429E-2</v>
      </c>
      <c r="P3644" s="6">
        <f>E3644/L3644</f>
        <v>7.5</v>
      </c>
      <c r="Q3644" t="str">
        <f t="shared" si="337"/>
        <v>theater</v>
      </c>
      <c r="R3644" s="7" t="str">
        <f t="shared" si="338"/>
        <v>musical</v>
      </c>
      <c r="S3644" s="13">
        <f>(((I3644/60)/60)/24)+DATE(1970,1,1)</f>
        <v>42338.708333333328</v>
      </c>
      <c r="T3644" s="16">
        <f>(((J3644/60)/60)/24)+DATE(1970,1,1)</f>
        <v>42297.816284722227</v>
      </c>
      <c r="U3644" t="str">
        <f t="shared" si="339"/>
        <v/>
      </c>
      <c r="V3644">
        <f t="shared" si="340"/>
        <v>2</v>
      </c>
      <c r="W3644" t="str">
        <f t="shared" si="341"/>
        <v/>
      </c>
      <c r="X3644">
        <f t="shared" si="342"/>
        <v>2</v>
      </c>
    </row>
    <row r="3645" spans="1:24"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f>
        <v>0</v>
      </c>
      <c r="P3645" s="6" t="e">
        <f>E3645/L3645</f>
        <v>#DIV/0!</v>
      </c>
      <c r="Q3645" t="str">
        <f t="shared" si="337"/>
        <v>theater</v>
      </c>
      <c r="R3645" s="7" t="str">
        <f t="shared" si="338"/>
        <v>musical</v>
      </c>
      <c r="S3645" s="13">
        <f>(((I3645/60)/60)/24)+DATE(1970,1,1)</f>
        <v>42325.185636574075</v>
      </c>
      <c r="T3645" s="16">
        <f>(((J3645/60)/60)/24)+DATE(1970,1,1)</f>
        <v>42285.143969907411</v>
      </c>
      <c r="U3645" t="str">
        <f t="shared" si="339"/>
        <v/>
      </c>
      <c r="V3645">
        <f t="shared" si="340"/>
        <v>0</v>
      </c>
      <c r="W3645" t="str">
        <f t="shared" si="341"/>
        <v/>
      </c>
      <c r="X3645">
        <f t="shared" si="342"/>
        <v>0</v>
      </c>
    </row>
    <row r="3646" spans="1:24"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f>
        <v>0.16420000000000001</v>
      </c>
      <c r="P3646" s="6">
        <f>E3646/L3646</f>
        <v>68.416666666666671</v>
      </c>
      <c r="Q3646" t="str">
        <f t="shared" si="337"/>
        <v>theater</v>
      </c>
      <c r="R3646" s="7" t="str">
        <f t="shared" si="338"/>
        <v>musical</v>
      </c>
      <c r="S3646" s="13">
        <f>(((I3646/60)/60)/24)+DATE(1970,1,1)</f>
        <v>42437.207638888889</v>
      </c>
      <c r="T3646" s="16">
        <f>(((J3646/60)/60)/24)+DATE(1970,1,1)</f>
        <v>42409.241747685184</v>
      </c>
      <c r="U3646" t="str">
        <f t="shared" si="339"/>
        <v/>
      </c>
      <c r="V3646">
        <f t="shared" si="340"/>
        <v>12</v>
      </c>
      <c r="W3646" t="str">
        <f t="shared" si="341"/>
        <v/>
      </c>
      <c r="X3646">
        <f t="shared" si="342"/>
        <v>12</v>
      </c>
    </row>
    <row r="3647" spans="1:24"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f>
        <v>1E-3</v>
      </c>
      <c r="P3647" s="6">
        <f>E3647/L3647</f>
        <v>1</v>
      </c>
      <c r="Q3647" t="str">
        <f t="shared" si="337"/>
        <v>theater</v>
      </c>
      <c r="R3647" s="7" t="str">
        <f t="shared" si="338"/>
        <v>musical</v>
      </c>
      <c r="S3647" s="13">
        <f>(((I3647/60)/60)/24)+DATE(1970,1,1)</f>
        <v>42696.012013888889</v>
      </c>
      <c r="T3647" s="16">
        <f>(((J3647/60)/60)/24)+DATE(1970,1,1)</f>
        <v>42665.970347222217</v>
      </c>
      <c r="U3647" t="str">
        <f t="shared" si="339"/>
        <v/>
      </c>
      <c r="V3647">
        <f t="shared" si="340"/>
        <v>1</v>
      </c>
      <c r="W3647" t="str">
        <f t="shared" si="341"/>
        <v/>
      </c>
      <c r="X3647">
        <f t="shared" si="342"/>
        <v>1</v>
      </c>
    </row>
    <row r="3648" spans="1:24"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f>
        <v>4.8099999999999997E-2</v>
      </c>
      <c r="P3648" s="6">
        <f>E3648/L3648</f>
        <v>60.125</v>
      </c>
      <c r="Q3648" t="str">
        <f t="shared" si="337"/>
        <v>theater</v>
      </c>
      <c r="R3648" s="7" t="str">
        <f t="shared" si="338"/>
        <v>musical</v>
      </c>
      <c r="S3648" s="13">
        <f>(((I3648/60)/60)/24)+DATE(1970,1,1)</f>
        <v>42171.979166666672</v>
      </c>
      <c r="T3648" s="16">
        <f>(((J3648/60)/60)/24)+DATE(1970,1,1)</f>
        <v>42140.421319444446</v>
      </c>
      <c r="U3648" t="str">
        <f t="shared" si="339"/>
        <v/>
      </c>
      <c r="V3648">
        <f t="shared" si="340"/>
        <v>8</v>
      </c>
      <c r="W3648" t="str">
        <f t="shared" si="341"/>
        <v/>
      </c>
      <c r="X3648">
        <f t="shared" si="342"/>
        <v>8</v>
      </c>
    </row>
    <row r="3649" spans="1:24"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f>
        <v>0.06</v>
      </c>
      <c r="P3649" s="6">
        <f>E3649/L3649</f>
        <v>15</v>
      </c>
      <c r="Q3649" t="str">
        <f t="shared" si="337"/>
        <v>theater</v>
      </c>
      <c r="R3649" s="7" t="str">
        <f t="shared" si="338"/>
        <v>musical</v>
      </c>
      <c r="S3649" s="13">
        <f>(((I3649/60)/60)/24)+DATE(1970,1,1)</f>
        <v>42643.749155092592</v>
      </c>
      <c r="T3649" s="16">
        <f>(((J3649/60)/60)/24)+DATE(1970,1,1)</f>
        <v>42598.749155092592</v>
      </c>
      <c r="U3649" t="str">
        <f t="shared" si="339"/>
        <v/>
      </c>
      <c r="V3649">
        <f t="shared" si="340"/>
        <v>2</v>
      </c>
      <c r="W3649" t="str">
        <f t="shared" si="341"/>
        <v/>
      </c>
      <c r="X3649">
        <f t="shared" si="342"/>
        <v>2</v>
      </c>
    </row>
    <row r="3650" spans="1:24"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f>
        <v>1.003825</v>
      </c>
      <c r="P3650" s="6">
        <f>E3650/L3650</f>
        <v>550.04109589041093</v>
      </c>
      <c r="Q3650" t="str">
        <f t="shared" si="337"/>
        <v>theater</v>
      </c>
      <c r="R3650" s="7" t="str">
        <f t="shared" si="338"/>
        <v>plays</v>
      </c>
      <c r="S3650" s="13">
        <f>(((I3650/60)/60)/24)+DATE(1970,1,1)</f>
        <v>41917.292187500003</v>
      </c>
      <c r="T3650" s="16">
        <f>(((J3650/60)/60)/24)+DATE(1970,1,1)</f>
        <v>41887.292187500003</v>
      </c>
      <c r="U3650">
        <f t="shared" si="339"/>
        <v>73</v>
      </c>
      <c r="V3650" t="str">
        <f t="shared" si="340"/>
        <v/>
      </c>
      <c r="W3650" t="str">
        <f t="shared" si="341"/>
        <v/>
      </c>
      <c r="X3650" t="str">
        <f t="shared" si="342"/>
        <v/>
      </c>
    </row>
    <row r="3651" spans="1:24"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f>
        <v>1.04</v>
      </c>
      <c r="P3651" s="6">
        <f>E3651/L3651</f>
        <v>97.5</v>
      </c>
      <c r="Q3651" t="str">
        <f t="shared" ref="Q3651:Q3714" si="343">LEFT(N3651,SEARCH("/",N3651)-1)</f>
        <v>theater</v>
      </c>
      <c r="R3651" s="7" t="str">
        <f t="shared" ref="R3651:R3714" si="344">RIGHT(N3651,LEN(N3651)-SEARCH("/",N3651))</f>
        <v>plays</v>
      </c>
      <c r="S3651" s="13">
        <f>(((I3651/60)/60)/24)+DATE(1970,1,1)</f>
        <v>41806.712893518517</v>
      </c>
      <c r="T3651" s="16">
        <f>(((J3651/60)/60)/24)+DATE(1970,1,1)</f>
        <v>41780.712893518517</v>
      </c>
      <c r="U3651">
        <f t="shared" ref="U3651:U3714" si="345">IF(F3651="Successful",L3651,"")</f>
        <v>8</v>
      </c>
      <c r="V3651" t="str">
        <f t="shared" ref="V3651:V3714" si="346">IF($F3651="Failed",$L3651,"")</f>
        <v/>
      </c>
      <c r="W3651" t="str">
        <f t="shared" ref="W3651:W3714" si="347">IF($F3651="Canceled",$L3651,"")</f>
        <v/>
      </c>
      <c r="X3651" t="str">
        <f t="shared" ref="X3651:X3714" si="348">IF(V3651="",W3651,V3651)</f>
        <v/>
      </c>
    </row>
    <row r="3652" spans="1:24"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f>
        <v>1</v>
      </c>
      <c r="P3652" s="6">
        <f>E3652/L3652</f>
        <v>29.411764705882351</v>
      </c>
      <c r="Q3652" t="str">
        <f t="shared" si="343"/>
        <v>theater</v>
      </c>
      <c r="R3652" s="7" t="str">
        <f t="shared" si="344"/>
        <v>plays</v>
      </c>
      <c r="S3652" s="13">
        <f>(((I3652/60)/60)/24)+DATE(1970,1,1)</f>
        <v>42402.478981481487</v>
      </c>
      <c r="T3652" s="16">
        <f>(((J3652/60)/60)/24)+DATE(1970,1,1)</f>
        <v>42381.478981481487</v>
      </c>
      <c r="U3652">
        <f t="shared" si="345"/>
        <v>17</v>
      </c>
      <c r="V3652" t="str">
        <f t="shared" si="346"/>
        <v/>
      </c>
      <c r="W3652" t="str">
        <f t="shared" si="347"/>
        <v/>
      </c>
      <c r="X3652" t="str">
        <f t="shared" si="348"/>
        <v/>
      </c>
    </row>
    <row r="3653" spans="1:24"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f>
        <v>1.04</v>
      </c>
      <c r="P3653" s="6">
        <f>E3653/L3653</f>
        <v>57.777777777777779</v>
      </c>
      <c r="Q3653" t="str">
        <f t="shared" si="343"/>
        <v>theater</v>
      </c>
      <c r="R3653" s="7" t="str">
        <f t="shared" si="344"/>
        <v>plays</v>
      </c>
      <c r="S3653" s="13">
        <f>(((I3653/60)/60)/24)+DATE(1970,1,1)</f>
        <v>41861.665972222225</v>
      </c>
      <c r="T3653" s="16">
        <f>(((J3653/60)/60)/24)+DATE(1970,1,1)</f>
        <v>41828.646319444444</v>
      </c>
      <c r="U3653">
        <f t="shared" si="345"/>
        <v>9</v>
      </c>
      <c r="V3653" t="str">
        <f t="shared" si="346"/>
        <v/>
      </c>
      <c r="W3653" t="str">
        <f t="shared" si="347"/>
        <v/>
      </c>
      <c r="X3653" t="str">
        <f t="shared" si="348"/>
        <v/>
      </c>
    </row>
    <row r="3654" spans="1:24"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f>
        <v>2.5066666666666668</v>
      </c>
      <c r="P3654" s="6">
        <f>E3654/L3654</f>
        <v>44.235294117647058</v>
      </c>
      <c r="Q3654" t="str">
        <f t="shared" si="343"/>
        <v>theater</v>
      </c>
      <c r="R3654" s="7" t="str">
        <f t="shared" si="344"/>
        <v>plays</v>
      </c>
      <c r="S3654" s="13">
        <f>(((I3654/60)/60)/24)+DATE(1970,1,1)</f>
        <v>42607.165972222225</v>
      </c>
      <c r="T3654" s="16">
        <f>(((J3654/60)/60)/24)+DATE(1970,1,1)</f>
        <v>42596.644699074073</v>
      </c>
      <c r="U3654">
        <f t="shared" si="345"/>
        <v>17</v>
      </c>
      <c r="V3654" t="str">
        <f t="shared" si="346"/>
        <v/>
      </c>
      <c r="W3654" t="str">
        <f t="shared" si="347"/>
        <v/>
      </c>
      <c r="X3654" t="str">
        <f t="shared" si="348"/>
        <v/>
      </c>
    </row>
    <row r="3655" spans="1:24"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f>
        <v>1.0049999999999999</v>
      </c>
      <c r="P3655" s="6">
        <f>E3655/L3655</f>
        <v>60.909090909090907</v>
      </c>
      <c r="Q3655" t="str">
        <f t="shared" si="343"/>
        <v>theater</v>
      </c>
      <c r="R3655" s="7" t="str">
        <f t="shared" si="344"/>
        <v>plays</v>
      </c>
      <c r="S3655" s="13">
        <f>(((I3655/60)/60)/24)+DATE(1970,1,1)</f>
        <v>42221.363506944443</v>
      </c>
      <c r="T3655" s="16">
        <f>(((J3655/60)/60)/24)+DATE(1970,1,1)</f>
        <v>42191.363506944443</v>
      </c>
      <c r="U3655">
        <f t="shared" si="345"/>
        <v>33</v>
      </c>
      <c r="V3655" t="str">
        <f t="shared" si="346"/>
        <v/>
      </c>
      <c r="W3655" t="str">
        <f t="shared" si="347"/>
        <v/>
      </c>
      <c r="X3655" t="str">
        <f t="shared" si="348"/>
        <v/>
      </c>
    </row>
    <row r="3656" spans="1:24"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f>
        <v>1.744</v>
      </c>
      <c r="P3656" s="6">
        <f>E3656/L3656</f>
        <v>68.84210526315789</v>
      </c>
      <c r="Q3656" t="str">
        <f t="shared" si="343"/>
        <v>theater</v>
      </c>
      <c r="R3656" s="7" t="str">
        <f t="shared" si="344"/>
        <v>plays</v>
      </c>
      <c r="S3656" s="13">
        <f>(((I3656/60)/60)/24)+DATE(1970,1,1)</f>
        <v>42463.708333333328</v>
      </c>
      <c r="T3656" s="16">
        <f>(((J3656/60)/60)/24)+DATE(1970,1,1)</f>
        <v>42440.416504629626</v>
      </c>
      <c r="U3656">
        <f t="shared" si="345"/>
        <v>38</v>
      </c>
      <c r="V3656" t="str">
        <f t="shared" si="346"/>
        <v/>
      </c>
      <c r="W3656" t="str">
        <f t="shared" si="347"/>
        <v/>
      </c>
      <c r="X3656" t="str">
        <f t="shared" si="348"/>
        <v/>
      </c>
    </row>
    <row r="3657" spans="1:24"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f>
        <v>1.1626000000000001</v>
      </c>
      <c r="P3657" s="6">
        <f>E3657/L3657</f>
        <v>73.582278481012665</v>
      </c>
      <c r="Q3657" t="str">
        <f t="shared" si="343"/>
        <v>theater</v>
      </c>
      <c r="R3657" s="7" t="str">
        <f t="shared" si="344"/>
        <v>plays</v>
      </c>
      <c r="S3657" s="13">
        <f>(((I3657/60)/60)/24)+DATE(1970,1,1)</f>
        <v>42203.290972222225</v>
      </c>
      <c r="T3657" s="16">
        <f>(((J3657/60)/60)/24)+DATE(1970,1,1)</f>
        <v>42173.803217592591</v>
      </c>
      <c r="U3657">
        <f t="shared" si="345"/>
        <v>79</v>
      </c>
      <c r="V3657" t="str">
        <f t="shared" si="346"/>
        <v/>
      </c>
      <c r="W3657" t="str">
        <f t="shared" si="347"/>
        <v/>
      </c>
      <c r="X3657" t="str">
        <f t="shared" si="348"/>
        <v/>
      </c>
    </row>
    <row r="3658" spans="1:24"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f>
        <v>1.0582</v>
      </c>
      <c r="P3658" s="6">
        <f>E3658/L3658</f>
        <v>115.02173913043478</v>
      </c>
      <c r="Q3658" t="str">
        <f t="shared" si="343"/>
        <v>theater</v>
      </c>
      <c r="R3658" s="7" t="str">
        <f t="shared" si="344"/>
        <v>plays</v>
      </c>
      <c r="S3658" s="13">
        <f>(((I3658/60)/60)/24)+DATE(1970,1,1)</f>
        <v>42767.957638888889</v>
      </c>
      <c r="T3658" s="16">
        <f>(((J3658/60)/60)/24)+DATE(1970,1,1)</f>
        <v>42737.910138888896</v>
      </c>
      <c r="U3658">
        <f t="shared" si="345"/>
        <v>46</v>
      </c>
      <c r="V3658" t="str">
        <f t="shared" si="346"/>
        <v/>
      </c>
      <c r="W3658" t="str">
        <f t="shared" si="347"/>
        <v/>
      </c>
      <c r="X3658" t="str">
        <f t="shared" si="348"/>
        <v/>
      </c>
    </row>
    <row r="3659" spans="1:24"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f>
        <v>1.1074999999999999</v>
      </c>
      <c r="P3659" s="6">
        <f>E3659/L3659</f>
        <v>110.75</v>
      </c>
      <c r="Q3659" t="str">
        <f t="shared" si="343"/>
        <v>theater</v>
      </c>
      <c r="R3659" s="7" t="str">
        <f t="shared" si="344"/>
        <v>plays</v>
      </c>
      <c r="S3659" s="13">
        <f>(((I3659/60)/60)/24)+DATE(1970,1,1)</f>
        <v>42522.904166666667</v>
      </c>
      <c r="T3659" s="16">
        <f>(((J3659/60)/60)/24)+DATE(1970,1,1)</f>
        <v>42499.629849537043</v>
      </c>
      <c r="U3659">
        <f t="shared" si="345"/>
        <v>20</v>
      </c>
      <c r="V3659" t="str">
        <f t="shared" si="346"/>
        <v/>
      </c>
      <c r="W3659" t="str">
        <f t="shared" si="347"/>
        <v/>
      </c>
      <c r="X3659" t="str">
        <f t="shared" si="348"/>
        <v/>
      </c>
    </row>
    <row r="3660" spans="1:24"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f>
        <v>1.0066666666666666</v>
      </c>
      <c r="P3660" s="6">
        <f>E3660/L3660</f>
        <v>75.5</v>
      </c>
      <c r="Q3660" t="str">
        <f t="shared" si="343"/>
        <v>theater</v>
      </c>
      <c r="R3660" s="7" t="str">
        <f t="shared" si="344"/>
        <v>plays</v>
      </c>
      <c r="S3660" s="13">
        <f>(((I3660/60)/60)/24)+DATE(1970,1,1)</f>
        <v>41822.165972222225</v>
      </c>
      <c r="T3660" s="16">
        <f>(((J3660/60)/60)/24)+DATE(1970,1,1)</f>
        <v>41775.858564814815</v>
      </c>
      <c r="U3660">
        <f t="shared" si="345"/>
        <v>20</v>
      </c>
      <c r="V3660" t="str">
        <f t="shared" si="346"/>
        <v/>
      </c>
      <c r="W3660" t="str">
        <f t="shared" si="347"/>
        <v/>
      </c>
      <c r="X3660" t="str">
        <f t="shared" si="348"/>
        <v/>
      </c>
    </row>
    <row r="3661" spans="1:24"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f>
        <v>1.0203333333333333</v>
      </c>
      <c r="P3661" s="6">
        <f>E3661/L3661</f>
        <v>235.46153846153845</v>
      </c>
      <c r="Q3661" t="str">
        <f t="shared" si="343"/>
        <v>theater</v>
      </c>
      <c r="R3661" s="7" t="str">
        <f t="shared" si="344"/>
        <v>plays</v>
      </c>
      <c r="S3661" s="13">
        <f>(((I3661/60)/60)/24)+DATE(1970,1,1)</f>
        <v>42082.610416666663</v>
      </c>
      <c r="T3661" s="16">
        <f>(((J3661/60)/60)/24)+DATE(1970,1,1)</f>
        <v>42055.277199074073</v>
      </c>
      <c r="U3661">
        <f t="shared" si="345"/>
        <v>13</v>
      </c>
      <c r="V3661" t="str">
        <f t="shared" si="346"/>
        <v/>
      </c>
      <c r="W3661" t="str">
        <f t="shared" si="347"/>
        <v/>
      </c>
      <c r="X3661" t="str">
        <f t="shared" si="348"/>
        <v/>
      </c>
    </row>
    <row r="3662" spans="1:24"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f>
        <v>1</v>
      </c>
      <c r="P3662" s="6">
        <f>E3662/L3662</f>
        <v>11.363636363636363</v>
      </c>
      <c r="Q3662" t="str">
        <f t="shared" si="343"/>
        <v>theater</v>
      </c>
      <c r="R3662" s="7" t="str">
        <f t="shared" si="344"/>
        <v>plays</v>
      </c>
      <c r="S3662" s="13">
        <f>(((I3662/60)/60)/24)+DATE(1970,1,1)</f>
        <v>41996.881076388891</v>
      </c>
      <c r="T3662" s="16">
        <f>(((J3662/60)/60)/24)+DATE(1970,1,1)</f>
        <v>41971.881076388891</v>
      </c>
      <c r="U3662">
        <f t="shared" si="345"/>
        <v>22</v>
      </c>
      <c r="V3662" t="str">
        <f t="shared" si="346"/>
        <v/>
      </c>
      <c r="W3662" t="str">
        <f t="shared" si="347"/>
        <v/>
      </c>
      <c r="X3662" t="str">
        <f t="shared" si="348"/>
        <v/>
      </c>
    </row>
    <row r="3663" spans="1:24"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f>
        <v>1.1100000000000001</v>
      </c>
      <c r="P3663" s="6">
        <f>E3663/L3663</f>
        <v>92.5</v>
      </c>
      <c r="Q3663" t="str">
        <f t="shared" si="343"/>
        <v>theater</v>
      </c>
      <c r="R3663" s="7" t="str">
        <f t="shared" si="344"/>
        <v>plays</v>
      </c>
      <c r="S3663" s="13">
        <f>(((I3663/60)/60)/24)+DATE(1970,1,1)</f>
        <v>42470.166666666672</v>
      </c>
      <c r="T3663" s="16">
        <f>(((J3663/60)/60)/24)+DATE(1970,1,1)</f>
        <v>42447.896666666667</v>
      </c>
      <c r="U3663">
        <f t="shared" si="345"/>
        <v>36</v>
      </c>
      <c r="V3663" t="str">
        <f t="shared" si="346"/>
        <v/>
      </c>
      <c r="W3663" t="str">
        <f t="shared" si="347"/>
        <v/>
      </c>
      <c r="X3663" t="str">
        <f t="shared" si="348"/>
        <v/>
      </c>
    </row>
    <row r="3664" spans="1:24"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f>
        <v>1.0142500000000001</v>
      </c>
      <c r="P3664" s="6">
        <f>E3664/L3664</f>
        <v>202.85</v>
      </c>
      <c r="Q3664" t="str">
        <f t="shared" si="343"/>
        <v>theater</v>
      </c>
      <c r="R3664" s="7" t="str">
        <f t="shared" si="344"/>
        <v>plays</v>
      </c>
      <c r="S3664" s="13">
        <f>(((I3664/60)/60)/24)+DATE(1970,1,1)</f>
        <v>42094.178402777776</v>
      </c>
      <c r="T3664" s="16">
        <f>(((J3664/60)/60)/24)+DATE(1970,1,1)</f>
        <v>42064.220069444447</v>
      </c>
      <c r="U3664">
        <f t="shared" si="345"/>
        <v>40</v>
      </c>
      <c r="V3664" t="str">
        <f t="shared" si="346"/>
        <v/>
      </c>
      <c r="W3664" t="str">
        <f t="shared" si="347"/>
        <v/>
      </c>
      <c r="X3664" t="str">
        <f t="shared" si="348"/>
        <v/>
      </c>
    </row>
    <row r="3665" spans="1:24"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f>
        <v>1.04</v>
      </c>
      <c r="P3665" s="6">
        <f>E3665/L3665</f>
        <v>26</v>
      </c>
      <c r="Q3665" t="str">
        <f t="shared" si="343"/>
        <v>theater</v>
      </c>
      <c r="R3665" s="7" t="str">
        <f t="shared" si="344"/>
        <v>plays</v>
      </c>
      <c r="S3665" s="13">
        <f>(((I3665/60)/60)/24)+DATE(1970,1,1)</f>
        <v>42725.493402777778</v>
      </c>
      <c r="T3665" s="16">
        <f>(((J3665/60)/60)/24)+DATE(1970,1,1)</f>
        <v>42665.451736111107</v>
      </c>
      <c r="U3665">
        <f t="shared" si="345"/>
        <v>9</v>
      </c>
      <c r="V3665" t="str">
        <f t="shared" si="346"/>
        <v/>
      </c>
      <c r="W3665" t="str">
        <f t="shared" si="347"/>
        <v/>
      </c>
      <c r="X3665" t="str">
        <f t="shared" si="348"/>
        <v/>
      </c>
    </row>
    <row r="3666" spans="1:24"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f>
        <v>1.09375</v>
      </c>
      <c r="P3666" s="6">
        <f>E3666/L3666</f>
        <v>46.05263157894737</v>
      </c>
      <c r="Q3666" t="str">
        <f t="shared" si="343"/>
        <v>theater</v>
      </c>
      <c r="R3666" s="7" t="str">
        <f t="shared" si="344"/>
        <v>plays</v>
      </c>
      <c r="S3666" s="13">
        <f>(((I3666/60)/60)/24)+DATE(1970,1,1)</f>
        <v>42537.248715277776</v>
      </c>
      <c r="T3666" s="16">
        <f>(((J3666/60)/60)/24)+DATE(1970,1,1)</f>
        <v>42523.248715277776</v>
      </c>
      <c r="U3666">
        <f t="shared" si="345"/>
        <v>19</v>
      </c>
      <c r="V3666" t="str">
        <f t="shared" si="346"/>
        <v/>
      </c>
      <c r="W3666" t="str">
        <f t="shared" si="347"/>
        <v/>
      </c>
      <c r="X3666" t="str">
        <f t="shared" si="348"/>
        <v/>
      </c>
    </row>
    <row r="3667" spans="1:24"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f>
        <v>1.1516129032258065</v>
      </c>
      <c r="P3667" s="6">
        <f>E3667/L3667</f>
        <v>51</v>
      </c>
      <c r="Q3667" t="str">
        <f t="shared" si="343"/>
        <v>theater</v>
      </c>
      <c r="R3667" s="7" t="str">
        <f t="shared" si="344"/>
        <v>plays</v>
      </c>
      <c r="S3667" s="13">
        <f>(((I3667/60)/60)/24)+DATE(1970,1,1)</f>
        <v>42305.829166666663</v>
      </c>
      <c r="T3667" s="16">
        <f>(((J3667/60)/60)/24)+DATE(1970,1,1)</f>
        <v>42294.808124999996</v>
      </c>
      <c r="U3667">
        <f t="shared" si="345"/>
        <v>14</v>
      </c>
      <c r="V3667" t="str">
        <f t="shared" si="346"/>
        <v/>
      </c>
      <c r="W3667" t="str">
        <f t="shared" si="347"/>
        <v/>
      </c>
      <c r="X3667" t="str">
        <f t="shared" si="348"/>
        <v/>
      </c>
    </row>
    <row r="3668" spans="1:24"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f>
        <v>1</v>
      </c>
      <c r="P3668" s="6">
        <f>E3668/L3668</f>
        <v>31.578947368421051</v>
      </c>
      <c r="Q3668" t="str">
        <f t="shared" si="343"/>
        <v>theater</v>
      </c>
      <c r="R3668" s="7" t="str">
        <f t="shared" si="344"/>
        <v>plays</v>
      </c>
      <c r="S3668" s="13">
        <f>(((I3668/60)/60)/24)+DATE(1970,1,1)</f>
        <v>41844.291666666664</v>
      </c>
      <c r="T3668" s="16">
        <f>(((J3668/60)/60)/24)+DATE(1970,1,1)</f>
        <v>41822.90488425926</v>
      </c>
      <c r="U3668">
        <f t="shared" si="345"/>
        <v>38</v>
      </c>
      <c r="V3668" t="str">
        <f t="shared" si="346"/>
        <v/>
      </c>
      <c r="W3668" t="str">
        <f t="shared" si="347"/>
        <v/>
      </c>
      <c r="X3668" t="str">
        <f t="shared" si="348"/>
        <v/>
      </c>
    </row>
    <row r="3669" spans="1:24"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f>
        <v>1.0317033333333334</v>
      </c>
      <c r="P3669" s="6">
        <f>E3669/L3669</f>
        <v>53.363965517241382</v>
      </c>
      <c r="Q3669" t="str">
        <f t="shared" si="343"/>
        <v>theater</v>
      </c>
      <c r="R3669" s="7" t="str">
        <f t="shared" si="344"/>
        <v>plays</v>
      </c>
      <c r="S3669" s="13">
        <f>(((I3669/60)/60)/24)+DATE(1970,1,1)</f>
        <v>42203.970127314817</v>
      </c>
      <c r="T3669" s="16">
        <f>(((J3669/60)/60)/24)+DATE(1970,1,1)</f>
        <v>42173.970127314817</v>
      </c>
      <c r="U3669">
        <f t="shared" si="345"/>
        <v>58</v>
      </c>
      <c r="V3669" t="str">
        <f t="shared" si="346"/>
        <v/>
      </c>
      <c r="W3669" t="str">
        <f t="shared" si="347"/>
        <v/>
      </c>
      <c r="X3669" t="str">
        <f t="shared" si="348"/>
        <v/>
      </c>
    </row>
    <row r="3670" spans="1:24"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f>
        <v>1.0349999999999999</v>
      </c>
      <c r="P3670" s="6">
        <f>E3670/L3670</f>
        <v>36.964285714285715</v>
      </c>
      <c r="Q3670" t="str">
        <f t="shared" si="343"/>
        <v>theater</v>
      </c>
      <c r="R3670" s="7" t="str">
        <f t="shared" si="344"/>
        <v>plays</v>
      </c>
      <c r="S3670" s="13">
        <f>(((I3670/60)/60)/24)+DATE(1970,1,1)</f>
        <v>42208.772916666669</v>
      </c>
      <c r="T3670" s="16">
        <f>(((J3670/60)/60)/24)+DATE(1970,1,1)</f>
        <v>42185.556157407409</v>
      </c>
      <c r="U3670">
        <f t="shared" si="345"/>
        <v>28</v>
      </c>
      <c r="V3670" t="str">
        <f t="shared" si="346"/>
        <v/>
      </c>
      <c r="W3670" t="str">
        <f t="shared" si="347"/>
        <v/>
      </c>
      <c r="X3670" t="str">
        <f t="shared" si="348"/>
        <v/>
      </c>
    </row>
    <row r="3671" spans="1:24"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f>
        <v>1.3819999999999999</v>
      </c>
      <c r="P3671" s="6">
        <f>E3671/L3671</f>
        <v>81.294117647058826</v>
      </c>
      <c r="Q3671" t="str">
        <f t="shared" si="343"/>
        <v>theater</v>
      </c>
      <c r="R3671" s="7" t="str">
        <f t="shared" si="344"/>
        <v>plays</v>
      </c>
      <c r="S3671" s="13">
        <f>(((I3671/60)/60)/24)+DATE(1970,1,1)</f>
        <v>42166.675196759257</v>
      </c>
      <c r="T3671" s="16">
        <f>(((J3671/60)/60)/24)+DATE(1970,1,1)</f>
        <v>42136.675196759257</v>
      </c>
      <c r="U3671">
        <f t="shared" si="345"/>
        <v>17</v>
      </c>
      <c r="V3671" t="str">
        <f t="shared" si="346"/>
        <v/>
      </c>
      <c r="W3671" t="str">
        <f t="shared" si="347"/>
        <v/>
      </c>
      <c r="X3671" t="str">
        <f t="shared" si="348"/>
        <v/>
      </c>
    </row>
    <row r="3672" spans="1:24"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f>
        <v>1.0954545454545455</v>
      </c>
      <c r="P3672" s="6">
        <f>E3672/L3672</f>
        <v>20.083333333333332</v>
      </c>
      <c r="Q3672" t="str">
        <f t="shared" si="343"/>
        <v>theater</v>
      </c>
      <c r="R3672" s="7" t="str">
        <f t="shared" si="344"/>
        <v>plays</v>
      </c>
      <c r="S3672" s="13">
        <f>(((I3672/60)/60)/24)+DATE(1970,1,1)</f>
        <v>42155.958333333328</v>
      </c>
      <c r="T3672" s="16">
        <f>(((J3672/60)/60)/24)+DATE(1970,1,1)</f>
        <v>42142.514016203699</v>
      </c>
      <c r="U3672">
        <f t="shared" si="345"/>
        <v>12</v>
      </c>
      <c r="V3672" t="str">
        <f t="shared" si="346"/>
        <v/>
      </c>
      <c r="W3672" t="str">
        <f t="shared" si="347"/>
        <v/>
      </c>
      <c r="X3672" t="str">
        <f t="shared" si="348"/>
        <v/>
      </c>
    </row>
    <row r="3673" spans="1:24"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f>
        <v>1.0085714285714287</v>
      </c>
      <c r="P3673" s="6">
        <f>E3673/L3673</f>
        <v>88.25</v>
      </c>
      <c r="Q3673" t="str">
        <f t="shared" si="343"/>
        <v>theater</v>
      </c>
      <c r="R3673" s="7" t="str">
        <f t="shared" si="344"/>
        <v>plays</v>
      </c>
      <c r="S3673" s="13">
        <f>(((I3673/60)/60)/24)+DATE(1970,1,1)</f>
        <v>41841.165972222225</v>
      </c>
      <c r="T3673" s="16">
        <f>(((J3673/60)/60)/24)+DATE(1970,1,1)</f>
        <v>41820.62809027778</v>
      </c>
      <c r="U3673">
        <f t="shared" si="345"/>
        <v>40</v>
      </c>
      <c r="V3673" t="str">
        <f t="shared" si="346"/>
        <v/>
      </c>
      <c r="W3673" t="str">
        <f t="shared" si="347"/>
        <v/>
      </c>
      <c r="X3673" t="str">
        <f t="shared" si="348"/>
        <v/>
      </c>
    </row>
    <row r="3674" spans="1:24"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f>
        <v>1.0153333333333334</v>
      </c>
      <c r="P3674" s="6">
        <f>E3674/L3674</f>
        <v>53.438596491228068</v>
      </c>
      <c r="Q3674" t="str">
        <f t="shared" si="343"/>
        <v>theater</v>
      </c>
      <c r="R3674" s="7" t="str">
        <f t="shared" si="344"/>
        <v>plays</v>
      </c>
      <c r="S3674" s="13">
        <f>(((I3674/60)/60)/24)+DATE(1970,1,1)</f>
        <v>41908.946574074071</v>
      </c>
      <c r="T3674" s="16">
        <f>(((J3674/60)/60)/24)+DATE(1970,1,1)</f>
        <v>41878.946574074071</v>
      </c>
      <c r="U3674">
        <f t="shared" si="345"/>
        <v>57</v>
      </c>
      <c r="V3674" t="str">
        <f t="shared" si="346"/>
        <v/>
      </c>
      <c r="W3674" t="str">
        <f t="shared" si="347"/>
        <v/>
      </c>
      <c r="X3674" t="str">
        <f t="shared" si="348"/>
        <v/>
      </c>
    </row>
    <row r="3675" spans="1:24"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f>
        <v>1.13625</v>
      </c>
      <c r="P3675" s="6">
        <f>E3675/L3675</f>
        <v>39.868421052631582</v>
      </c>
      <c r="Q3675" t="str">
        <f t="shared" si="343"/>
        <v>theater</v>
      </c>
      <c r="R3675" s="7" t="str">
        <f t="shared" si="344"/>
        <v>plays</v>
      </c>
      <c r="S3675" s="13">
        <f>(((I3675/60)/60)/24)+DATE(1970,1,1)</f>
        <v>41948.536111111112</v>
      </c>
      <c r="T3675" s="16">
        <f>(((J3675/60)/60)/24)+DATE(1970,1,1)</f>
        <v>41914.295104166667</v>
      </c>
      <c r="U3675">
        <f t="shared" si="345"/>
        <v>114</v>
      </c>
      <c r="V3675" t="str">
        <f t="shared" si="346"/>
        <v/>
      </c>
      <c r="W3675" t="str">
        <f t="shared" si="347"/>
        <v/>
      </c>
      <c r="X3675" t="str">
        <f t="shared" si="348"/>
        <v/>
      </c>
    </row>
    <row r="3676" spans="1:24"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f>
        <v>1</v>
      </c>
      <c r="P3676" s="6">
        <f>E3676/L3676</f>
        <v>145.16129032258064</v>
      </c>
      <c r="Q3676" t="str">
        <f t="shared" si="343"/>
        <v>theater</v>
      </c>
      <c r="R3676" s="7" t="str">
        <f t="shared" si="344"/>
        <v>plays</v>
      </c>
      <c r="S3676" s="13">
        <f>(((I3676/60)/60)/24)+DATE(1970,1,1)</f>
        <v>42616.873020833329</v>
      </c>
      <c r="T3676" s="16">
        <f>(((J3676/60)/60)/24)+DATE(1970,1,1)</f>
        <v>42556.873020833329</v>
      </c>
      <c r="U3676">
        <f t="shared" si="345"/>
        <v>31</v>
      </c>
      <c r="V3676" t="str">
        <f t="shared" si="346"/>
        <v/>
      </c>
      <c r="W3676" t="str">
        <f t="shared" si="347"/>
        <v/>
      </c>
      <c r="X3676" t="str">
        <f t="shared" si="348"/>
        <v/>
      </c>
    </row>
    <row r="3677" spans="1:24"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f>
        <v>1.4</v>
      </c>
      <c r="P3677" s="6">
        <f>E3677/L3677</f>
        <v>23.333333333333332</v>
      </c>
      <c r="Q3677" t="str">
        <f t="shared" si="343"/>
        <v>theater</v>
      </c>
      <c r="R3677" s="7" t="str">
        <f t="shared" si="344"/>
        <v>plays</v>
      </c>
      <c r="S3677" s="13">
        <f>(((I3677/60)/60)/24)+DATE(1970,1,1)</f>
        <v>42505.958333333328</v>
      </c>
      <c r="T3677" s="16">
        <f>(((J3677/60)/60)/24)+DATE(1970,1,1)</f>
        <v>42493.597013888888</v>
      </c>
      <c r="U3677">
        <f t="shared" si="345"/>
        <v>3</v>
      </c>
      <c r="V3677" t="str">
        <f t="shared" si="346"/>
        <v/>
      </c>
      <c r="W3677" t="str">
        <f t="shared" si="347"/>
        <v/>
      </c>
      <c r="X3677" t="str">
        <f t="shared" si="348"/>
        <v/>
      </c>
    </row>
    <row r="3678" spans="1:24"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f>
        <v>1.2875000000000001</v>
      </c>
      <c r="P3678" s="6">
        <f>E3678/L3678</f>
        <v>64.375</v>
      </c>
      <c r="Q3678" t="str">
        <f t="shared" si="343"/>
        <v>theater</v>
      </c>
      <c r="R3678" s="7" t="str">
        <f t="shared" si="344"/>
        <v>plays</v>
      </c>
      <c r="S3678" s="13">
        <f>(((I3678/60)/60)/24)+DATE(1970,1,1)</f>
        <v>41894.815787037034</v>
      </c>
      <c r="T3678" s="16">
        <f>(((J3678/60)/60)/24)+DATE(1970,1,1)</f>
        <v>41876.815787037034</v>
      </c>
      <c r="U3678">
        <f t="shared" si="345"/>
        <v>16</v>
      </c>
      <c r="V3678" t="str">
        <f t="shared" si="346"/>
        <v/>
      </c>
      <c r="W3678" t="str">
        <f t="shared" si="347"/>
        <v/>
      </c>
      <c r="X3678" t="str">
        <f t="shared" si="348"/>
        <v/>
      </c>
    </row>
    <row r="3679" spans="1:24"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f>
        <v>1.0290416666666666</v>
      </c>
      <c r="P3679" s="6">
        <f>E3679/L3679</f>
        <v>62.052763819095475</v>
      </c>
      <c r="Q3679" t="str">
        <f t="shared" si="343"/>
        <v>theater</v>
      </c>
      <c r="R3679" s="7" t="str">
        <f t="shared" si="344"/>
        <v>plays</v>
      </c>
      <c r="S3679" s="13">
        <f>(((I3679/60)/60)/24)+DATE(1970,1,1)</f>
        <v>41823.165972222225</v>
      </c>
      <c r="T3679" s="16">
        <f>(((J3679/60)/60)/24)+DATE(1970,1,1)</f>
        <v>41802.574282407404</v>
      </c>
      <c r="U3679">
        <f t="shared" si="345"/>
        <v>199</v>
      </c>
      <c r="V3679" t="str">
        <f t="shared" si="346"/>
        <v/>
      </c>
      <c r="W3679" t="str">
        <f t="shared" si="347"/>
        <v/>
      </c>
      <c r="X3679" t="str">
        <f t="shared" si="348"/>
        <v/>
      </c>
    </row>
    <row r="3680" spans="1:24"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f>
        <v>1.0249999999999999</v>
      </c>
      <c r="P3680" s="6">
        <f>E3680/L3680</f>
        <v>66.129032258064512</v>
      </c>
      <c r="Q3680" t="str">
        <f t="shared" si="343"/>
        <v>theater</v>
      </c>
      <c r="R3680" s="7" t="str">
        <f t="shared" si="344"/>
        <v>plays</v>
      </c>
      <c r="S3680" s="13">
        <f>(((I3680/60)/60)/24)+DATE(1970,1,1)</f>
        <v>42155.531226851846</v>
      </c>
      <c r="T3680" s="16">
        <f>(((J3680/60)/60)/24)+DATE(1970,1,1)</f>
        <v>42120.531226851846</v>
      </c>
      <c r="U3680">
        <f t="shared" si="345"/>
        <v>31</v>
      </c>
      <c r="V3680" t="str">
        <f t="shared" si="346"/>
        <v/>
      </c>
      <c r="W3680" t="str">
        <f t="shared" si="347"/>
        <v/>
      </c>
      <c r="X3680" t="str">
        <f t="shared" si="348"/>
        <v/>
      </c>
    </row>
    <row r="3681" spans="1:24"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f>
        <v>1.101</v>
      </c>
      <c r="P3681" s="6">
        <f>E3681/L3681</f>
        <v>73.400000000000006</v>
      </c>
      <c r="Q3681" t="str">
        <f t="shared" si="343"/>
        <v>theater</v>
      </c>
      <c r="R3681" s="7" t="str">
        <f t="shared" si="344"/>
        <v>plays</v>
      </c>
      <c r="S3681" s="13">
        <f>(((I3681/60)/60)/24)+DATE(1970,1,1)</f>
        <v>41821.207638888889</v>
      </c>
      <c r="T3681" s="16">
        <f>(((J3681/60)/60)/24)+DATE(1970,1,1)</f>
        <v>41786.761354166665</v>
      </c>
      <c r="U3681">
        <f t="shared" si="345"/>
        <v>30</v>
      </c>
      <c r="V3681" t="str">
        <f t="shared" si="346"/>
        <v/>
      </c>
      <c r="W3681" t="str">
        <f t="shared" si="347"/>
        <v/>
      </c>
      <c r="X3681" t="str">
        <f t="shared" si="348"/>
        <v/>
      </c>
    </row>
    <row r="3682" spans="1:24"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f>
        <v>1.1276666666666666</v>
      </c>
      <c r="P3682" s="6">
        <f>E3682/L3682</f>
        <v>99.5</v>
      </c>
      <c r="Q3682" t="str">
        <f t="shared" si="343"/>
        <v>theater</v>
      </c>
      <c r="R3682" s="7" t="str">
        <f t="shared" si="344"/>
        <v>plays</v>
      </c>
      <c r="S3682" s="13">
        <f>(((I3682/60)/60)/24)+DATE(1970,1,1)</f>
        <v>42648.454097222217</v>
      </c>
      <c r="T3682" s="16">
        <f>(((J3682/60)/60)/24)+DATE(1970,1,1)</f>
        <v>42627.454097222217</v>
      </c>
      <c r="U3682">
        <f t="shared" si="345"/>
        <v>34</v>
      </c>
      <c r="V3682" t="str">
        <f t="shared" si="346"/>
        <v/>
      </c>
      <c r="W3682" t="str">
        <f t="shared" si="347"/>
        <v/>
      </c>
      <c r="X3682" t="str">
        <f t="shared" si="348"/>
        <v/>
      </c>
    </row>
    <row r="3683" spans="1:24"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f>
        <v>1.119</v>
      </c>
      <c r="P3683" s="6">
        <f>E3683/L3683</f>
        <v>62.166666666666664</v>
      </c>
      <c r="Q3683" t="str">
        <f t="shared" si="343"/>
        <v>theater</v>
      </c>
      <c r="R3683" s="7" t="str">
        <f t="shared" si="344"/>
        <v>plays</v>
      </c>
      <c r="S3683" s="13">
        <f>(((I3683/60)/60)/24)+DATE(1970,1,1)</f>
        <v>42384.651504629626</v>
      </c>
      <c r="T3683" s="16">
        <f>(((J3683/60)/60)/24)+DATE(1970,1,1)</f>
        <v>42374.651504629626</v>
      </c>
      <c r="U3683">
        <f t="shared" si="345"/>
        <v>18</v>
      </c>
      <c r="V3683" t="str">
        <f t="shared" si="346"/>
        <v/>
      </c>
      <c r="W3683" t="str">
        <f t="shared" si="347"/>
        <v/>
      </c>
      <c r="X3683" t="str">
        <f t="shared" si="348"/>
        <v/>
      </c>
    </row>
    <row r="3684" spans="1:24"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f>
        <v>1.3919999999999999</v>
      </c>
      <c r="P3684" s="6">
        <f>E3684/L3684</f>
        <v>62.328358208955223</v>
      </c>
      <c r="Q3684" t="str">
        <f t="shared" si="343"/>
        <v>theater</v>
      </c>
      <c r="R3684" s="7" t="str">
        <f t="shared" si="344"/>
        <v>plays</v>
      </c>
      <c r="S3684" s="13">
        <f>(((I3684/60)/60)/24)+DATE(1970,1,1)</f>
        <v>41806.290972222225</v>
      </c>
      <c r="T3684" s="16">
        <f>(((J3684/60)/60)/24)+DATE(1970,1,1)</f>
        <v>41772.685393518521</v>
      </c>
      <c r="U3684">
        <f t="shared" si="345"/>
        <v>67</v>
      </c>
      <c r="V3684" t="str">
        <f t="shared" si="346"/>
        <v/>
      </c>
      <c r="W3684" t="str">
        <f t="shared" si="347"/>
        <v/>
      </c>
      <c r="X3684" t="str">
        <f t="shared" si="348"/>
        <v/>
      </c>
    </row>
    <row r="3685" spans="1:24"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f>
        <v>1.1085714285714285</v>
      </c>
      <c r="P3685" s="6">
        <f>E3685/L3685</f>
        <v>58.787878787878789</v>
      </c>
      <c r="Q3685" t="str">
        <f t="shared" si="343"/>
        <v>theater</v>
      </c>
      <c r="R3685" s="7" t="str">
        <f t="shared" si="344"/>
        <v>plays</v>
      </c>
      <c r="S3685" s="13">
        <f>(((I3685/60)/60)/24)+DATE(1970,1,1)</f>
        <v>42663.116851851853</v>
      </c>
      <c r="T3685" s="16">
        <f>(((J3685/60)/60)/24)+DATE(1970,1,1)</f>
        <v>42633.116851851853</v>
      </c>
      <c r="U3685">
        <f t="shared" si="345"/>
        <v>66</v>
      </c>
      <c r="V3685" t="str">
        <f t="shared" si="346"/>
        <v/>
      </c>
      <c r="W3685" t="str">
        <f t="shared" si="347"/>
        <v/>
      </c>
      <c r="X3685" t="str">
        <f t="shared" si="348"/>
        <v/>
      </c>
    </row>
    <row r="3686" spans="1:24"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f>
        <v>1.3906666666666667</v>
      </c>
      <c r="P3686" s="6">
        <f>E3686/L3686</f>
        <v>45.347826086956523</v>
      </c>
      <c r="Q3686" t="str">
        <f t="shared" si="343"/>
        <v>theater</v>
      </c>
      <c r="R3686" s="7" t="str">
        <f t="shared" si="344"/>
        <v>plays</v>
      </c>
      <c r="S3686" s="13">
        <f>(((I3686/60)/60)/24)+DATE(1970,1,1)</f>
        <v>42249.180393518516</v>
      </c>
      <c r="T3686" s="16">
        <f>(((J3686/60)/60)/24)+DATE(1970,1,1)</f>
        <v>42219.180393518516</v>
      </c>
      <c r="U3686">
        <f t="shared" si="345"/>
        <v>23</v>
      </c>
      <c r="V3686" t="str">
        <f t="shared" si="346"/>
        <v/>
      </c>
      <c r="W3686" t="str">
        <f t="shared" si="347"/>
        <v/>
      </c>
      <c r="X3686" t="str">
        <f t="shared" si="348"/>
        <v/>
      </c>
    </row>
    <row r="3687" spans="1:24"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f>
        <v>1.0569999999999999</v>
      </c>
      <c r="P3687" s="6">
        <f>E3687/L3687</f>
        <v>41.944444444444443</v>
      </c>
      <c r="Q3687" t="str">
        <f t="shared" si="343"/>
        <v>theater</v>
      </c>
      <c r="R3687" s="7" t="str">
        <f t="shared" si="344"/>
        <v>plays</v>
      </c>
      <c r="S3687" s="13">
        <f>(((I3687/60)/60)/24)+DATE(1970,1,1)</f>
        <v>41778.875</v>
      </c>
      <c r="T3687" s="16">
        <f>(((J3687/60)/60)/24)+DATE(1970,1,1)</f>
        <v>41753.593275462961</v>
      </c>
      <c r="U3687">
        <f t="shared" si="345"/>
        <v>126</v>
      </c>
      <c r="V3687" t="str">
        <f t="shared" si="346"/>
        <v/>
      </c>
      <c r="W3687" t="str">
        <f t="shared" si="347"/>
        <v/>
      </c>
      <c r="X3687" t="str">
        <f t="shared" si="348"/>
        <v/>
      </c>
    </row>
    <row r="3688" spans="1:24"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f>
        <v>1.0142857142857142</v>
      </c>
      <c r="P3688" s="6">
        <f>E3688/L3688</f>
        <v>59.166666666666664</v>
      </c>
      <c r="Q3688" t="str">
        <f t="shared" si="343"/>
        <v>theater</v>
      </c>
      <c r="R3688" s="7" t="str">
        <f t="shared" si="344"/>
        <v>plays</v>
      </c>
      <c r="S3688" s="13">
        <f>(((I3688/60)/60)/24)+DATE(1970,1,1)</f>
        <v>42245.165972222225</v>
      </c>
      <c r="T3688" s="16">
        <f>(((J3688/60)/60)/24)+DATE(1970,1,1)</f>
        <v>42230.662731481483</v>
      </c>
      <c r="U3688">
        <f t="shared" si="345"/>
        <v>6</v>
      </c>
      <c r="V3688" t="str">
        <f t="shared" si="346"/>
        <v/>
      </c>
      <c r="W3688" t="str">
        <f t="shared" si="347"/>
        <v/>
      </c>
      <c r="X3688" t="str">
        <f t="shared" si="348"/>
        <v/>
      </c>
    </row>
    <row r="3689" spans="1:24"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f>
        <v>1.0024500000000001</v>
      </c>
      <c r="P3689" s="6">
        <f>E3689/L3689</f>
        <v>200.49</v>
      </c>
      <c r="Q3689" t="str">
        <f t="shared" si="343"/>
        <v>theater</v>
      </c>
      <c r="R3689" s="7" t="str">
        <f t="shared" si="344"/>
        <v>plays</v>
      </c>
      <c r="S3689" s="13">
        <f>(((I3689/60)/60)/24)+DATE(1970,1,1)</f>
        <v>41817.218229166669</v>
      </c>
      <c r="T3689" s="16">
        <f>(((J3689/60)/60)/24)+DATE(1970,1,1)</f>
        <v>41787.218229166669</v>
      </c>
      <c r="U3689">
        <f t="shared" si="345"/>
        <v>25</v>
      </c>
      <c r="V3689" t="str">
        <f t="shared" si="346"/>
        <v/>
      </c>
      <c r="W3689" t="str">
        <f t="shared" si="347"/>
        <v/>
      </c>
      <c r="X3689" t="str">
        <f t="shared" si="348"/>
        <v/>
      </c>
    </row>
    <row r="3690" spans="1:24"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f>
        <v>1.0916666666666666</v>
      </c>
      <c r="P3690" s="6">
        <f>E3690/L3690</f>
        <v>83.974358974358978</v>
      </c>
      <c r="Q3690" t="str">
        <f t="shared" si="343"/>
        <v>theater</v>
      </c>
      <c r="R3690" s="7" t="str">
        <f t="shared" si="344"/>
        <v>plays</v>
      </c>
      <c r="S3690" s="13">
        <f>(((I3690/60)/60)/24)+DATE(1970,1,1)</f>
        <v>41859.787083333329</v>
      </c>
      <c r="T3690" s="16">
        <f>(((J3690/60)/60)/24)+DATE(1970,1,1)</f>
        <v>41829.787083333329</v>
      </c>
      <c r="U3690">
        <f t="shared" si="345"/>
        <v>39</v>
      </c>
      <c r="V3690" t="str">
        <f t="shared" si="346"/>
        <v/>
      </c>
      <c r="W3690" t="str">
        <f t="shared" si="347"/>
        <v/>
      </c>
      <c r="X3690" t="str">
        <f t="shared" si="348"/>
        <v/>
      </c>
    </row>
    <row r="3691" spans="1:24"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f>
        <v>1.1833333333333333</v>
      </c>
      <c r="P3691" s="6">
        <f>E3691/L3691</f>
        <v>57.258064516129032</v>
      </c>
      <c r="Q3691" t="str">
        <f t="shared" si="343"/>
        <v>theater</v>
      </c>
      <c r="R3691" s="7" t="str">
        <f t="shared" si="344"/>
        <v>plays</v>
      </c>
      <c r="S3691" s="13">
        <f>(((I3691/60)/60)/24)+DATE(1970,1,1)</f>
        <v>42176.934027777781</v>
      </c>
      <c r="T3691" s="16">
        <f>(((J3691/60)/60)/24)+DATE(1970,1,1)</f>
        <v>42147.826840277776</v>
      </c>
      <c r="U3691">
        <f t="shared" si="345"/>
        <v>62</v>
      </c>
      <c r="V3691" t="str">
        <f t="shared" si="346"/>
        <v/>
      </c>
      <c r="W3691" t="str">
        <f t="shared" si="347"/>
        <v/>
      </c>
      <c r="X3691" t="str">
        <f t="shared" si="348"/>
        <v/>
      </c>
    </row>
    <row r="3692" spans="1:24"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f>
        <v>1.2</v>
      </c>
      <c r="P3692" s="6">
        <f>E3692/L3692</f>
        <v>58.064516129032256</v>
      </c>
      <c r="Q3692" t="str">
        <f t="shared" si="343"/>
        <v>theater</v>
      </c>
      <c r="R3692" s="7" t="str">
        <f t="shared" si="344"/>
        <v>plays</v>
      </c>
      <c r="S3692" s="13">
        <f>(((I3692/60)/60)/24)+DATE(1970,1,1)</f>
        <v>41970.639849537038</v>
      </c>
      <c r="T3692" s="16">
        <f>(((J3692/60)/60)/24)+DATE(1970,1,1)</f>
        <v>41940.598182870373</v>
      </c>
      <c r="U3692">
        <f t="shared" si="345"/>
        <v>31</v>
      </c>
      <c r="V3692" t="str">
        <f t="shared" si="346"/>
        <v/>
      </c>
      <c r="W3692" t="str">
        <f t="shared" si="347"/>
        <v/>
      </c>
      <c r="X3692" t="str">
        <f t="shared" si="348"/>
        <v/>
      </c>
    </row>
    <row r="3693" spans="1:24"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f>
        <v>1.2796000000000001</v>
      </c>
      <c r="P3693" s="6">
        <f>E3693/L3693</f>
        <v>186.80291970802921</v>
      </c>
      <c r="Q3693" t="str">
        <f t="shared" si="343"/>
        <v>theater</v>
      </c>
      <c r="R3693" s="7" t="str">
        <f t="shared" si="344"/>
        <v>plays</v>
      </c>
      <c r="S3693" s="13">
        <f>(((I3693/60)/60)/24)+DATE(1970,1,1)</f>
        <v>42065.207638888889</v>
      </c>
      <c r="T3693" s="16">
        <f>(((J3693/60)/60)/24)+DATE(1970,1,1)</f>
        <v>42020.700567129628</v>
      </c>
      <c r="U3693">
        <f t="shared" si="345"/>
        <v>274</v>
      </c>
      <c r="V3693" t="str">
        <f t="shared" si="346"/>
        <v/>
      </c>
      <c r="W3693" t="str">
        <f t="shared" si="347"/>
        <v/>
      </c>
      <c r="X3693" t="str">
        <f t="shared" si="348"/>
        <v/>
      </c>
    </row>
    <row r="3694" spans="1:24"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f>
        <v>1.26</v>
      </c>
      <c r="P3694" s="6">
        <f>E3694/L3694</f>
        <v>74.117647058823536</v>
      </c>
      <c r="Q3694" t="str">
        <f t="shared" si="343"/>
        <v>theater</v>
      </c>
      <c r="R3694" s="7" t="str">
        <f t="shared" si="344"/>
        <v>plays</v>
      </c>
      <c r="S3694" s="13">
        <f>(((I3694/60)/60)/24)+DATE(1970,1,1)</f>
        <v>41901</v>
      </c>
      <c r="T3694" s="16">
        <f>(((J3694/60)/60)/24)+DATE(1970,1,1)</f>
        <v>41891.96503472222</v>
      </c>
      <c r="U3694">
        <f t="shared" si="345"/>
        <v>17</v>
      </c>
      <c r="V3694" t="str">
        <f t="shared" si="346"/>
        <v/>
      </c>
      <c r="W3694" t="str">
        <f t="shared" si="347"/>
        <v/>
      </c>
      <c r="X3694" t="str">
        <f t="shared" si="348"/>
        <v/>
      </c>
    </row>
    <row r="3695" spans="1:24"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f>
        <v>1.2912912912912913</v>
      </c>
      <c r="P3695" s="6">
        <f>E3695/L3695</f>
        <v>30.714285714285715</v>
      </c>
      <c r="Q3695" t="str">
        <f t="shared" si="343"/>
        <v>theater</v>
      </c>
      <c r="R3695" s="7" t="str">
        <f t="shared" si="344"/>
        <v>plays</v>
      </c>
      <c r="S3695" s="13">
        <f>(((I3695/60)/60)/24)+DATE(1970,1,1)</f>
        <v>42338.9375</v>
      </c>
      <c r="T3695" s="16">
        <f>(((J3695/60)/60)/24)+DATE(1970,1,1)</f>
        <v>42309.191307870366</v>
      </c>
      <c r="U3695">
        <f t="shared" si="345"/>
        <v>14</v>
      </c>
      <c r="V3695" t="str">
        <f t="shared" si="346"/>
        <v/>
      </c>
      <c r="W3695" t="str">
        <f t="shared" si="347"/>
        <v/>
      </c>
      <c r="X3695" t="str">
        <f t="shared" si="348"/>
        <v/>
      </c>
    </row>
    <row r="3696" spans="1:24"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f>
        <v>1.0742857142857143</v>
      </c>
      <c r="P3696" s="6">
        <f>E3696/L3696</f>
        <v>62.666666666666664</v>
      </c>
      <c r="Q3696" t="str">
        <f t="shared" si="343"/>
        <v>theater</v>
      </c>
      <c r="R3696" s="7" t="str">
        <f t="shared" si="344"/>
        <v>plays</v>
      </c>
      <c r="S3696" s="13">
        <f>(((I3696/60)/60)/24)+DATE(1970,1,1)</f>
        <v>42527.083333333328</v>
      </c>
      <c r="T3696" s="16">
        <f>(((J3696/60)/60)/24)+DATE(1970,1,1)</f>
        <v>42490.133877314816</v>
      </c>
      <c r="U3696">
        <f t="shared" si="345"/>
        <v>60</v>
      </c>
      <c r="V3696" t="str">
        <f t="shared" si="346"/>
        <v/>
      </c>
      <c r="W3696" t="str">
        <f t="shared" si="347"/>
        <v/>
      </c>
      <c r="X3696" t="str">
        <f t="shared" si="348"/>
        <v/>
      </c>
    </row>
    <row r="3697" spans="1:24"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f>
        <v>1.00125</v>
      </c>
      <c r="P3697" s="6">
        <f>E3697/L3697</f>
        <v>121.36363636363636</v>
      </c>
      <c r="Q3697" t="str">
        <f t="shared" si="343"/>
        <v>theater</v>
      </c>
      <c r="R3697" s="7" t="str">
        <f t="shared" si="344"/>
        <v>plays</v>
      </c>
      <c r="S3697" s="13">
        <f>(((I3697/60)/60)/24)+DATE(1970,1,1)</f>
        <v>42015.870486111111</v>
      </c>
      <c r="T3697" s="16">
        <f>(((J3697/60)/60)/24)+DATE(1970,1,1)</f>
        <v>41995.870486111111</v>
      </c>
      <c r="U3697">
        <f t="shared" si="345"/>
        <v>33</v>
      </c>
      <c r="V3697" t="str">
        <f t="shared" si="346"/>
        <v/>
      </c>
      <c r="W3697" t="str">
        <f t="shared" si="347"/>
        <v/>
      </c>
      <c r="X3697" t="str">
        <f t="shared" si="348"/>
        <v/>
      </c>
    </row>
    <row r="3698" spans="1:24"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f>
        <v>1.55</v>
      </c>
      <c r="P3698" s="6">
        <f>E3698/L3698</f>
        <v>39.743589743589745</v>
      </c>
      <c r="Q3698" t="str">
        <f t="shared" si="343"/>
        <v>theater</v>
      </c>
      <c r="R3698" s="7" t="str">
        <f t="shared" si="344"/>
        <v>plays</v>
      </c>
      <c r="S3698" s="13">
        <f>(((I3698/60)/60)/24)+DATE(1970,1,1)</f>
        <v>42048.617083333331</v>
      </c>
      <c r="T3698" s="16">
        <f>(((J3698/60)/60)/24)+DATE(1970,1,1)</f>
        <v>41988.617083333331</v>
      </c>
      <c r="U3698">
        <f t="shared" si="345"/>
        <v>78</v>
      </c>
      <c r="V3698" t="str">
        <f t="shared" si="346"/>
        <v/>
      </c>
      <c r="W3698" t="str">
        <f t="shared" si="347"/>
        <v/>
      </c>
      <c r="X3698" t="str">
        <f t="shared" si="348"/>
        <v/>
      </c>
    </row>
    <row r="3699" spans="1:24"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f>
        <v>1.08</v>
      </c>
      <c r="P3699" s="6">
        <f>E3699/L3699</f>
        <v>72</v>
      </c>
      <c r="Q3699" t="str">
        <f t="shared" si="343"/>
        <v>theater</v>
      </c>
      <c r="R3699" s="7" t="str">
        <f t="shared" si="344"/>
        <v>plays</v>
      </c>
      <c r="S3699" s="13">
        <f>(((I3699/60)/60)/24)+DATE(1970,1,1)</f>
        <v>42500.465833333335</v>
      </c>
      <c r="T3699" s="16">
        <f>(((J3699/60)/60)/24)+DATE(1970,1,1)</f>
        <v>42479.465833333335</v>
      </c>
      <c r="U3699">
        <f t="shared" si="345"/>
        <v>30</v>
      </c>
      <c r="V3699" t="str">
        <f t="shared" si="346"/>
        <v/>
      </c>
      <c r="W3699" t="str">
        <f t="shared" si="347"/>
        <v/>
      </c>
      <c r="X3699" t="str">
        <f t="shared" si="348"/>
        <v/>
      </c>
    </row>
    <row r="3700" spans="1:24"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f>
        <v>1.1052</v>
      </c>
      <c r="P3700" s="6">
        <f>E3700/L3700</f>
        <v>40.632352941176471</v>
      </c>
      <c r="Q3700" t="str">
        <f t="shared" si="343"/>
        <v>theater</v>
      </c>
      <c r="R3700" s="7" t="str">
        <f t="shared" si="344"/>
        <v>plays</v>
      </c>
      <c r="S3700" s="13">
        <f>(((I3700/60)/60)/24)+DATE(1970,1,1)</f>
        <v>42431.806562500002</v>
      </c>
      <c r="T3700" s="16">
        <f>(((J3700/60)/60)/24)+DATE(1970,1,1)</f>
        <v>42401.806562500002</v>
      </c>
      <c r="U3700">
        <f t="shared" si="345"/>
        <v>136</v>
      </c>
      <c r="V3700" t="str">
        <f t="shared" si="346"/>
        <v/>
      </c>
      <c r="W3700" t="str">
        <f t="shared" si="347"/>
        <v/>
      </c>
      <c r="X3700" t="str">
        <f t="shared" si="348"/>
        <v/>
      </c>
    </row>
    <row r="3701" spans="1:24"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f>
        <v>1.008</v>
      </c>
      <c r="P3701" s="6">
        <f>E3701/L3701</f>
        <v>63</v>
      </c>
      <c r="Q3701" t="str">
        <f t="shared" si="343"/>
        <v>theater</v>
      </c>
      <c r="R3701" s="7" t="str">
        <f t="shared" si="344"/>
        <v>plays</v>
      </c>
      <c r="S3701" s="13">
        <f>(((I3701/60)/60)/24)+DATE(1970,1,1)</f>
        <v>41927.602037037039</v>
      </c>
      <c r="T3701" s="16">
        <f>(((J3701/60)/60)/24)+DATE(1970,1,1)</f>
        <v>41897.602037037039</v>
      </c>
      <c r="U3701">
        <f t="shared" si="345"/>
        <v>40</v>
      </c>
      <c r="V3701" t="str">
        <f t="shared" si="346"/>
        <v/>
      </c>
      <c r="W3701" t="str">
        <f t="shared" si="347"/>
        <v/>
      </c>
      <c r="X3701" t="str">
        <f t="shared" si="348"/>
        <v/>
      </c>
    </row>
    <row r="3702" spans="1:24"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f>
        <v>1.212</v>
      </c>
      <c r="P3702" s="6">
        <f>E3702/L3702</f>
        <v>33.666666666666664</v>
      </c>
      <c r="Q3702" t="str">
        <f t="shared" si="343"/>
        <v>theater</v>
      </c>
      <c r="R3702" s="7" t="str">
        <f t="shared" si="344"/>
        <v>plays</v>
      </c>
      <c r="S3702" s="13">
        <f>(((I3702/60)/60)/24)+DATE(1970,1,1)</f>
        <v>41912.666666666664</v>
      </c>
      <c r="T3702" s="16">
        <f>(((J3702/60)/60)/24)+DATE(1970,1,1)</f>
        <v>41882.585648148146</v>
      </c>
      <c r="U3702">
        <f t="shared" si="345"/>
        <v>18</v>
      </c>
      <c r="V3702" t="str">
        <f t="shared" si="346"/>
        <v/>
      </c>
      <c r="W3702" t="str">
        <f t="shared" si="347"/>
        <v/>
      </c>
      <c r="X3702" t="str">
        <f t="shared" si="348"/>
        <v/>
      </c>
    </row>
    <row r="3703" spans="1:24"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f>
        <v>1.0033333333333334</v>
      </c>
      <c r="P3703" s="6">
        <f>E3703/L3703</f>
        <v>38.589743589743591</v>
      </c>
      <c r="Q3703" t="str">
        <f t="shared" si="343"/>
        <v>theater</v>
      </c>
      <c r="R3703" s="7" t="str">
        <f t="shared" si="344"/>
        <v>plays</v>
      </c>
      <c r="S3703" s="13">
        <f>(((I3703/60)/60)/24)+DATE(1970,1,1)</f>
        <v>42159.541585648149</v>
      </c>
      <c r="T3703" s="16">
        <f>(((J3703/60)/60)/24)+DATE(1970,1,1)</f>
        <v>42129.541585648149</v>
      </c>
      <c r="U3703">
        <f t="shared" si="345"/>
        <v>39</v>
      </c>
      <c r="V3703" t="str">
        <f t="shared" si="346"/>
        <v/>
      </c>
      <c r="W3703" t="str">
        <f t="shared" si="347"/>
        <v/>
      </c>
      <c r="X3703" t="str">
        <f t="shared" si="348"/>
        <v/>
      </c>
    </row>
    <row r="3704" spans="1:24"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f>
        <v>1.0916666666666666</v>
      </c>
      <c r="P3704" s="6">
        <f>E3704/L3704</f>
        <v>155.95238095238096</v>
      </c>
      <c r="Q3704" t="str">
        <f t="shared" si="343"/>
        <v>theater</v>
      </c>
      <c r="R3704" s="7" t="str">
        <f t="shared" si="344"/>
        <v>plays</v>
      </c>
      <c r="S3704" s="13">
        <f>(((I3704/60)/60)/24)+DATE(1970,1,1)</f>
        <v>42561.957638888889</v>
      </c>
      <c r="T3704" s="16">
        <f>(((J3704/60)/60)/24)+DATE(1970,1,1)</f>
        <v>42524.53800925926</v>
      </c>
      <c r="U3704">
        <f t="shared" si="345"/>
        <v>21</v>
      </c>
      <c r="V3704" t="str">
        <f t="shared" si="346"/>
        <v/>
      </c>
      <c r="W3704" t="str">
        <f t="shared" si="347"/>
        <v/>
      </c>
      <c r="X3704" t="str">
        <f t="shared" si="348"/>
        <v/>
      </c>
    </row>
    <row r="3705" spans="1:24"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f>
        <v>1.2342857142857142</v>
      </c>
      <c r="P3705" s="6">
        <f>E3705/L3705</f>
        <v>43.2</v>
      </c>
      <c r="Q3705" t="str">
        <f t="shared" si="343"/>
        <v>theater</v>
      </c>
      <c r="R3705" s="7" t="str">
        <f t="shared" si="344"/>
        <v>plays</v>
      </c>
      <c r="S3705" s="13">
        <f>(((I3705/60)/60)/24)+DATE(1970,1,1)</f>
        <v>42595.290972222225</v>
      </c>
      <c r="T3705" s="16">
        <f>(((J3705/60)/60)/24)+DATE(1970,1,1)</f>
        <v>42556.504490740743</v>
      </c>
      <c r="U3705">
        <f t="shared" si="345"/>
        <v>30</v>
      </c>
      <c r="V3705" t="str">
        <f t="shared" si="346"/>
        <v/>
      </c>
      <c r="W3705" t="str">
        <f t="shared" si="347"/>
        <v/>
      </c>
      <c r="X3705" t="str">
        <f t="shared" si="348"/>
        <v/>
      </c>
    </row>
    <row r="3706" spans="1:24"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f>
        <v>1.3633666666666666</v>
      </c>
      <c r="P3706" s="6">
        <f>E3706/L3706</f>
        <v>15.148518518518518</v>
      </c>
      <c r="Q3706" t="str">
        <f t="shared" si="343"/>
        <v>theater</v>
      </c>
      <c r="R3706" s="7" t="str">
        <f t="shared" si="344"/>
        <v>plays</v>
      </c>
      <c r="S3706" s="13">
        <f>(((I3706/60)/60)/24)+DATE(1970,1,1)</f>
        <v>42521.689745370371</v>
      </c>
      <c r="T3706" s="16">
        <f>(((J3706/60)/60)/24)+DATE(1970,1,1)</f>
        <v>42461.689745370371</v>
      </c>
      <c r="U3706">
        <f t="shared" si="345"/>
        <v>27</v>
      </c>
      <c r="V3706" t="str">
        <f t="shared" si="346"/>
        <v/>
      </c>
      <c r="W3706" t="str">
        <f t="shared" si="347"/>
        <v/>
      </c>
      <c r="X3706" t="str">
        <f t="shared" si="348"/>
        <v/>
      </c>
    </row>
    <row r="3707" spans="1:24"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f>
        <v>1.0346657233816767</v>
      </c>
      <c r="P3707" s="6">
        <f>E3707/L3707</f>
        <v>83.571428571428569</v>
      </c>
      <c r="Q3707" t="str">
        <f t="shared" si="343"/>
        <v>theater</v>
      </c>
      <c r="R3707" s="7" t="str">
        <f t="shared" si="344"/>
        <v>plays</v>
      </c>
      <c r="S3707" s="13">
        <f>(((I3707/60)/60)/24)+DATE(1970,1,1)</f>
        <v>41813.75</v>
      </c>
      <c r="T3707" s="16">
        <f>(((J3707/60)/60)/24)+DATE(1970,1,1)</f>
        <v>41792.542986111112</v>
      </c>
      <c r="U3707">
        <f t="shared" si="345"/>
        <v>35</v>
      </c>
      <c r="V3707" t="str">
        <f t="shared" si="346"/>
        <v/>
      </c>
      <c r="W3707" t="str">
        <f t="shared" si="347"/>
        <v/>
      </c>
      <c r="X3707" t="str">
        <f t="shared" si="348"/>
        <v/>
      </c>
    </row>
    <row r="3708" spans="1:24"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f>
        <v>1.2133333333333334</v>
      </c>
      <c r="P3708" s="6">
        <f>E3708/L3708</f>
        <v>140</v>
      </c>
      <c r="Q3708" t="str">
        <f t="shared" si="343"/>
        <v>theater</v>
      </c>
      <c r="R3708" s="7" t="str">
        <f t="shared" si="344"/>
        <v>plays</v>
      </c>
      <c r="S3708" s="13">
        <f>(((I3708/60)/60)/24)+DATE(1970,1,1)</f>
        <v>41894.913761574076</v>
      </c>
      <c r="T3708" s="16">
        <f>(((J3708/60)/60)/24)+DATE(1970,1,1)</f>
        <v>41879.913761574076</v>
      </c>
      <c r="U3708">
        <f t="shared" si="345"/>
        <v>13</v>
      </c>
      <c r="V3708" t="str">
        <f t="shared" si="346"/>
        <v/>
      </c>
      <c r="W3708" t="str">
        <f t="shared" si="347"/>
        <v/>
      </c>
      <c r="X3708" t="str">
        <f t="shared" si="348"/>
        <v/>
      </c>
    </row>
    <row r="3709" spans="1:24"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f>
        <v>1.86</v>
      </c>
      <c r="P3709" s="6">
        <f>E3709/L3709</f>
        <v>80.869565217391298</v>
      </c>
      <c r="Q3709" t="str">
        <f t="shared" si="343"/>
        <v>theater</v>
      </c>
      <c r="R3709" s="7" t="str">
        <f t="shared" si="344"/>
        <v>plays</v>
      </c>
      <c r="S3709" s="13">
        <f>(((I3709/60)/60)/24)+DATE(1970,1,1)</f>
        <v>42573.226388888885</v>
      </c>
      <c r="T3709" s="16">
        <f>(((J3709/60)/60)/24)+DATE(1970,1,1)</f>
        <v>42552.048356481479</v>
      </c>
      <c r="U3709">
        <f t="shared" si="345"/>
        <v>23</v>
      </c>
      <c r="V3709" t="str">
        <f t="shared" si="346"/>
        <v/>
      </c>
      <c r="W3709" t="str">
        <f t="shared" si="347"/>
        <v/>
      </c>
      <c r="X3709" t="str">
        <f t="shared" si="348"/>
        <v/>
      </c>
    </row>
    <row r="3710" spans="1:24"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f>
        <v>3</v>
      </c>
      <c r="P3710" s="6">
        <f>E3710/L3710</f>
        <v>53.846153846153847</v>
      </c>
      <c r="Q3710" t="str">
        <f t="shared" si="343"/>
        <v>theater</v>
      </c>
      <c r="R3710" s="7" t="str">
        <f t="shared" si="344"/>
        <v>plays</v>
      </c>
      <c r="S3710" s="13">
        <f>(((I3710/60)/60)/24)+DATE(1970,1,1)</f>
        <v>41824.142199074071</v>
      </c>
      <c r="T3710" s="16">
        <f>(((J3710/60)/60)/24)+DATE(1970,1,1)</f>
        <v>41810.142199074071</v>
      </c>
      <c r="U3710">
        <f t="shared" si="345"/>
        <v>39</v>
      </c>
      <c r="V3710" t="str">
        <f t="shared" si="346"/>
        <v/>
      </c>
      <c r="W3710" t="str">
        <f t="shared" si="347"/>
        <v/>
      </c>
      <c r="X3710" t="str">
        <f t="shared" si="348"/>
        <v/>
      </c>
    </row>
    <row r="3711" spans="1:24"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f>
        <v>1.0825</v>
      </c>
      <c r="P3711" s="6">
        <f>E3711/L3711</f>
        <v>30.928571428571427</v>
      </c>
      <c r="Q3711" t="str">
        <f t="shared" si="343"/>
        <v>theater</v>
      </c>
      <c r="R3711" s="7" t="str">
        <f t="shared" si="344"/>
        <v>plays</v>
      </c>
      <c r="S3711" s="13">
        <f>(((I3711/60)/60)/24)+DATE(1970,1,1)</f>
        <v>41815.707708333335</v>
      </c>
      <c r="T3711" s="16">
        <f>(((J3711/60)/60)/24)+DATE(1970,1,1)</f>
        <v>41785.707708333335</v>
      </c>
      <c r="U3711">
        <f t="shared" si="345"/>
        <v>35</v>
      </c>
      <c r="V3711" t="str">
        <f t="shared" si="346"/>
        <v/>
      </c>
      <c r="W3711" t="str">
        <f t="shared" si="347"/>
        <v/>
      </c>
      <c r="X3711" t="str">
        <f t="shared" si="348"/>
        <v/>
      </c>
    </row>
    <row r="3712" spans="1:24"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f>
        <v>1.4115384615384616</v>
      </c>
      <c r="P3712" s="6">
        <f>E3712/L3712</f>
        <v>67.962962962962962</v>
      </c>
      <c r="Q3712" t="str">
        <f t="shared" si="343"/>
        <v>theater</v>
      </c>
      <c r="R3712" s="7" t="str">
        <f t="shared" si="344"/>
        <v>plays</v>
      </c>
      <c r="S3712" s="13">
        <f>(((I3712/60)/60)/24)+DATE(1970,1,1)</f>
        <v>42097.576249999998</v>
      </c>
      <c r="T3712" s="16">
        <f>(((J3712/60)/60)/24)+DATE(1970,1,1)</f>
        <v>42072.576249999998</v>
      </c>
      <c r="U3712">
        <f t="shared" si="345"/>
        <v>27</v>
      </c>
      <c r="V3712" t="str">
        <f t="shared" si="346"/>
        <v/>
      </c>
      <c r="W3712" t="str">
        <f t="shared" si="347"/>
        <v/>
      </c>
      <c r="X3712" t="str">
        <f t="shared" si="348"/>
        <v/>
      </c>
    </row>
    <row r="3713" spans="1:24"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f>
        <v>1.1399999999999999</v>
      </c>
      <c r="P3713" s="6">
        <f>E3713/L3713</f>
        <v>27.142857142857142</v>
      </c>
      <c r="Q3713" t="str">
        <f t="shared" si="343"/>
        <v>theater</v>
      </c>
      <c r="R3713" s="7" t="str">
        <f t="shared" si="344"/>
        <v>plays</v>
      </c>
      <c r="S3713" s="13">
        <f>(((I3713/60)/60)/24)+DATE(1970,1,1)</f>
        <v>41805.666666666664</v>
      </c>
      <c r="T3713" s="16">
        <f>(((J3713/60)/60)/24)+DATE(1970,1,1)</f>
        <v>41779.724224537036</v>
      </c>
      <c r="U3713">
        <f t="shared" si="345"/>
        <v>21</v>
      </c>
      <c r="V3713" t="str">
        <f t="shared" si="346"/>
        <v/>
      </c>
      <c r="W3713" t="str">
        <f t="shared" si="347"/>
        <v/>
      </c>
      <c r="X3713" t="str">
        <f t="shared" si="348"/>
        <v/>
      </c>
    </row>
    <row r="3714" spans="1:24"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f>
        <v>1.5373333333333334</v>
      </c>
      <c r="P3714" s="6">
        <f>E3714/L3714</f>
        <v>110.86538461538461</v>
      </c>
      <c r="Q3714" t="str">
        <f t="shared" si="343"/>
        <v>theater</v>
      </c>
      <c r="R3714" s="7" t="str">
        <f t="shared" si="344"/>
        <v>plays</v>
      </c>
      <c r="S3714" s="13">
        <f>(((I3714/60)/60)/24)+DATE(1970,1,1)</f>
        <v>42155.290972222225</v>
      </c>
      <c r="T3714" s="16">
        <f>(((J3714/60)/60)/24)+DATE(1970,1,1)</f>
        <v>42134.172071759262</v>
      </c>
      <c r="U3714">
        <f t="shared" si="345"/>
        <v>104</v>
      </c>
      <c r="V3714" t="str">
        <f t="shared" si="346"/>
        <v/>
      </c>
      <c r="W3714" t="str">
        <f t="shared" si="347"/>
        <v/>
      </c>
      <c r="X3714" t="str">
        <f t="shared" si="348"/>
        <v/>
      </c>
    </row>
    <row r="3715" spans="1:24"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f>
        <v>1.0149999999999999</v>
      </c>
      <c r="P3715" s="6">
        <f>E3715/L3715</f>
        <v>106.84210526315789</v>
      </c>
      <c r="Q3715" t="str">
        <f t="shared" ref="Q3715:Q3778" si="349">LEFT(N3715,SEARCH("/",N3715)-1)</f>
        <v>theater</v>
      </c>
      <c r="R3715" s="7" t="str">
        <f t="shared" ref="R3715:R3778" si="350">RIGHT(N3715,LEN(N3715)-SEARCH("/",N3715))</f>
        <v>plays</v>
      </c>
      <c r="S3715" s="13">
        <f>(((I3715/60)/60)/24)+DATE(1970,1,1)</f>
        <v>42525.738032407404</v>
      </c>
      <c r="T3715" s="16">
        <f>(((J3715/60)/60)/24)+DATE(1970,1,1)</f>
        <v>42505.738032407404</v>
      </c>
      <c r="U3715">
        <f t="shared" ref="U3715:U3778" si="351">IF(F3715="Successful",L3715,"")</f>
        <v>19</v>
      </c>
      <c r="V3715" t="str">
        <f t="shared" ref="V3715:V3778" si="352">IF($F3715="Failed",$L3715,"")</f>
        <v/>
      </c>
      <c r="W3715" t="str">
        <f t="shared" ref="W3715:W3778" si="353">IF($F3715="Canceled",$L3715,"")</f>
        <v/>
      </c>
      <c r="X3715" t="str">
        <f t="shared" ref="X3715:X3778" si="354">IF(V3715="",W3715,V3715)</f>
        <v/>
      </c>
    </row>
    <row r="3716" spans="1:24"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f>
        <v>1.0235000000000001</v>
      </c>
      <c r="P3716" s="6">
        <f>E3716/L3716</f>
        <v>105.51546391752578</v>
      </c>
      <c r="Q3716" t="str">
        <f t="shared" si="349"/>
        <v>theater</v>
      </c>
      <c r="R3716" s="7" t="str">
        <f t="shared" si="350"/>
        <v>plays</v>
      </c>
      <c r="S3716" s="13">
        <f>(((I3716/60)/60)/24)+DATE(1970,1,1)</f>
        <v>42150.165972222225</v>
      </c>
      <c r="T3716" s="16">
        <f>(((J3716/60)/60)/24)+DATE(1970,1,1)</f>
        <v>42118.556331018524</v>
      </c>
      <c r="U3716">
        <f t="shared" si="351"/>
        <v>97</v>
      </c>
      <c r="V3716" t="str">
        <f t="shared" si="352"/>
        <v/>
      </c>
      <c r="W3716" t="str">
        <f t="shared" si="353"/>
        <v/>
      </c>
      <c r="X3716" t="str">
        <f t="shared" si="354"/>
        <v/>
      </c>
    </row>
    <row r="3717" spans="1:24"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f>
        <v>1.0257142857142858</v>
      </c>
      <c r="P3717" s="6">
        <f>E3717/L3717</f>
        <v>132.96296296296296</v>
      </c>
      <c r="Q3717" t="str">
        <f t="shared" si="349"/>
        <v>theater</v>
      </c>
      <c r="R3717" s="7" t="str">
        <f t="shared" si="350"/>
        <v>plays</v>
      </c>
      <c r="S3717" s="13">
        <f>(((I3717/60)/60)/24)+DATE(1970,1,1)</f>
        <v>42094.536111111112</v>
      </c>
      <c r="T3717" s="16">
        <f>(((J3717/60)/60)/24)+DATE(1970,1,1)</f>
        <v>42036.995590277773</v>
      </c>
      <c r="U3717">
        <f t="shared" si="351"/>
        <v>27</v>
      </c>
      <c r="V3717" t="str">
        <f t="shared" si="352"/>
        <v/>
      </c>
      <c r="W3717" t="str">
        <f t="shared" si="353"/>
        <v/>
      </c>
      <c r="X3717" t="str">
        <f t="shared" si="354"/>
        <v/>
      </c>
    </row>
    <row r="3718" spans="1:24"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f>
        <v>1.5575000000000001</v>
      </c>
      <c r="P3718" s="6">
        <f>E3718/L3718</f>
        <v>51.916666666666664</v>
      </c>
      <c r="Q3718" t="str">
        <f t="shared" si="349"/>
        <v>theater</v>
      </c>
      <c r="R3718" s="7" t="str">
        <f t="shared" si="350"/>
        <v>plays</v>
      </c>
      <c r="S3718" s="13">
        <f>(((I3718/60)/60)/24)+DATE(1970,1,1)</f>
        <v>42390.887835648144</v>
      </c>
      <c r="T3718" s="16">
        <f>(((J3718/60)/60)/24)+DATE(1970,1,1)</f>
        <v>42360.887835648144</v>
      </c>
      <c r="U3718">
        <f t="shared" si="351"/>
        <v>24</v>
      </c>
      <c r="V3718" t="str">
        <f t="shared" si="352"/>
        <v/>
      </c>
      <c r="W3718" t="str">
        <f t="shared" si="353"/>
        <v/>
      </c>
      <c r="X3718" t="str">
        <f t="shared" si="354"/>
        <v/>
      </c>
    </row>
    <row r="3719" spans="1:24"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f>
        <v>1.0075000000000001</v>
      </c>
      <c r="P3719" s="6">
        <f>E3719/L3719</f>
        <v>310</v>
      </c>
      <c r="Q3719" t="str">
        <f t="shared" si="349"/>
        <v>theater</v>
      </c>
      <c r="R3719" s="7" t="str">
        <f t="shared" si="350"/>
        <v>plays</v>
      </c>
      <c r="S3719" s="13">
        <f>(((I3719/60)/60)/24)+DATE(1970,1,1)</f>
        <v>42133.866307870368</v>
      </c>
      <c r="T3719" s="16">
        <f>(((J3719/60)/60)/24)+DATE(1970,1,1)</f>
        <v>42102.866307870368</v>
      </c>
      <c r="U3719">
        <f t="shared" si="351"/>
        <v>13</v>
      </c>
      <c r="V3719" t="str">
        <f t="shared" si="352"/>
        <v/>
      </c>
      <c r="W3719" t="str">
        <f t="shared" si="353"/>
        <v/>
      </c>
      <c r="X3719" t="str">
        <f t="shared" si="354"/>
        <v/>
      </c>
    </row>
    <row r="3720" spans="1:24"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f>
        <v>2.3940000000000001</v>
      </c>
      <c r="P3720" s="6">
        <f>E3720/L3720</f>
        <v>26.021739130434781</v>
      </c>
      <c r="Q3720" t="str">
        <f t="shared" si="349"/>
        <v>theater</v>
      </c>
      <c r="R3720" s="7" t="str">
        <f t="shared" si="350"/>
        <v>plays</v>
      </c>
      <c r="S3720" s="13">
        <f>(((I3720/60)/60)/24)+DATE(1970,1,1)</f>
        <v>42062.716145833328</v>
      </c>
      <c r="T3720" s="16">
        <f>(((J3720/60)/60)/24)+DATE(1970,1,1)</f>
        <v>42032.716145833328</v>
      </c>
      <c r="U3720">
        <f t="shared" si="351"/>
        <v>46</v>
      </c>
      <c r="V3720" t="str">
        <f t="shared" si="352"/>
        <v/>
      </c>
      <c r="W3720" t="str">
        <f t="shared" si="353"/>
        <v/>
      </c>
      <c r="X3720" t="str">
        <f t="shared" si="354"/>
        <v/>
      </c>
    </row>
    <row r="3721" spans="1:24"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f>
        <v>2.1</v>
      </c>
      <c r="P3721" s="6">
        <f>E3721/L3721</f>
        <v>105</v>
      </c>
      <c r="Q3721" t="str">
        <f t="shared" si="349"/>
        <v>theater</v>
      </c>
      <c r="R3721" s="7" t="str">
        <f t="shared" si="350"/>
        <v>plays</v>
      </c>
      <c r="S3721" s="13">
        <f>(((I3721/60)/60)/24)+DATE(1970,1,1)</f>
        <v>42177.729930555557</v>
      </c>
      <c r="T3721" s="16">
        <f>(((J3721/60)/60)/24)+DATE(1970,1,1)</f>
        <v>42147.729930555557</v>
      </c>
      <c r="U3721">
        <f t="shared" si="351"/>
        <v>4</v>
      </c>
      <c r="V3721" t="str">
        <f t="shared" si="352"/>
        <v/>
      </c>
      <c r="W3721" t="str">
        <f t="shared" si="353"/>
        <v/>
      </c>
      <c r="X3721" t="str">
        <f t="shared" si="354"/>
        <v/>
      </c>
    </row>
    <row r="3722" spans="1:24"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f>
        <v>1.0451515151515152</v>
      </c>
      <c r="P3722" s="6">
        <f>E3722/L3722</f>
        <v>86.224999999999994</v>
      </c>
      <c r="Q3722" t="str">
        <f t="shared" si="349"/>
        <v>theater</v>
      </c>
      <c r="R3722" s="7" t="str">
        <f t="shared" si="350"/>
        <v>plays</v>
      </c>
      <c r="S3722" s="13">
        <f>(((I3722/60)/60)/24)+DATE(1970,1,1)</f>
        <v>42187.993125000001</v>
      </c>
      <c r="T3722" s="16">
        <f>(((J3722/60)/60)/24)+DATE(1970,1,1)</f>
        <v>42165.993125000001</v>
      </c>
      <c r="U3722">
        <f t="shared" si="351"/>
        <v>40</v>
      </c>
      <c r="V3722" t="str">
        <f t="shared" si="352"/>
        <v/>
      </c>
      <c r="W3722" t="str">
        <f t="shared" si="353"/>
        <v/>
      </c>
      <c r="X3722" t="str">
        <f t="shared" si="354"/>
        <v/>
      </c>
    </row>
    <row r="3723" spans="1:24"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f>
        <v>1.008</v>
      </c>
      <c r="P3723" s="6">
        <f>E3723/L3723</f>
        <v>114.54545454545455</v>
      </c>
      <c r="Q3723" t="str">
        <f t="shared" si="349"/>
        <v>theater</v>
      </c>
      <c r="R3723" s="7" t="str">
        <f t="shared" si="350"/>
        <v>plays</v>
      </c>
      <c r="S3723" s="13">
        <f>(((I3723/60)/60)/24)+DATE(1970,1,1)</f>
        <v>41948.977824074071</v>
      </c>
      <c r="T3723" s="16">
        <f>(((J3723/60)/60)/24)+DATE(1970,1,1)</f>
        <v>41927.936157407406</v>
      </c>
      <c r="U3723">
        <f t="shared" si="351"/>
        <v>44</v>
      </c>
      <c r="V3723" t="str">
        <f t="shared" si="352"/>
        <v/>
      </c>
      <c r="W3723" t="str">
        <f t="shared" si="353"/>
        <v/>
      </c>
      <c r="X3723" t="str">
        <f t="shared" si="354"/>
        <v/>
      </c>
    </row>
    <row r="3724" spans="1:24"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f>
        <v>1.1120000000000001</v>
      </c>
      <c r="P3724" s="6">
        <f>E3724/L3724</f>
        <v>47.657142857142858</v>
      </c>
      <c r="Q3724" t="str">
        <f t="shared" si="349"/>
        <v>theater</v>
      </c>
      <c r="R3724" s="7" t="str">
        <f t="shared" si="350"/>
        <v>plays</v>
      </c>
      <c r="S3724" s="13">
        <f>(((I3724/60)/60)/24)+DATE(1970,1,1)</f>
        <v>42411.957638888889</v>
      </c>
      <c r="T3724" s="16">
        <f>(((J3724/60)/60)/24)+DATE(1970,1,1)</f>
        <v>42381.671840277777</v>
      </c>
      <c r="U3724">
        <f t="shared" si="351"/>
        <v>35</v>
      </c>
      <c r="V3724" t="str">
        <f t="shared" si="352"/>
        <v/>
      </c>
      <c r="W3724" t="str">
        <f t="shared" si="353"/>
        <v/>
      </c>
      <c r="X3724" t="str">
        <f t="shared" si="354"/>
        <v/>
      </c>
    </row>
    <row r="3725" spans="1:24"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f>
        <v>1.0204444444444445</v>
      </c>
      <c r="P3725" s="6">
        <f>E3725/L3725</f>
        <v>72.888888888888886</v>
      </c>
      <c r="Q3725" t="str">
        <f t="shared" si="349"/>
        <v>theater</v>
      </c>
      <c r="R3725" s="7" t="str">
        <f t="shared" si="350"/>
        <v>plays</v>
      </c>
      <c r="S3725" s="13">
        <f>(((I3725/60)/60)/24)+DATE(1970,1,1)</f>
        <v>41973.794699074075</v>
      </c>
      <c r="T3725" s="16">
        <f>(((J3725/60)/60)/24)+DATE(1970,1,1)</f>
        <v>41943.753032407411</v>
      </c>
      <c r="U3725">
        <f t="shared" si="351"/>
        <v>63</v>
      </c>
      <c r="V3725" t="str">
        <f t="shared" si="352"/>
        <v/>
      </c>
      <c r="W3725" t="str">
        <f t="shared" si="353"/>
        <v/>
      </c>
      <c r="X3725" t="str">
        <f t="shared" si="354"/>
        <v/>
      </c>
    </row>
    <row r="3726" spans="1:24"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f>
        <v>1.0254767441860466</v>
      </c>
      <c r="P3726" s="6">
        <f>E3726/L3726</f>
        <v>49.545505617977533</v>
      </c>
      <c r="Q3726" t="str">
        <f t="shared" si="349"/>
        <v>theater</v>
      </c>
      <c r="R3726" s="7" t="str">
        <f t="shared" si="350"/>
        <v>plays</v>
      </c>
      <c r="S3726" s="13">
        <f>(((I3726/60)/60)/24)+DATE(1970,1,1)</f>
        <v>42494.958333333328</v>
      </c>
      <c r="T3726" s="16">
        <f>(((J3726/60)/60)/24)+DATE(1970,1,1)</f>
        <v>42465.491435185191</v>
      </c>
      <c r="U3726">
        <f t="shared" si="351"/>
        <v>89</v>
      </c>
      <c r="V3726" t="str">
        <f t="shared" si="352"/>
        <v/>
      </c>
      <c r="W3726" t="str">
        <f t="shared" si="353"/>
        <v/>
      </c>
      <c r="X3726" t="str">
        <f t="shared" si="354"/>
        <v/>
      </c>
    </row>
    <row r="3727" spans="1:24"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f>
        <v>1.27</v>
      </c>
      <c r="P3727" s="6">
        <f>E3727/L3727</f>
        <v>25.4</v>
      </c>
      <c r="Q3727" t="str">
        <f t="shared" si="349"/>
        <v>theater</v>
      </c>
      <c r="R3727" s="7" t="str">
        <f t="shared" si="350"/>
        <v>plays</v>
      </c>
      <c r="S3727" s="13">
        <f>(((I3727/60)/60)/24)+DATE(1970,1,1)</f>
        <v>42418.895833333328</v>
      </c>
      <c r="T3727" s="16">
        <f>(((J3727/60)/60)/24)+DATE(1970,1,1)</f>
        <v>42401.945219907408</v>
      </c>
      <c r="U3727">
        <f t="shared" si="351"/>
        <v>15</v>
      </c>
      <c r="V3727" t="str">
        <f t="shared" si="352"/>
        <v/>
      </c>
      <c r="W3727" t="str">
        <f t="shared" si="353"/>
        <v/>
      </c>
      <c r="X3727" t="str">
        <f t="shared" si="354"/>
        <v/>
      </c>
    </row>
    <row r="3728" spans="1:24"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f>
        <v>3.3870588235294119</v>
      </c>
      <c r="P3728" s="6">
        <f>E3728/L3728</f>
        <v>62.586956521739133</v>
      </c>
      <c r="Q3728" t="str">
        <f t="shared" si="349"/>
        <v>theater</v>
      </c>
      <c r="R3728" s="7" t="str">
        <f t="shared" si="350"/>
        <v>plays</v>
      </c>
      <c r="S3728" s="13">
        <f>(((I3728/60)/60)/24)+DATE(1970,1,1)</f>
        <v>42489.875</v>
      </c>
      <c r="T3728" s="16">
        <f>(((J3728/60)/60)/24)+DATE(1970,1,1)</f>
        <v>42462.140868055561</v>
      </c>
      <c r="U3728">
        <f t="shared" si="351"/>
        <v>46</v>
      </c>
      <c r="V3728" t="str">
        <f t="shared" si="352"/>
        <v/>
      </c>
      <c r="W3728" t="str">
        <f t="shared" si="353"/>
        <v/>
      </c>
      <c r="X3728" t="str">
        <f t="shared" si="354"/>
        <v/>
      </c>
    </row>
    <row r="3729" spans="1:24"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f>
        <v>1.0075000000000001</v>
      </c>
      <c r="P3729" s="6">
        <f>E3729/L3729</f>
        <v>61.060606060606062</v>
      </c>
      <c r="Q3729" t="str">
        <f t="shared" si="349"/>
        <v>theater</v>
      </c>
      <c r="R3729" s="7" t="str">
        <f t="shared" si="350"/>
        <v>plays</v>
      </c>
      <c r="S3729" s="13">
        <f>(((I3729/60)/60)/24)+DATE(1970,1,1)</f>
        <v>42663.204861111109</v>
      </c>
      <c r="T3729" s="16">
        <f>(((J3729/60)/60)/24)+DATE(1970,1,1)</f>
        <v>42632.348310185189</v>
      </c>
      <c r="U3729">
        <f t="shared" si="351"/>
        <v>33</v>
      </c>
      <c r="V3729" t="str">
        <f t="shared" si="352"/>
        <v/>
      </c>
      <c r="W3729" t="str">
        <f t="shared" si="353"/>
        <v/>
      </c>
      <c r="X3729" t="str">
        <f t="shared" si="354"/>
        <v/>
      </c>
    </row>
    <row r="3730" spans="1:24"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f>
        <v>9.3100000000000002E-2</v>
      </c>
      <c r="P3730" s="6">
        <f>E3730/L3730</f>
        <v>60.064516129032256</v>
      </c>
      <c r="Q3730" t="str">
        <f t="shared" si="349"/>
        <v>theater</v>
      </c>
      <c r="R3730" s="7" t="str">
        <f t="shared" si="350"/>
        <v>plays</v>
      </c>
      <c r="S3730" s="13">
        <f>(((I3730/60)/60)/24)+DATE(1970,1,1)</f>
        <v>42235.171018518522</v>
      </c>
      <c r="T3730" s="16">
        <f>(((J3730/60)/60)/24)+DATE(1970,1,1)</f>
        <v>42205.171018518522</v>
      </c>
      <c r="U3730" t="str">
        <f t="shared" si="351"/>
        <v/>
      </c>
      <c r="V3730">
        <f t="shared" si="352"/>
        <v>31</v>
      </c>
      <c r="W3730" t="str">
        <f t="shared" si="353"/>
        <v/>
      </c>
      <c r="X3730">
        <f t="shared" si="354"/>
        <v>31</v>
      </c>
    </row>
    <row r="3731" spans="1:24"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f>
        <v>7.2400000000000006E-2</v>
      </c>
      <c r="P3731" s="6">
        <f>E3731/L3731</f>
        <v>72.400000000000006</v>
      </c>
      <c r="Q3731" t="str">
        <f t="shared" si="349"/>
        <v>theater</v>
      </c>
      <c r="R3731" s="7" t="str">
        <f t="shared" si="350"/>
        <v>plays</v>
      </c>
      <c r="S3731" s="13">
        <f>(((I3731/60)/60)/24)+DATE(1970,1,1)</f>
        <v>42086.16333333333</v>
      </c>
      <c r="T3731" s="16">
        <f>(((J3731/60)/60)/24)+DATE(1970,1,1)</f>
        <v>42041.205000000002</v>
      </c>
      <c r="U3731" t="str">
        <f t="shared" si="351"/>
        <v/>
      </c>
      <c r="V3731">
        <f t="shared" si="352"/>
        <v>5</v>
      </c>
      <c r="W3731" t="str">
        <f t="shared" si="353"/>
        <v/>
      </c>
      <c r="X3731">
        <f t="shared" si="354"/>
        <v>5</v>
      </c>
    </row>
    <row r="3732" spans="1:24"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f>
        <v>0.1</v>
      </c>
      <c r="P3732" s="6">
        <f>E3732/L3732</f>
        <v>100</v>
      </c>
      <c r="Q3732" t="str">
        <f t="shared" si="349"/>
        <v>theater</v>
      </c>
      <c r="R3732" s="7" t="str">
        <f t="shared" si="350"/>
        <v>plays</v>
      </c>
      <c r="S3732" s="13">
        <f>(((I3732/60)/60)/24)+DATE(1970,1,1)</f>
        <v>42233.677766203706</v>
      </c>
      <c r="T3732" s="16">
        <f>(((J3732/60)/60)/24)+DATE(1970,1,1)</f>
        <v>42203.677766203706</v>
      </c>
      <c r="U3732" t="str">
        <f t="shared" si="351"/>
        <v/>
      </c>
      <c r="V3732">
        <f t="shared" si="352"/>
        <v>1</v>
      </c>
      <c r="W3732" t="str">
        <f t="shared" si="353"/>
        <v/>
      </c>
      <c r="X3732">
        <f t="shared" si="354"/>
        <v>1</v>
      </c>
    </row>
    <row r="3733" spans="1:24"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f>
        <v>0.11272727272727273</v>
      </c>
      <c r="P3733" s="6">
        <f>E3733/L3733</f>
        <v>51.666666666666664</v>
      </c>
      <c r="Q3733" t="str">
        <f t="shared" si="349"/>
        <v>theater</v>
      </c>
      <c r="R3733" s="7" t="str">
        <f t="shared" si="350"/>
        <v>plays</v>
      </c>
      <c r="S3733" s="13">
        <f>(((I3733/60)/60)/24)+DATE(1970,1,1)</f>
        <v>42014.140972222223</v>
      </c>
      <c r="T3733" s="16">
        <f>(((J3733/60)/60)/24)+DATE(1970,1,1)</f>
        <v>41983.752847222218</v>
      </c>
      <c r="U3733" t="str">
        <f t="shared" si="351"/>
        <v/>
      </c>
      <c r="V3733">
        <f t="shared" si="352"/>
        <v>12</v>
      </c>
      <c r="W3733" t="str">
        <f t="shared" si="353"/>
        <v/>
      </c>
      <c r="X3733">
        <f t="shared" si="354"/>
        <v>12</v>
      </c>
    </row>
    <row r="3734" spans="1:24"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f>
        <v>0.15411764705882353</v>
      </c>
      <c r="P3734" s="6">
        <f>E3734/L3734</f>
        <v>32.75</v>
      </c>
      <c r="Q3734" t="str">
        <f t="shared" si="349"/>
        <v>theater</v>
      </c>
      <c r="R3734" s="7" t="str">
        <f t="shared" si="350"/>
        <v>plays</v>
      </c>
      <c r="S3734" s="13">
        <f>(((I3734/60)/60)/24)+DATE(1970,1,1)</f>
        <v>42028.5</v>
      </c>
      <c r="T3734" s="16">
        <f>(((J3734/60)/60)/24)+DATE(1970,1,1)</f>
        <v>41968.677465277782</v>
      </c>
      <c r="U3734" t="str">
        <f t="shared" si="351"/>
        <v/>
      </c>
      <c r="V3734">
        <f t="shared" si="352"/>
        <v>4</v>
      </c>
      <c r="W3734" t="str">
        <f t="shared" si="353"/>
        <v/>
      </c>
      <c r="X3734">
        <f t="shared" si="354"/>
        <v>4</v>
      </c>
    </row>
    <row r="3735" spans="1:24"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f>
        <v>0</v>
      </c>
      <c r="P3735" s="6" t="e">
        <f>E3735/L3735</f>
        <v>#DIV/0!</v>
      </c>
      <c r="Q3735" t="str">
        <f t="shared" si="349"/>
        <v>theater</v>
      </c>
      <c r="R3735" s="7" t="str">
        <f t="shared" si="350"/>
        <v>plays</v>
      </c>
      <c r="S3735" s="13">
        <f>(((I3735/60)/60)/24)+DATE(1970,1,1)</f>
        <v>42112.9375</v>
      </c>
      <c r="T3735" s="16">
        <f>(((J3735/60)/60)/24)+DATE(1970,1,1)</f>
        <v>42103.024398148147</v>
      </c>
      <c r="U3735" t="str">
        <f t="shared" si="351"/>
        <v/>
      </c>
      <c r="V3735">
        <f t="shared" si="352"/>
        <v>0</v>
      </c>
      <c r="W3735" t="str">
        <f t="shared" si="353"/>
        <v/>
      </c>
      <c r="X3735">
        <f t="shared" si="354"/>
        <v>0</v>
      </c>
    </row>
    <row r="3736" spans="1:24"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f>
        <v>0.28466666666666668</v>
      </c>
      <c r="P3736" s="6">
        <f>E3736/L3736</f>
        <v>61</v>
      </c>
      <c r="Q3736" t="str">
        <f t="shared" si="349"/>
        <v>theater</v>
      </c>
      <c r="R3736" s="7" t="str">
        <f t="shared" si="350"/>
        <v>plays</v>
      </c>
      <c r="S3736" s="13">
        <f>(((I3736/60)/60)/24)+DATE(1970,1,1)</f>
        <v>42149.901574074072</v>
      </c>
      <c r="T3736" s="16">
        <f>(((J3736/60)/60)/24)+DATE(1970,1,1)</f>
        <v>42089.901574074072</v>
      </c>
      <c r="U3736" t="str">
        <f t="shared" si="351"/>
        <v/>
      </c>
      <c r="V3736">
        <f t="shared" si="352"/>
        <v>7</v>
      </c>
      <c r="W3736" t="str">
        <f t="shared" si="353"/>
        <v/>
      </c>
      <c r="X3736">
        <f t="shared" si="354"/>
        <v>7</v>
      </c>
    </row>
    <row r="3737" spans="1:24"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f>
        <v>0.13333333333333333</v>
      </c>
      <c r="P3737" s="6">
        <f>E3737/L3737</f>
        <v>10</v>
      </c>
      <c r="Q3737" t="str">
        <f t="shared" si="349"/>
        <v>theater</v>
      </c>
      <c r="R3737" s="7" t="str">
        <f t="shared" si="350"/>
        <v>plays</v>
      </c>
      <c r="S3737" s="13">
        <f>(((I3737/60)/60)/24)+DATE(1970,1,1)</f>
        <v>42152.693159722221</v>
      </c>
      <c r="T3737" s="16">
        <f>(((J3737/60)/60)/24)+DATE(1970,1,1)</f>
        <v>42122.693159722221</v>
      </c>
      <c r="U3737" t="str">
        <f t="shared" si="351"/>
        <v/>
      </c>
      <c r="V3737">
        <f t="shared" si="352"/>
        <v>2</v>
      </c>
      <c r="W3737" t="str">
        <f t="shared" si="353"/>
        <v/>
      </c>
      <c r="X3737">
        <f t="shared" si="354"/>
        <v>2</v>
      </c>
    </row>
    <row r="3738" spans="1:24"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f>
        <v>6.6666666666666671E-3</v>
      </c>
      <c r="P3738" s="6">
        <f>E3738/L3738</f>
        <v>10</v>
      </c>
      <c r="Q3738" t="str">
        <f t="shared" si="349"/>
        <v>theater</v>
      </c>
      <c r="R3738" s="7" t="str">
        <f t="shared" si="350"/>
        <v>plays</v>
      </c>
      <c r="S3738" s="13">
        <f>(((I3738/60)/60)/24)+DATE(1970,1,1)</f>
        <v>42086.75</v>
      </c>
      <c r="T3738" s="16">
        <f>(((J3738/60)/60)/24)+DATE(1970,1,1)</f>
        <v>42048.711724537032</v>
      </c>
      <c r="U3738" t="str">
        <f t="shared" si="351"/>
        <v/>
      </c>
      <c r="V3738">
        <f t="shared" si="352"/>
        <v>1</v>
      </c>
      <c r="W3738" t="str">
        <f t="shared" si="353"/>
        <v/>
      </c>
      <c r="X3738">
        <f t="shared" si="354"/>
        <v>1</v>
      </c>
    </row>
    <row r="3739" spans="1:24"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f>
        <v>0.21428571428571427</v>
      </c>
      <c r="P3739" s="6">
        <f>E3739/L3739</f>
        <v>37.5</v>
      </c>
      <c r="Q3739" t="str">
        <f t="shared" si="349"/>
        <v>theater</v>
      </c>
      <c r="R3739" s="7" t="str">
        <f t="shared" si="350"/>
        <v>plays</v>
      </c>
      <c r="S3739" s="13">
        <f>(((I3739/60)/60)/24)+DATE(1970,1,1)</f>
        <v>42320.290972222225</v>
      </c>
      <c r="T3739" s="16">
        <f>(((J3739/60)/60)/24)+DATE(1970,1,1)</f>
        <v>42297.691006944442</v>
      </c>
      <c r="U3739" t="str">
        <f t="shared" si="351"/>
        <v/>
      </c>
      <c r="V3739">
        <f t="shared" si="352"/>
        <v>4</v>
      </c>
      <c r="W3739" t="str">
        <f t="shared" si="353"/>
        <v/>
      </c>
      <c r="X3739">
        <f t="shared" si="354"/>
        <v>4</v>
      </c>
    </row>
    <row r="3740" spans="1:24"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f>
        <v>0.18</v>
      </c>
      <c r="P3740" s="6">
        <f>E3740/L3740</f>
        <v>45</v>
      </c>
      <c r="Q3740" t="str">
        <f t="shared" si="349"/>
        <v>theater</v>
      </c>
      <c r="R3740" s="7" t="str">
        <f t="shared" si="350"/>
        <v>plays</v>
      </c>
      <c r="S3740" s="13">
        <f>(((I3740/60)/60)/24)+DATE(1970,1,1)</f>
        <v>41835.916666666664</v>
      </c>
      <c r="T3740" s="16">
        <f>(((J3740/60)/60)/24)+DATE(1970,1,1)</f>
        <v>41813.938715277778</v>
      </c>
      <c r="U3740" t="str">
        <f t="shared" si="351"/>
        <v/>
      </c>
      <c r="V3740">
        <f t="shared" si="352"/>
        <v>6</v>
      </c>
      <c r="W3740" t="str">
        <f t="shared" si="353"/>
        <v/>
      </c>
      <c r="X3740">
        <f t="shared" si="354"/>
        <v>6</v>
      </c>
    </row>
    <row r="3741" spans="1:24"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f>
        <v>0.20125000000000001</v>
      </c>
      <c r="P3741" s="6">
        <f>E3741/L3741</f>
        <v>100.625</v>
      </c>
      <c r="Q3741" t="str">
        <f t="shared" si="349"/>
        <v>theater</v>
      </c>
      <c r="R3741" s="7" t="str">
        <f t="shared" si="350"/>
        <v>plays</v>
      </c>
      <c r="S3741" s="13">
        <f>(((I3741/60)/60)/24)+DATE(1970,1,1)</f>
        <v>42568.449861111112</v>
      </c>
      <c r="T3741" s="16">
        <f>(((J3741/60)/60)/24)+DATE(1970,1,1)</f>
        <v>42548.449861111112</v>
      </c>
      <c r="U3741" t="str">
        <f t="shared" si="351"/>
        <v/>
      </c>
      <c r="V3741">
        <f t="shared" si="352"/>
        <v>8</v>
      </c>
      <c r="W3741" t="str">
        <f t="shared" si="353"/>
        <v/>
      </c>
      <c r="X3741">
        <f t="shared" si="354"/>
        <v>8</v>
      </c>
    </row>
    <row r="3742" spans="1:24"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f>
        <v>0.17899999999999999</v>
      </c>
      <c r="P3742" s="6">
        <f>E3742/L3742</f>
        <v>25.571428571428573</v>
      </c>
      <c r="Q3742" t="str">
        <f t="shared" si="349"/>
        <v>theater</v>
      </c>
      <c r="R3742" s="7" t="str">
        <f t="shared" si="350"/>
        <v>plays</v>
      </c>
      <c r="S3742" s="13">
        <f>(((I3742/60)/60)/24)+DATE(1970,1,1)</f>
        <v>41863.079143518517</v>
      </c>
      <c r="T3742" s="16">
        <f>(((J3742/60)/60)/24)+DATE(1970,1,1)</f>
        <v>41833.089756944442</v>
      </c>
      <c r="U3742" t="str">
        <f t="shared" si="351"/>
        <v/>
      </c>
      <c r="V3742">
        <f t="shared" si="352"/>
        <v>14</v>
      </c>
      <c r="W3742" t="str">
        <f t="shared" si="353"/>
        <v/>
      </c>
      <c r="X3742">
        <f t="shared" si="354"/>
        <v>14</v>
      </c>
    </row>
    <row r="3743" spans="1:24"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f>
        <v>0</v>
      </c>
      <c r="P3743" s="6" t="e">
        <f>E3743/L3743</f>
        <v>#DIV/0!</v>
      </c>
      <c r="Q3743" t="str">
        <f t="shared" si="349"/>
        <v>theater</v>
      </c>
      <c r="R3743" s="7" t="str">
        <f t="shared" si="350"/>
        <v>plays</v>
      </c>
      <c r="S3743" s="13">
        <f>(((I3743/60)/60)/24)+DATE(1970,1,1)</f>
        <v>42355.920717592591</v>
      </c>
      <c r="T3743" s="16">
        <f>(((J3743/60)/60)/24)+DATE(1970,1,1)</f>
        <v>42325.920717592591</v>
      </c>
      <c r="U3743" t="str">
        <f t="shared" si="351"/>
        <v/>
      </c>
      <c r="V3743">
        <f t="shared" si="352"/>
        <v>0</v>
      </c>
      <c r="W3743" t="str">
        <f t="shared" si="353"/>
        <v/>
      </c>
      <c r="X3743">
        <f t="shared" si="354"/>
        <v>0</v>
      </c>
    </row>
    <row r="3744" spans="1:24"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f>
        <v>0.02</v>
      </c>
      <c r="P3744" s="6">
        <f>E3744/L3744</f>
        <v>25</v>
      </c>
      <c r="Q3744" t="str">
        <f t="shared" si="349"/>
        <v>theater</v>
      </c>
      <c r="R3744" s="7" t="str">
        <f t="shared" si="350"/>
        <v>plays</v>
      </c>
      <c r="S3744" s="13">
        <f>(((I3744/60)/60)/24)+DATE(1970,1,1)</f>
        <v>41888.214629629627</v>
      </c>
      <c r="T3744" s="16">
        <f>(((J3744/60)/60)/24)+DATE(1970,1,1)</f>
        <v>41858.214629629627</v>
      </c>
      <c r="U3744" t="str">
        <f t="shared" si="351"/>
        <v/>
      </c>
      <c r="V3744">
        <f t="shared" si="352"/>
        <v>4</v>
      </c>
      <c r="W3744" t="str">
        <f t="shared" si="353"/>
        <v/>
      </c>
      <c r="X3744">
        <f t="shared" si="354"/>
        <v>4</v>
      </c>
    </row>
    <row r="3745" spans="1:24"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f>
        <v>0</v>
      </c>
      <c r="P3745" s="6" t="e">
        <f>E3745/L3745</f>
        <v>#DIV/0!</v>
      </c>
      <c r="Q3745" t="str">
        <f t="shared" si="349"/>
        <v>theater</v>
      </c>
      <c r="R3745" s="7" t="str">
        <f t="shared" si="350"/>
        <v>plays</v>
      </c>
      <c r="S3745" s="13">
        <f>(((I3745/60)/60)/24)+DATE(1970,1,1)</f>
        <v>41823.710231481484</v>
      </c>
      <c r="T3745" s="16">
        <f>(((J3745/60)/60)/24)+DATE(1970,1,1)</f>
        <v>41793.710231481484</v>
      </c>
      <c r="U3745" t="str">
        <f t="shared" si="351"/>
        <v/>
      </c>
      <c r="V3745">
        <f t="shared" si="352"/>
        <v>0</v>
      </c>
      <c r="W3745" t="str">
        <f t="shared" si="353"/>
        <v/>
      </c>
      <c r="X3745">
        <f t="shared" si="354"/>
        <v>0</v>
      </c>
    </row>
    <row r="3746" spans="1:24"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f>
        <v>0</v>
      </c>
      <c r="P3746" s="6" t="e">
        <f>E3746/L3746</f>
        <v>#DIV/0!</v>
      </c>
      <c r="Q3746" t="str">
        <f t="shared" si="349"/>
        <v>theater</v>
      </c>
      <c r="R3746" s="7" t="str">
        <f t="shared" si="350"/>
        <v>plays</v>
      </c>
      <c r="S3746" s="13">
        <f>(((I3746/60)/60)/24)+DATE(1970,1,1)</f>
        <v>41825.165972222225</v>
      </c>
      <c r="T3746" s="16">
        <f>(((J3746/60)/60)/24)+DATE(1970,1,1)</f>
        <v>41793.814259259263</v>
      </c>
      <c r="U3746" t="str">
        <f t="shared" si="351"/>
        <v/>
      </c>
      <c r="V3746">
        <f t="shared" si="352"/>
        <v>0</v>
      </c>
      <c r="W3746" t="str">
        <f t="shared" si="353"/>
        <v/>
      </c>
      <c r="X3746">
        <f t="shared" si="354"/>
        <v>0</v>
      </c>
    </row>
    <row r="3747" spans="1:24"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f>
        <v>0.1</v>
      </c>
      <c r="P3747" s="6">
        <f>E3747/L3747</f>
        <v>10</v>
      </c>
      <c r="Q3747" t="str">
        <f t="shared" si="349"/>
        <v>theater</v>
      </c>
      <c r="R3747" s="7" t="str">
        <f t="shared" si="350"/>
        <v>plays</v>
      </c>
      <c r="S3747" s="13">
        <f>(((I3747/60)/60)/24)+DATE(1970,1,1)</f>
        <v>41861.697939814818</v>
      </c>
      <c r="T3747" s="16">
        <f>(((J3747/60)/60)/24)+DATE(1970,1,1)</f>
        <v>41831.697939814818</v>
      </c>
      <c r="U3747" t="str">
        <f t="shared" si="351"/>
        <v/>
      </c>
      <c r="V3747">
        <f t="shared" si="352"/>
        <v>1</v>
      </c>
      <c r="W3747" t="str">
        <f t="shared" si="353"/>
        <v/>
      </c>
      <c r="X3747">
        <f t="shared" si="354"/>
        <v>1</v>
      </c>
    </row>
    <row r="3748" spans="1:24"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f>
        <v>2.3764705882352941E-2</v>
      </c>
      <c r="P3748" s="6">
        <f>E3748/L3748</f>
        <v>202</v>
      </c>
      <c r="Q3748" t="str">
        <f t="shared" si="349"/>
        <v>theater</v>
      </c>
      <c r="R3748" s="7" t="str">
        <f t="shared" si="350"/>
        <v>plays</v>
      </c>
      <c r="S3748" s="13">
        <f>(((I3748/60)/60)/24)+DATE(1970,1,1)</f>
        <v>42651.389340277776</v>
      </c>
      <c r="T3748" s="16">
        <f>(((J3748/60)/60)/24)+DATE(1970,1,1)</f>
        <v>42621.389340277776</v>
      </c>
      <c r="U3748" t="str">
        <f t="shared" si="351"/>
        <v/>
      </c>
      <c r="V3748">
        <f t="shared" si="352"/>
        <v>1</v>
      </c>
      <c r="W3748" t="str">
        <f t="shared" si="353"/>
        <v/>
      </c>
      <c r="X3748">
        <f t="shared" si="354"/>
        <v>1</v>
      </c>
    </row>
    <row r="3749" spans="1:24"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f>
        <v>0.01</v>
      </c>
      <c r="P3749" s="6">
        <f>E3749/L3749</f>
        <v>25</v>
      </c>
      <c r="Q3749" t="str">
        <f t="shared" si="349"/>
        <v>theater</v>
      </c>
      <c r="R3749" s="7" t="str">
        <f t="shared" si="350"/>
        <v>plays</v>
      </c>
      <c r="S3749" s="13">
        <f>(((I3749/60)/60)/24)+DATE(1970,1,1)</f>
        <v>42190.957638888889</v>
      </c>
      <c r="T3749" s="16">
        <f>(((J3749/60)/60)/24)+DATE(1970,1,1)</f>
        <v>42164.299722222218</v>
      </c>
      <c r="U3749" t="str">
        <f t="shared" si="351"/>
        <v/>
      </c>
      <c r="V3749">
        <f t="shared" si="352"/>
        <v>1</v>
      </c>
      <c r="W3749" t="str">
        <f t="shared" si="353"/>
        <v/>
      </c>
      <c r="X3749">
        <f t="shared" si="354"/>
        <v>1</v>
      </c>
    </row>
    <row r="3750" spans="1:24"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f>
        <v>1.0351999999999999</v>
      </c>
      <c r="P3750" s="6">
        <f>E3750/L3750</f>
        <v>99.538461538461533</v>
      </c>
      <c r="Q3750" t="str">
        <f t="shared" si="349"/>
        <v>theater</v>
      </c>
      <c r="R3750" s="7" t="str">
        <f t="shared" si="350"/>
        <v>musical</v>
      </c>
      <c r="S3750" s="13">
        <f>(((I3750/60)/60)/24)+DATE(1970,1,1)</f>
        <v>42416.249305555553</v>
      </c>
      <c r="T3750" s="16">
        <f>(((J3750/60)/60)/24)+DATE(1970,1,1)</f>
        <v>42395.706435185188</v>
      </c>
      <c r="U3750">
        <f t="shared" si="351"/>
        <v>52</v>
      </c>
      <c r="V3750" t="str">
        <f t="shared" si="352"/>
        <v/>
      </c>
      <c r="W3750" t="str">
        <f t="shared" si="353"/>
        <v/>
      </c>
      <c r="X3750" t="str">
        <f t="shared" si="354"/>
        <v/>
      </c>
    </row>
    <row r="3751" spans="1:24"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f>
        <v>1.05</v>
      </c>
      <c r="P3751" s="6">
        <f>E3751/L3751</f>
        <v>75</v>
      </c>
      <c r="Q3751" t="str">
        <f t="shared" si="349"/>
        <v>theater</v>
      </c>
      <c r="R3751" s="7" t="str">
        <f t="shared" si="350"/>
        <v>musical</v>
      </c>
      <c r="S3751" s="13">
        <f>(((I3751/60)/60)/24)+DATE(1970,1,1)</f>
        <v>42489.165972222225</v>
      </c>
      <c r="T3751" s="16">
        <f>(((J3751/60)/60)/24)+DATE(1970,1,1)</f>
        <v>42458.127175925925</v>
      </c>
      <c r="U3751">
        <f t="shared" si="351"/>
        <v>7</v>
      </c>
      <c r="V3751" t="str">
        <f t="shared" si="352"/>
        <v/>
      </c>
      <c r="W3751" t="str">
        <f t="shared" si="353"/>
        <v/>
      </c>
      <c r="X3751" t="str">
        <f t="shared" si="354"/>
        <v/>
      </c>
    </row>
    <row r="3752" spans="1:24"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f>
        <v>1.0044999999999999</v>
      </c>
      <c r="P3752" s="6">
        <f>E3752/L3752</f>
        <v>215.25</v>
      </c>
      <c r="Q3752" t="str">
        <f t="shared" si="349"/>
        <v>theater</v>
      </c>
      <c r="R3752" s="7" t="str">
        <f t="shared" si="350"/>
        <v>musical</v>
      </c>
      <c r="S3752" s="13">
        <f>(((I3752/60)/60)/24)+DATE(1970,1,1)</f>
        <v>42045.332638888889</v>
      </c>
      <c r="T3752" s="16">
        <f>(((J3752/60)/60)/24)+DATE(1970,1,1)</f>
        <v>42016.981574074074</v>
      </c>
      <c r="U3752">
        <f t="shared" si="351"/>
        <v>28</v>
      </c>
      <c r="V3752" t="str">
        <f t="shared" si="352"/>
        <v/>
      </c>
      <c r="W3752" t="str">
        <f t="shared" si="353"/>
        <v/>
      </c>
      <c r="X3752" t="str">
        <f t="shared" si="354"/>
        <v/>
      </c>
    </row>
    <row r="3753" spans="1:24"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f>
        <v>1.3260000000000001</v>
      </c>
      <c r="P3753" s="6">
        <f>E3753/L3753</f>
        <v>120.54545454545455</v>
      </c>
      <c r="Q3753" t="str">
        <f t="shared" si="349"/>
        <v>theater</v>
      </c>
      <c r="R3753" s="7" t="str">
        <f t="shared" si="350"/>
        <v>musical</v>
      </c>
      <c r="S3753" s="13">
        <f>(((I3753/60)/60)/24)+DATE(1970,1,1)</f>
        <v>42462.993900462956</v>
      </c>
      <c r="T3753" s="16">
        <f>(((J3753/60)/60)/24)+DATE(1970,1,1)</f>
        <v>42403.035567129627</v>
      </c>
      <c r="U3753">
        <f t="shared" si="351"/>
        <v>11</v>
      </c>
      <c r="V3753" t="str">
        <f t="shared" si="352"/>
        <v/>
      </c>
      <c r="W3753" t="str">
        <f t="shared" si="353"/>
        <v/>
      </c>
      <c r="X3753" t="str">
        <f t="shared" si="354"/>
        <v/>
      </c>
    </row>
    <row r="3754" spans="1:24"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f>
        <v>1.1299999999999999</v>
      </c>
      <c r="P3754" s="6">
        <f>E3754/L3754</f>
        <v>37.666666666666664</v>
      </c>
      <c r="Q3754" t="str">
        <f t="shared" si="349"/>
        <v>theater</v>
      </c>
      <c r="R3754" s="7" t="str">
        <f t="shared" si="350"/>
        <v>musical</v>
      </c>
      <c r="S3754" s="13">
        <f>(((I3754/60)/60)/24)+DATE(1970,1,1)</f>
        <v>42659.875</v>
      </c>
      <c r="T3754" s="16">
        <f>(((J3754/60)/60)/24)+DATE(1970,1,1)</f>
        <v>42619.802488425921</v>
      </c>
      <c r="U3754">
        <f t="shared" si="351"/>
        <v>15</v>
      </c>
      <c r="V3754" t="str">
        <f t="shared" si="352"/>
        <v/>
      </c>
      <c r="W3754" t="str">
        <f t="shared" si="353"/>
        <v/>
      </c>
      <c r="X3754" t="str">
        <f t="shared" si="354"/>
        <v/>
      </c>
    </row>
    <row r="3755" spans="1:24"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f>
        <v>1.0334000000000001</v>
      </c>
      <c r="P3755" s="6">
        <f>E3755/L3755</f>
        <v>172.23333333333332</v>
      </c>
      <c r="Q3755" t="str">
        <f t="shared" si="349"/>
        <v>theater</v>
      </c>
      <c r="R3755" s="7" t="str">
        <f t="shared" si="350"/>
        <v>musical</v>
      </c>
      <c r="S3755" s="13">
        <f>(((I3755/60)/60)/24)+DATE(1970,1,1)</f>
        <v>42158</v>
      </c>
      <c r="T3755" s="16">
        <f>(((J3755/60)/60)/24)+DATE(1970,1,1)</f>
        <v>42128.824074074073</v>
      </c>
      <c r="U3755">
        <f t="shared" si="351"/>
        <v>30</v>
      </c>
      <c r="V3755" t="str">
        <f t="shared" si="352"/>
        <v/>
      </c>
      <c r="W3755" t="str">
        <f t="shared" si="353"/>
        <v/>
      </c>
      <c r="X3755" t="str">
        <f t="shared" si="354"/>
        <v/>
      </c>
    </row>
    <row r="3756" spans="1:24"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f>
        <v>1.2</v>
      </c>
      <c r="P3756" s="6">
        <f>E3756/L3756</f>
        <v>111.11111111111111</v>
      </c>
      <c r="Q3756" t="str">
        <f t="shared" si="349"/>
        <v>theater</v>
      </c>
      <c r="R3756" s="7" t="str">
        <f t="shared" si="350"/>
        <v>musical</v>
      </c>
      <c r="S3756" s="13">
        <f>(((I3756/60)/60)/24)+DATE(1970,1,1)</f>
        <v>41846.207638888889</v>
      </c>
      <c r="T3756" s="16">
        <f>(((J3756/60)/60)/24)+DATE(1970,1,1)</f>
        <v>41808.881215277775</v>
      </c>
      <c r="U3756">
        <f t="shared" si="351"/>
        <v>27</v>
      </c>
      <c r="V3756" t="str">
        <f t="shared" si="352"/>
        <v/>
      </c>
      <c r="W3756" t="str">
        <f t="shared" si="353"/>
        <v/>
      </c>
      <c r="X3756" t="str">
        <f t="shared" si="354"/>
        <v/>
      </c>
    </row>
    <row r="3757" spans="1:24"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f>
        <v>1.2963636363636364</v>
      </c>
      <c r="P3757" s="6">
        <f>E3757/L3757</f>
        <v>25.464285714285715</v>
      </c>
      <c r="Q3757" t="str">
        <f t="shared" si="349"/>
        <v>theater</v>
      </c>
      <c r="R3757" s="7" t="str">
        <f t="shared" si="350"/>
        <v>musical</v>
      </c>
      <c r="S3757" s="13">
        <f>(((I3757/60)/60)/24)+DATE(1970,1,1)</f>
        <v>42475.866979166662</v>
      </c>
      <c r="T3757" s="16">
        <f>(((J3757/60)/60)/24)+DATE(1970,1,1)</f>
        <v>42445.866979166662</v>
      </c>
      <c r="U3757">
        <f t="shared" si="351"/>
        <v>28</v>
      </c>
      <c r="V3757" t="str">
        <f t="shared" si="352"/>
        <v/>
      </c>
      <c r="W3757" t="str">
        <f t="shared" si="353"/>
        <v/>
      </c>
      <c r="X3757" t="str">
        <f t="shared" si="354"/>
        <v/>
      </c>
    </row>
    <row r="3758" spans="1:24"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f>
        <v>1.0111111111111111</v>
      </c>
      <c r="P3758" s="6">
        <f>E3758/L3758</f>
        <v>267.64705882352939</v>
      </c>
      <c r="Q3758" t="str">
        <f t="shared" si="349"/>
        <v>theater</v>
      </c>
      <c r="R3758" s="7" t="str">
        <f t="shared" si="350"/>
        <v>musical</v>
      </c>
      <c r="S3758" s="13">
        <f>(((I3758/60)/60)/24)+DATE(1970,1,1)</f>
        <v>41801.814791666664</v>
      </c>
      <c r="T3758" s="16">
        <f>(((J3758/60)/60)/24)+DATE(1970,1,1)</f>
        <v>41771.814791666664</v>
      </c>
      <c r="U3758">
        <f t="shared" si="351"/>
        <v>17</v>
      </c>
      <c r="V3758" t="str">
        <f t="shared" si="352"/>
        <v/>
      </c>
      <c r="W3758" t="str">
        <f t="shared" si="353"/>
        <v/>
      </c>
      <c r="X3758" t="str">
        <f t="shared" si="354"/>
        <v/>
      </c>
    </row>
    <row r="3759" spans="1:24"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f>
        <v>1.0851428571428572</v>
      </c>
      <c r="P3759" s="6">
        <f>E3759/L3759</f>
        <v>75.959999999999994</v>
      </c>
      <c r="Q3759" t="str">
        <f t="shared" si="349"/>
        <v>theater</v>
      </c>
      <c r="R3759" s="7" t="str">
        <f t="shared" si="350"/>
        <v>musical</v>
      </c>
      <c r="S3759" s="13">
        <f>(((I3759/60)/60)/24)+DATE(1970,1,1)</f>
        <v>41974.850868055553</v>
      </c>
      <c r="T3759" s="16">
        <f>(((J3759/60)/60)/24)+DATE(1970,1,1)</f>
        <v>41954.850868055553</v>
      </c>
      <c r="U3759">
        <f t="shared" si="351"/>
        <v>50</v>
      </c>
      <c r="V3759" t="str">
        <f t="shared" si="352"/>
        <v/>
      </c>
      <c r="W3759" t="str">
        <f t="shared" si="353"/>
        <v/>
      </c>
      <c r="X3759" t="str">
        <f t="shared" si="354"/>
        <v/>
      </c>
    </row>
    <row r="3760" spans="1:24"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f>
        <v>1.0233333333333334</v>
      </c>
      <c r="P3760" s="6">
        <f>E3760/L3760</f>
        <v>59.03846153846154</v>
      </c>
      <c r="Q3760" t="str">
        <f t="shared" si="349"/>
        <v>theater</v>
      </c>
      <c r="R3760" s="7" t="str">
        <f t="shared" si="350"/>
        <v>musical</v>
      </c>
      <c r="S3760" s="13">
        <f>(((I3760/60)/60)/24)+DATE(1970,1,1)</f>
        <v>41778.208333333336</v>
      </c>
      <c r="T3760" s="16">
        <f>(((J3760/60)/60)/24)+DATE(1970,1,1)</f>
        <v>41747.471504629626</v>
      </c>
      <c r="U3760">
        <f t="shared" si="351"/>
        <v>26</v>
      </c>
      <c r="V3760" t="str">
        <f t="shared" si="352"/>
        <v/>
      </c>
      <c r="W3760" t="str">
        <f t="shared" si="353"/>
        <v/>
      </c>
      <c r="X3760" t="str">
        <f t="shared" si="354"/>
        <v/>
      </c>
    </row>
    <row r="3761" spans="1:24"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f>
        <v>1.1024425000000002</v>
      </c>
      <c r="P3761" s="6">
        <f>E3761/L3761</f>
        <v>50.111022727272733</v>
      </c>
      <c r="Q3761" t="str">
        <f t="shared" si="349"/>
        <v>theater</v>
      </c>
      <c r="R3761" s="7" t="str">
        <f t="shared" si="350"/>
        <v>musical</v>
      </c>
      <c r="S3761" s="13">
        <f>(((I3761/60)/60)/24)+DATE(1970,1,1)</f>
        <v>42242.108252314814</v>
      </c>
      <c r="T3761" s="16">
        <f>(((J3761/60)/60)/24)+DATE(1970,1,1)</f>
        <v>42182.108252314814</v>
      </c>
      <c r="U3761">
        <f t="shared" si="351"/>
        <v>88</v>
      </c>
      <c r="V3761" t="str">
        <f t="shared" si="352"/>
        <v/>
      </c>
      <c r="W3761" t="str">
        <f t="shared" si="353"/>
        <v/>
      </c>
      <c r="X3761" t="str">
        <f t="shared" si="354"/>
        <v/>
      </c>
    </row>
    <row r="3762" spans="1:24"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f>
        <v>1.010154</v>
      </c>
      <c r="P3762" s="6">
        <f>E3762/L3762</f>
        <v>55.502967032967035</v>
      </c>
      <c r="Q3762" t="str">
        <f t="shared" si="349"/>
        <v>theater</v>
      </c>
      <c r="R3762" s="7" t="str">
        <f t="shared" si="350"/>
        <v>musical</v>
      </c>
      <c r="S3762" s="13">
        <f>(((I3762/60)/60)/24)+DATE(1970,1,1)</f>
        <v>41764.525300925925</v>
      </c>
      <c r="T3762" s="16">
        <f>(((J3762/60)/60)/24)+DATE(1970,1,1)</f>
        <v>41739.525300925925</v>
      </c>
      <c r="U3762">
        <f t="shared" si="351"/>
        <v>91</v>
      </c>
      <c r="V3762" t="str">
        <f t="shared" si="352"/>
        <v/>
      </c>
      <c r="W3762" t="str">
        <f t="shared" si="353"/>
        <v/>
      </c>
      <c r="X3762" t="str">
        <f t="shared" si="354"/>
        <v/>
      </c>
    </row>
    <row r="3763" spans="1:24"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f>
        <v>1</v>
      </c>
      <c r="P3763" s="6">
        <f>E3763/L3763</f>
        <v>166.66666666666666</v>
      </c>
      <c r="Q3763" t="str">
        <f t="shared" si="349"/>
        <v>theater</v>
      </c>
      <c r="R3763" s="7" t="str">
        <f t="shared" si="350"/>
        <v>musical</v>
      </c>
      <c r="S3763" s="13">
        <f>(((I3763/60)/60)/24)+DATE(1970,1,1)</f>
        <v>42226.958333333328</v>
      </c>
      <c r="T3763" s="16">
        <f>(((J3763/60)/60)/24)+DATE(1970,1,1)</f>
        <v>42173.466863425929</v>
      </c>
      <c r="U3763">
        <f t="shared" si="351"/>
        <v>3</v>
      </c>
      <c r="V3763" t="str">
        <f t="shared" si="352"/>
        <v/>
      </c>
      <c r="W3763" t="str">
        <f t="shared" si="353"/>
        <v/>
      </c>
      <c r="X3763" t="str">
        <f t="shared" si="354"/>
        <v/>
      </c>
    </row>
    <row r="3764" spans="1:24"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f>
        <v>1.0624</v>
      </c>
      <c r="P3764" s="6">
        <f>E3764/L3764</f>
        <v>47.428571428571431</v>
      </c>
      <c r="Q3764" t="str">
        <f t="shared" si="349"/>
        <v>theater</v>
      </c>
      <c r="R3764" s="7" t="str">
        <f t="shared" si="350"/>
        <v>musical</v>
      </c>
      <c r="S3764" s="13">
        <f>(((I3764/60)/60)/24)+DATE(1970,1,1)</f>
        <v>42218.813530092593</v>
      </c>
      <c r="T3764" s="16">
        <f>(((J3764/60)/60)/24)+DATE(1970,1,1)</f>
        <v>42193.813530092593</v>
      </c>
      <c r="U3764">
        <f t="shared" si="351"/>
        <v>28</v>
      </c>
      <c r="V3764" t="str">
        <f t="shared" si="352"/>
        <v/>
      </c>
      <c r="W3764" t="str">
        <f t="shared" si="353"/>
        <v/>
      </c>
      <c r="X3764" t="str">
        <f t="shared" si="354"/>
        <v/>
      </c>
    </row>
    <row r="3765" spans="1:24"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f>
        <v>1</v>
      </c>
      <c r="P3765" s="6">
        <f>E3765/L3765</f>
        <v>64.935064935064929</v>
      </c>
      <c r="Q3765" t="str">
        <f t="shared" si="349"/>
        <v>theater</v>
      </c>
      <c r="R3765" s="7" t="str">
        <f t="shared" si="350"/>
        <v>musical</v>
      </c>
      <c r="S3765" s="13">
        <f>(((I3765/60)/60)/24)+DATE(1970,1,1)</f>
        <v>42095.708634259259</v>
      </c>
      <c r="T3765" s="16">
        <f>(((J3765/60)/60)/24)+DATE(1970,1,1)</f>
        <v>42065.750300925924</v>
      </c>
      <c r="U3765">
        <f t="shared" si="351"/>
        <v>77</v>
      </c>
      <c r="V3765" t="str">
        <f t="shared" si="352"/>
        <v/>
      </c>
      <c r="W3765" t="str">
        <f t="shared" si="353"/>
        <v/>
      </c>
      <c r="X3765" t="str">
        <f t="shared" si="354"/>
        <v/>
      </c>
    </row>
    <row r="3766" spans="1:24"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f>
        <v>1</v>
      </c>
      <c r="P3766" s="6">
        <f>E3766/L3766</f>
        <v>55.555555555555557</v>
      </c>
      <c r="Q3766" t="str">
        <f t="shared" si="349"/>
        <v>theater</v>
      </c>
      <c r="R3766" s="7" t="str">
        <f t="shared" si="350"/>
        <v>musical</v>
      </c>
      <c r="S3766" s="13">
        <f>(((I3766/60)/60)/24)+DATE(1970,1,1)</f>
        <v>42519.024999999994</v>
      </c>
      <c r="T3766" s="16">
        <f>(((J3766/60)/60)/24)+DATE(1970,1,1)</f>
        <v>42499.842962962968</v>
      </c>
      <c r="U3766">
        <f t="shared" si="351"/>
        <v>27</v>
      </c>
      <c r="V3766" t="str">
        <f t="shared" si="352"/>
        <v/>
      </c>
      <c r="W3766" t="str">
        <f t="shared" si="353"/>
        <v/>
      </c>
      <c r="X3766" t="str">
        <f t="shared" si="354"/>
        <v/>
      </c>
    </row>
    <row r="3767" spans="1:24"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f>
        <v>1.1345714285714286</v>
      </c>
      <c r="P3767" s="6">
        <f>E3767/L3767</f>
        <v>74.224299065420567</v>
      </c>
      <c r="Q3767" t="str">
        <f t="shared" si="349"/>
        <v>theater</v>
      </c>
      <c r="R3767" s="7" t="str">
        <f t="shared" si="350"/>
        <v>musical</v>
      </c>
      <c r="S3767" s="13">
        <f>(((I3767/60)/60)/24)+DATE(1970,1,1)</f>
        <v>41850.776412037041</v>
      </c>
      <c r="T3767" s="16">
        <f>(((J3767/60)/60)/24)+DATE(1970,1,1)</f>
        <v>41820.776412037041</v>
      </c>
      <c r="U3767">
        <f t="shared" si="351"/>
        <v>107</v>
      </c>
      <c r="V3767" t="str">
        <f t="shared" si="352"/>
        <v/>
      </c>
      <c r="W3767" t="str">
        <f t="shared" si="353"/>
        <v/>
      </c>
      <c r="X3767" t="str">
        <f t="shared" si="354"/>
        <v/>
      </c>
    </row>
    <row r="3768" spans="1:24"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f>
        <v>1.0265010000000001</v>
      </c>
      <c r="P3768" s="6">
        <f>E3768/L3768</f>
        <v>106.9271875</v>
      </c>
      <c r="Q3768" t="str">
        <f t="shared" si="349"/>
        <v>theater</v>
      </c>
      <c r="R3768" s="7" t="str">
        <f t="shared" si="350"/>
        <v>musical</v>
      </c>
      <c r="S3768" s="13">
        <f>(((I3768/60)/60)/24)+DATE(1970,1,1)</f>
        <v>41823.167187500003</v>
      </c>
      <c r="T3768" s="16">
        <f>(((J3768/60)/60)/24)+DATE(1970,1,1)</f>
        <v>41788.167187500003</v>
      </c>
      <c r="U3768">
        <f t="shared" si="351"/>
        <v>96</v>
      </c>
      <c r="V3768" t="str">
        <f t="shared" si="352"/>
        <v/>
      </c>
      <c r="W3768" t="str">
        <f t="shared" si="353"/>
        <v/>
      </c>
      <c r="X3768" t="str">
        <f t="shared" si="354"/>
        <v/>
      </c>
    </row>
    <row r="3769" spans="1:24"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f>
        <v>1.1675</v>
      </c>
      <c r="P3769" s="6">
        <f>E3769/L3769</f>
        <v>41.696428571428569</v>
      </c>
      <c r="Q3769" t="str">
        <f t="shared" si="349"/>
        <v>theater</v>
      </c>
      <c r="R3769" s="7" t="str">
        <f t="shared" si="350"/>
        <v>musical</v>
      </c>
      <c r="S3769" s="13">
        <f>(((I3769/60)/60)/24)+DATE(1970,1,1)</f>
        <v>42064.207638888889</v>
      </c>
      <c r="T3769" s="16">
        <f>(((J3769/60)/60)/24)+DATE(1970,1,1)</f>
        <v>42050.019641203704</v>
      </c>
      <c r="U3769">
        <f t="shared" si="351"/>
        <v>56</v>
      </c>
      <c r="V3769" t="str">
        <f t="shared" si="352"/>
        <v/>
      </c>
      <c r="W3769" t="str">
        <f t="shared" si="353"/>
        <v/>
      </c>
      <c r="X3769" t="str">
        <f t="shared" si="354"/>
        <v/>
      </c>
    </row>
    <row r="3770" spans="1:24"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f>
        <v>1.0765274999999999</v>
      </c>
      <c r="P3770" s="6">
        <f>E3770/L3770</f>
        <v>74.243275862068955</v>
      </c>
      <c r="Q3770" t="str">
        <f t="shared" si="349"/>
        <v>theater</v>
      </c>
      <c r="R3770" s="7" t="str">
        <f t="shared" si="350"/>
        <v>musical</v>
      </c>
      <c r="S3770" s="13">
        <f>(((I3770/60)/60)/24)+DATE(1970,1,1)</f>
        <v>41802.727893518517</v>
      </c>
      <c r="T3770" s="16">
        <f>(((J3770/60)/60)/24)+DATE(1970,1,1)</f>
        <v>41772.727893518517</v>
      </c>
      <c r="U3770">
        <f t="shared" si="351"/>
        <v>58</v>
      </c>
      <c r="V3770" t="str">
        <f t="shared" si="352"/>
        <v/>
      </c>
      <c r="W3770" t="str">
        <f t="shared" si="353"/>
        <v/>
      </c>
      <c r="X3770" t="str">
        <f t="shared" si="354"/>
        <v/>
      </c>
    </row>
    <row r="3771" spans="1:24"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f>
        <v>1</v>
      </c>
      <c r="P3771" s="6">
        <f>E3771/L3771</f>
        <v>73.333333333333329</v>
      </c>
      <c r="Q3771" t="str">
        <f t="shared" si="349"/>
        <v>theater</v>
      </c>
      <c r="R3771" s="7" t="str">
        <f t="shared" si="350"/>
        <v>musical</v>
      </c>
      <c r="S3771" s="13">
        <f>(((I3771/60)/60)/24)+DATE(1970,1,1)</f>
        <v>42475.598136574074</v>
      </c>
      <c r="T3771" s="16">
        <f>(((J3771/60)/60)/24)+DATE(1970,1,1)</f>
        <v>42445.598136574074</v>
      </c>
      <c r="U3771">
        <f t="shared" si="351"/>
        <v>15</v>
      </c>
      <c r="V3771" t="str">
        <f t="shared" si="352"/>
        <v/>
      </c>
      <c r="W3771" t="str">
        <f t="shared" si="353"/>
        <v/>
      </c>
      <c r="X3771" t="str">
        <f t="shared" si="354"/>
        <v/>
      </c>
    </row>
    <row r="3772" spans="1:24"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f>
        <v>1</v>
      </c>
      <c r="P3772" s="6">
        <f>E3772/L3772</f>
        <v>100</v>
      </c>
      <c r="Q3772" t="str">
        <f t="shared" si="349"/>
        <v>theater</v>
      </c>
      <c r="R3772" s="7" t="str">
        <f t="shared" si="350"/>
        <v>musical</v>
      </c>
      <c r="S3772" s="13">
        <f>(((I3772/60)/60)/24)+DATE(1970,1,1)</f>
        <v>42168.930671296301</v>
      </c>
      <c r="T3772" s="16">
        <f>(((J3772/60)/60)/24)+DATE(1970,1,1)</f>
        <v>42138.930671296301</v>
      </c>
      <c r="U3772">
        <f t="shared" si="351"/>
        <v>20</v>
      </c>
      <c r="V3772" t="str">
        <f t="shared" si="352"/>
        <v/>
      </c>
      <c r="W3772" t="str">
        <f t="shared" si="353"/>
        <v/>
      </c>
      <c r="X3772" t="str">
        <f t="shared" si="354"/>
        <v/>
      </c>
    </row>
    <row r="3773" spans="1:24"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f>
        <v>1.46</v>
      </c>
      <c r="P3773" s="6">
        <f>E3773/L3773</f>
        <v>38.421052631578945</v>
      </c>
      <c r="Q3773" t="str">
        <f t="shared" si="349"/>
        <v>theater</v>
      </c>
      <c r="R3773" s="7" t="str">
        <f t="shared" si="350"/>
        <v>musical</v>
      </c>
      <c r="S3773" s="13">
        <f>(((I3773/60)/60)/24)+DATE(1970,1,1)</f>
        <v>42508</v>
      </c>
      <c r="T3773" s="16">
        <f>(((J3773/60)/60)/24)+DATE(1970,1,1)</f>
        <v>42493.857083333336</v>
      </c>
      <c r="U3773">
        <f t="shared" si="351"/>
        <v>38</v>
      </c>
      <c r="V3773" t="str">
        <f t="shared" si="352"/>
        <v/>
      </c>
      <c r="W3773" t="str">
        <f t="shared" si="353"/>
        <v/>
      </c>
      <c r="X3773" t="str">
        <f t="shared" si="354"/>
        <v/>
      </c>
    </row>
    <row r="3774" spans="1:24"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f>
        <v>1.1020000000000001</v>
      </c>
      <c r="P3774" s="6">
        <f>E3774/L3774</f>
        <v>166.96969696969697</v>
      </c>
      <c r="Q3774" t="str">
        <f t="shared" si="349"/>
        <v>theater</v>
      </c>
      <c r="R3774" s="7" t="str">
        <f t="shared" si="350"/>
        <v>musical</v>
      </c>
      <c r="S3774" s="13">
        <f>(((I3774/60)/60)/24)+DATE(1970,1,1)</f>
        <v>42703.25</v>
      </c>
      <c r="T3774" s="16">
        <f>(((J3774/60)/60)/24)+DATE(1970,1,1)</f>
        <v>42682.616967592592</v>
      </c>
      <c r="U3774">
        <f t="shared" si="351"/>
        <v>33</v>
      </c>
      <c r="V3774" t="str">
        <f t="shared" si="352"/>
        <v/>
      </c>
      <c r="W3774" t="str">
        <f t="shared" si="353"/>
        <v/>
      </c>
      <c r="X3774" t="str">
        <f t="shared" si="354"/>
        <v/>
      </c>
    </row>
    <row r="3775" spans="1:24"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f>
        <v>1.0820000000000001</v>
      </c>
      <c r="P3775" s="6">
        <f>E3775/L3775</f>
        <v>94.912280701754383</v>
      </c>
      <c r="Q3775" t="str">
        <f t="shared" si="349"/>
        <v>theater</v>
      </c>
      <c r="R3775" s="7" t="str">
        <f t="shared" si="350"/>
        <v>musical</v>
      </c>
      <c r="S3775" s="13">
        <f>(((I3775/60)/60)/24)+DATE(1970,1,1)</f>
        <v>42689.088888888888</v>
      </c>
      <c r="T3775" s="16">
        <f>(((J3775/60)/60)/24)+DATE(1970,1,1)</f>
        <v>42656.005173611105</v>
      </c>
      <c r="U3775">
        <f t="shared" si="351"/>
        <v>57</v>
      </c>
      <c r="V3775" t="str">
        <f t="shared" si="352"/>
        <v/>
      </c>
      <c r="W3775" t="str">
        <f t="shared" si="353"/>
        <v/>
      </c>
      <c r="X3775" t="str">
        <f t="shared" si="354"/>
        <v/>
      </c>
    </row>
    <row r="3776" spans="1:24"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f>
        <v>1</v>
      </c>
      <c r="P3776" s="6">
        <f>E3776/L3776</f>
        <v>100</v>
      </c>
      <c r="Q3776" t="str">
        <f t="shared" si="349"/>
        <v>theater</v>
      </c>
      <c r="R3776" s="7" t="str">
        <f t="shared" si="350"/>
        <v>musical</v>
      </c>
      <c r="S3776" s="13">
        <f>(((I3776/60)/60)/24)+DATE(1970,1,1)</f>
        <v>42103.792303240742</v>
      </c>
      <c r="T3776" s="16">
        <f>(((J3776/60)/60)/24)+DATE(1970,1,1)</f>
        <v>42087.792303240742</v>
      </c>
      <c r="U3776">
        <f t="shared" si="351"/>
        <v>25</v>
      </c>
      <c r="V3776" t="str">
        <f t="shared" si="352"/>
        <v/>
      </c>
      <c r="W3776" t="str">
        <f t="shared" si="353"/>
        <v/>
      </c>
      <c r="X3776" t="str">
        <f t="shared" si="354"/>
        <v/>
      </c>
    </row>
    <row r="3777" spans="1:24"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f>
        <v>1.0024999999999999</v>
      </c>
      <c r="P3777" s="6">
        <f>E3777/L3777</f>
        <v>143.21428571428572</v>
      </c>
      <c r="Q3777" t="str">
        <f t="shared" si="349"/>
        <v>theater</v>
      </c>
      <c r="R3777" s="7" t="str">
        <f t="shared" si="350"/>
        <v>musical</v>
      </c>
      <c r="S3777" s="13">
        <f>(((I3777/60)/60)/24)+DATE(1970,1,1)</f>
        <v>42103.166666666672</v>
      </c>
      <c r="T3777" s="16">
        <f>(((J3777/60)/60)/24)+DATE(1970,1,1)</f>
        <v>42075.942627314813</v>
      </c>
      <c r="U3777">
        <f t="shared" si="351"/>
        <v>14</v>
      </c>
      <c r="V3777" t="str">
        <f t="shared" si="352"/>
        <v/>
      </c>
      <c r="W3777" t="str">
        <f t="shared" si="353"/>
        <v/>
      </c>
      <c r="X3777" t="str">
        <f t="shared" si="354"/>
        <v/>
      </c>
    </row>
    <row r="3778" spans="1:24"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f>
        <v>1.0671250000000001</v>
      </c>
      <c r="P3778" s="6">
        <f>E3778/L3778</f>
        <v>90.819148936170208</v>
      </c>
      <c r="Q3778" t="str">
        <f t="shared" si="349"/>
        <v>theater</v>
      </c>
      <c r="R3778" s="7" t="str">
        <f t="shared" si="350"/>
        <v>musical</v>
      </c>
      <c r="S3778" s="13">
        <f>(((I3778/60)/60)/24)+DATE(1970,1,1)</f>
        <v>41852.041666666664</v>
      </c>
      <c r="T3778" s="16">
        <f>(((J3778/60)/60)/24)+DATE(1970,1,1)</f>
        <v>41814.367800925924</v>
      </c>
      <c r="U3778">
        <f t="shared" si="351"/>
        <v>94</v>
      </c>
      <c r="V3778" t="str">
        <f t="shared" si="352"/>
        <v/>
      </c>
      <c r="W3778" t="str">
        <f t="shared" si="353"/>
        <v/>
      </c>
      <c r="X3778" t="str">
        <f t="shared" si="354"/>
        <v/>
      </c>
    </row>
    <row r="3779" spans="1:24"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f>
        <v>1.4319999999999999</v>
      </c>
      <c r="P3779" s="6">
        <f>E3779/L3779</f>
        <v>48.542372881355931</v>
      </c>
      <c r="Q3779" t="str">
        <f t="shared" ref="Q3779:Q3842" si="355">LEFT(N3779,SEARCH("/",N3779)-1)</f>
        <v>theater</v>
      </c>
      <c r="R3779" s="7" t="str">
        <f t="shared" ref="R3779:R3842" si="356">RIGHT(N3779,LEN(N3779)-SEARCH("/",N3779))</f>
        <v>musical</v>
      </c>
      <c r="S3779" s="13">
        <f>(((I3779/60)/60)/24)+DATE(1970,1,1)</f>
        <v>41909.166666666664</v>
      </c>
      <c r="T3779" s="16">
        <f>(((J3779/60)/60)/24)+DATE(1970,1,1)</f>
        <v>41887.111354166671</v>
      </c>
      <c r="U3779">
        <f t="shared" ref="U3779:U3842" si="357">IF(F3779="Successful",L3779,"")</f>
        <v>59</v>
      </c>
      <c r="V3779" t="str">
        <f t="shared" ref="V3779:V3842" si="358">IF($F3779="Failed",$L3779,"")</f>
        <v/>
      </c>
      <c r="W3779" t="str">
        <f t="shared" ref="W3779:W3842" si="359">IF($F3779="Canceled",$L3779,"")</f>
        <v/>
      </c>
      <c r="X3779" t="str">
        <f t="shared" ref="X3779:X3842" si="360">IF(V3779="",W3779,V3779)</f>
        <v/>
      </c>
    </row>
    <row r="3780" spans="1:24"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f>
        <v>1.0504166666666668</v>
      </c>
      <c r="P3780" s="6">
        <f>E3780/L3780</f>
        <v>70.027777777777771</v>
      </c>
      <c r="Q3780" t="str">
        <f t="shared" si="355"/>
        <v>theater</v>
      </c>
      <c r="R3780" s="7" t="str">
        <f t="shared" si="356"/>
        <v>musical</v>
      </c>
      <c r="S3780" s="13">
        <f>(((I3780/60)/60)/24)+DATE(1970,1,1)</f>
        <v>42049.819212962961</v>
      </c>
      <c r="T3780" s="16">
        <f>(((J3780/60)/60)/24)+DATE(1970,1,1)</f>
        <v>41989.819212962961</v>
      </c>
      <c r="U3780">
        <f t="shared" si="357"/>
        <v>36</v>
      </c>
      <c r="V3780" t="str">
        <f t="shared" si="358"/>
        <v/>
      </c>
      <c r="W3780" t="str">
        <f t="shared" si="359"/>
        <v/>
      </c>
      <c r="X3780" t="str">
        <f t="shared" si="360"/>
        <v/>
      </c>
    </row>
    <row r="3781" spans="1:24"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f>
        <v>1.0398000000000001</v>
      </c>
      <c r="P3781" s="6">
        <f>E3781/L3781</f>
        <v>135.62608695652173</v>
      </c>
      <c r="Q3781" t="str">
        <f t="shared" si="355"/>
        <v>theater</v>
      </c>
      <c r="R3781" s="7" t="str">
        <f t="shared" si="356"/>
        <v>musical</v>
      </c>
      <c r="S3781" s="13">
        <f>(((I3781/60)/60)/24)+DATE(1970,1,1)</f>
        <v>42455.693750000006</v>
      </c>
      <c r="T3781" s="16">
        <f>(((J3781/60)/60)/24)+DATE(1970,1,1)</f>
        <v>42425.735416666663</v>
      </c>
      <c r="U3781">
        <f t="shared" si="357"/>
        <v>115</v>
      </c>
      <c r="V3781" t="str">
        <f t="shared" si="358"/>
        <v/>
      </c>
      <c r="W3781" t="str">
        <f t="shared" si="359"/>
        <v/>
      </c>
      <c r="X3781" t="str">
        <f t="shared" si="360"/>
        <v/>
      </c>
    </row>
    <row r="3782" spans="1:24"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f>
        <v>1.2</v>
      </c>
      <c r="P3782" s="6">
        <f>E3782/L3782</f>
        <v>100</v>
      </c>
      <c r="Q3782" t="str">
        <f t="shared" si="355"/>
        <v>theater</v>
      </c>
      <c r="R3782" s="7" t="str">
        <f t="shared" si="356"/>
        <v>musical</v>
      </c>
      <c r="S3782" s="13">
        <f>(((I3782/60)/60)/24)+DATE(1970,1,1)</f>
        <v>42198.837499999994</v>
      </c>
      <c r="T3782" s="16">
        <f>(((J3782/60)/60)/24)+DATE(1970,1,1)</f>
        <v>42166.219733796301</v>
      </c>
      <c r="U3782">
        <f t="shared" si="357"/>
        <v>30</v>
      </c>
      <c r="V3782" t="str">
        <f t="shared" si="358"/>
        <v/>
      </c>
      <c r="W3782" t="str">
        <f t="shared" si="359"/>
        <v/>
      </c>
      <c r="X3782" t="str">
        <f t="shared" si="360"/>
        <v/>
      </c>
    </row>
    <row r="3783" spans="1:24"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f>
        <v>1.0966666666666667</v>
      </c>
      <c r="P3783" s="6">
        <f>E3783/L3783</f>
        <v>94.90384615384616</v>
      </c>
      <c r="Q3783" t="str">
        <f t="shared" si="355"/>
        <v>theater</v>
      </c>
      <c r="R3783" s="7" t="str">
        <f t="shared" si="356"/>
        <v>musical</v>
      </c>
      <c r="S3783" s="13">
        <f>(((I3783/60)/60)/24)+DATE(1970,1,1)</f>
        <v>41890.882928240739</v>
      </c>
      <c r="T3783" s="16">
        <f>(((J3783/60)/60)/24)+DATE(1970,1,1)</f>
        <v>41865.882928240739</v>
      </c>
      <c r="U3783">
        <f t="shared" si="357"/>
        <v>52</v>
      </c>
      <c r="V3783" t="str">
        <f t="shared" si="358"/>
        <v/>
      </c>
      <c r="W3783" t="str">
        <f t="shared" si="359"/>
        <v/>
      </c>
      <c r="X3783" t="str">
        <f t="shared" si="360"/>
        <v/>
      </c>
    </row>
    <row r="3784" spans="1:24"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f>
        <v>1.0175000000000001</v>
      </c>
      <c r="P3784" s="6">
        <f>E3784/L3784</f>
        <v>75.370370370370367</v>
      </c>
      <c r="Q3784" t="str">
        <f t="shared" si="355"/>
        <v>theater</v>
      </c>
      <c r="R3784" s="7" t="str">
        <f t="shared" si="356"/>
        <v>musical</v>
      </c>
      <c r="S3784" s="13">
        <f>(((I3784/60)/60)/24)+DATE(1970,1,1)</f>
        <v>42575.958333333328</v>
      </c>
      <c r="T3784" s="16">
        <f>(((J3784/60)/60)/24)+DATE(1970,1,1)</f>
        <v>42546.862233796302</v>
      </c>
      <c r="U3784">
        <f t="shared" si="357"/>
        <v>27</v>
      </c>
      <c r="V3784" t="str">
        <f t="shared" si="358"/>
        <v/>
      </c>
      <c r="W3784" t="str">
        <f t="shared" si="359"/>
        <v/>
      </c>
      <c r="X3784" t="str">
        <f t="shared" si="360"/>
        <v/>
      </c>
    </row>
    <row r="3785" spans="1:24"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f>
        <v>1.2891666666666666</v>
      </c>
      <c r="P3785" s="6">
        <f>E3785/L3785</f>
        <v>64.458333333333329</v>
      </c>
      <c r="Q3785" t="str">
        <f t="shared" si="355"/>
        <v>theater</v>
      </c>
      <c r="R3785" s="7" t="str">
        <f t="shared" si="356"/>
        <v>musical</v>
      </c>
      <c r="S3785" s="13">
        <f>(((I3785/60)/60)/24)+DATE(1970,1,1)</f>
        <v>42444.666666666672</v>
      </c>
      <c r="T3785" s="16">
        <f>(((J3785/60)/60)/24)+DATE(1970,1,1)</f>
        <v>42420.140277777777</v>
      </c>
      <c r="U3785">
        <f t="shared" si="357"/>
        <v>24</v>
      </c>
      <c r="V3785" t="str">
        <f t="shared" si="358"/>
        <v/>
      </c>
      <c r="W3785" t="str">
        <f t="shared" si="359"/>
        <v/>
      </c>
      <c r="X3785" t="str">
        <f t="shared" si="360"/>
        <v/>
      </c>
    </row>
    <row r="3786" spans="1:24"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f>
        <v>1.1499999999999999</v>
      </c>
      <c r="P3786" s="6">
        <f>E3786/L3786</f>
        <v>115</v>
      </c>
      <c r="Q3786" t="str">
        <f t="shared" si="355"/>
        <v>theater</v>
      </c>
      <c r="R3786" s="7" t="str">
        <f t="shared" si="356"/>
        <v>musical</v>
      </c>
      <c r="S3786" s="13">
        <f>(((I3786/60)/60)/24)+DATE(1970,1,1)</f>
        <v>42561.980694444443</v>
      </c>
      <c r="T3786" s="16">
        <f>(((J3786/60)/60)/24)+DATE(1970,1,1)</f>
        <v>42531.980694444443</v>
      </c>
      <c r="U3786">
        <f t="shared" si="357"/>
        <v>10</v>
      </c>
      <c r="V3786" t="str">
        <f t="shared" si="358"/>
        <v/>
      </c>
      <c r="W3786" t="str">
        <f t="shared" si="359"/>
        <v/>
      </c>
      <c r="X3786" t="str">
        <f t="shared" si="360"/>
        <v/>
      </c>
    </row>
    <row r="3787" spans="1:24"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f>
        <v>1.5075000000000001</v>
      </c>
      <c r="P3787" s="6">
        <f>E3787/L3787</f>
        <v>100.5</v>
      </c>
      <c r="Q3787" t="str">
        <f t="shared" si="355"/>
        <v>theater</v>
      </c>
      <c r="R3787" s="7" t="str">
        <f t="shared" si="356"/>
        <v>musical</v>
      </c>
      <c r="S3787" s="13">
        <f>(((I3787/60)/60)/24)+DATE(1970,1,1)</f>
        <v>42584.418749999997</v>
      </c>
      <c r="T3787" s="16">
        <f>(((J3787/60)/60)/24)+DATE(1970,1,1)</f>
        <v>42548.63853009259</v>
      </c>
      <c r="U3787">
        <f t="shared" si="357"/>
        <v>30</v>
      </c>
      <c r="V3787" t="str">
        <f t="shared" si="358"/>
        <v/>
      </c>
      <c r="W3787" t="str">
        <f t="shared" si="359"/>
        <v/>
      </c>
      <c r="X3787" t="str">
        <f t="shared" si="360"/>
        <v/>
      </c>
    </row>
    <row r="3788" spans="1:24"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f>
        <v>1.1096666666666666</v>
      </c>
      <c r="P3788" s="6">
        <f>E3788/L3788</f>
        <v>93.774647887323937</v>
      </c>
      <c r="Q3788" t="str">
        <f t="shared" si="355"/>
        <v>theater</v>
      </c>
      <c r="R3788" s="7" t="str">
        <f t="shared" si="356"/>
        <v>musical</v>
      </c>
      <c r="S3788" s="13">
        <f>(((I3788/60)/60)/24)+DATE(1970,1,1)</f>
        <v>42517.037905092591</v>
      </c>
      <c r="T3788" s="16">
        <f>(((J3788/60)/60)/24)+DATE(1970,1,1)</f>
        <v>42487.037905092591</v>
      </c>
      <c r="U3788">
        <f t="shared" si="357"/>
        <v>71</v>
      </c>
      <c r="V3788" t="str">
        <f t="shared" si="358"/>
        <v/>
      </c>
      <c r="W3788" t="str">
        <f t="shared" si="359"/>
        <v/>
      </c>
      <c r="X3788" t="str">
        <f t="shared" si="360"/>
        <v/>
      </c>
    </row>
    <row r="3789" spans="1:24"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f>
        <v>1.0028571428571429</v>
      </c>
      <c r="P3789" s="6">
        <f>E3789/L3789</f>
        <v>35.1</v>
      </c>
      <c r="Q3789" t="str">
        <f t="shared" si="355"/>
        <v>theater</v>
      </c>
      <c r="R3789" s="7" t="str">
        <f t="shared" si="356"/>
        <v>musical</v>
      </c>
      <c r="S3789" s="13">
        <f>(((I3789/60)/60)/24)+DATE(1970,1,1)</f>
        <v>42196.165972222225</v>
      </c>
      <c r="T3789" s="16">
        <f>(((J3789/60)/60)/24)+DATE(1970,1,1)</f>
        <v>42167.534791666665</v>
      </c>
      <c r="U3789">
        <f t="shared" si="357"/>
        <v>10</v>
      </c>
      <c r="V3789" t="str">
        <f t="shared" si="358"/>
        <v/>
      </c>
      <c r="W3789" t="str">
        <f t="shared" si="359"/>
        <v/>
      </c>
      <c r="X3789" t="str">
        <f t="shared" si="360"/>
        <v/>
      </c>
    </row>
    <row r="3790" spans="1:24"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f>
        <v>6.6666666666666671E-3</v>
      </c>
      <c r="P3790" s="6">
        <f>E3790/L3790</f>
        <v>500</v>
      </c>
      <c r="Q3790" t="str">
        <f t="shared" si="355"/>
        <v>theater</v>
      </c>
      <c r="R3790" s="7" t="str">
        <f t="shared" si="356"/>
        <v>musical</v>
      </c>
      <c r="S3790" s="13">
        <f>(((I3790/60)/60)/24)+DATE(1970,1,1)</f>
        <v>42361.679166666669</v>
      </c>
      <c r="T3790" s="16">
        <f>(((J3790/60)/60)/24)+DATE(1970,1,1)</f>
        <v>42333.695821759262</v>
      </c>
      <c r="U3790" t="str">
        <f t="shared" si="357"/>
        <v/>
      </c>
      <c r="V3790">
        <f t="shared" si="358"/>
        <v>1</v>
      </c>
      <c r="W3790" t="str">
        <f t="shared" si="359"/>
        <v/>
      </c>
      <c r="X3790">
        <f t="shared" si="360"/>
        <v>1</v>
      </c>
    </row>
    <row r="3791" spans="1:24"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f>
        <v>3.267605633802817E-2</v>
      </c>
      <c r="P3791" s="6">
        <f>E3791/L3791</f>
        <v>29</v>
      </c>
      <c r="Q3791" t="str">
        <f t="shared" si="355"/>
        <v>theater</v>
      </c>
      <c r="R3791" s="7" t="str">
        <f t="shared" si="356"/>
        <v>musical</v>
      </c>
      <c r="S3791" s="13">
        <f>(((I3791/60)/60)/24)+DATE(1970,1,1)</f>
        <v>42170.798819444448</v>
      </c>
      <c r="T3791" s="16">
        <f>(((J3791/60)/60)/24)+DATE(1970,1,1)</f>
        <v>42138.798819444448</v>
      </c>
      <c r="U3791" t="str">
        <f t="shared" si="357"/>
        <v/>
      </c>
      <c r="V3791">
        <f t="shared" si="358"/>
        <v>4</v>
      </c>
      <c r="W3791" t="str">
        <f t="shared" si="359"/>
        <v/>
      </c>
      <c r="X3791">
        <f t="shared" si="360"/>
        <v>4</v>
      </c>
    </row>
    <row r="3792" spans="1:24"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f>
        <v>0</v>
      </c>
      <c r="P3792" s="6" t="e">
        <f>E3792/L3792</f>
        <v>#DIV/0!</v>
      </c>
      <c r="Q3792" t="str">
        <f t="shared" si="355"/>
        <v>theater</v>
      </c>
      <c r="R3792" s="7" t="str">
        <f t="shared" si="356"/>
        <v>musical</v>
      </c>
      <c r="S3792" s="13">
        <f>(((I3792/60)/60)/24)+DATE(1970,1,1)</f>
        <v>42696.708599537036</v>
      </c>
      <c r="T3792" s="16">
        <f>(((J3792/60)/60)/24)+DATE(1970,1,1)</f>
        <v>42666.666932870372</v>
      </c>
      <c r="U3792" t="str">
        <f t="shared" si="357"/>
        <v/>
      </c>
      <c r="V3792">
        <f t="shared" si="358"/>
        <v>0</v>
      </c>
      <c r="W3792" t="str">
        <f t="shared" si="359"/>
        <v/>
      </c>
      <c r="X3792">
        <f t="shared" si="360"/>
        <v>0</v>
      </c>
    </row>
    <row r="3793" spans="1:24"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f>
        <v>0</v>
      </c>
      <c r="P3793" s="6" t="e">
        <f>E3793/L3793</f>
        <v>#DIV/0!</v>
      </c>
      <c r="Q3793" t="str">
        <f t="shared" si="355"/>
        <v>theater</v>
      </c>
      <c r="R3793" s="7" t="str">
        <f t="shared" si="356"/>
        <v>musical</v>
      </c>
      <c r="S3793" s="13">
        <f>(((I3793/60)/60)/24)+DATE(1970,1,1)</f>
        <v>41826.692037037035</v>
      </c>
      <c r="T3793" s="16">
        <f>(((J3793/60)/60)/24)+DATE(1970,1,1)</f>
        <v>41766.692037037035</v>
      </c>
      <c r="U3793" t="str">
        <f t="shared" si="357"/>
        <v/>
      </c>
      <c r="V3793">
        <f t="shared" si="358"/>
        <v>0</v>
      </c>
      <c r="W3793" t="str">
        <f t="shared" si="359"/>
        <v/>
      </c>
      <c r="X3793">
        <f t="shared" si="360"/>
        <v>0</v>
      </c>
    </row>
    <row r="3794" spans="1:24"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f>
        <v>2.8E-3</v>
      </c>
      <c r="P3794" s="6">
        <f>E3794/L3794</f>
        <v>17.5</v>
      </c>
      <c r="Q3794" t="str">
        <f t="shared" si="355"/>
        <v>theater</v>
      </c>
      <c r="R3794" s="7" t="str">
        <f t="shared" si="356"/>
        <v>musical</v>
      </c>
      <c r="S3794" s="13">
        <f>(((I3794/60)/60)/24)+DATE(1970,1,1)</f>
        <v>42200.447013888886</v>
      </c>
      <c r="T3794" s="16">
        <f>(((J3794/60)/60)/24)+DATE(1970,1,1)</f>
        <v>42170.447013888886</v>
      </c>
      <c r="U3794" t="str">
        <f t="shared" si="357"/>
        <v/>
      </c>
      <c r="V3794">
        <f t="shared" si="358"/>
        <v>2</v>
      </c>
      <c r="W3794" t="str">
        <f t="shared" si="359"/>
        <v/>
      </c>
      <c r="X3794">
        <f t="shared" si="360"/>
        <v>2</v>
      </c>
    </row>
    <row r="3795" spans="1:24"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f>
        <v>0.59657142857142853</v>
      </c>
      <c r="P3795" s="6">
        <f>E3795/L3795</f>
        <v>174</v>
      </c>
      <c r="Q3795" t="str">
        <f t="shared" si="355"/>
        <v>theater</v>
      </c>
      <c r="R3795" s="7" t="str">
        <f t="shared" si="356"/>
        <v>musical</v>
      </c>
      <c r="S3795" s="13">
        <f>(((I3795/60)/60)/24)+DATE(1970,1,1)</f>
        <v>41989.938993055555</v>
      </c>
      <c r="T3795" s="16">
        <f>(((J3795/60)/60)/24)+DATE(1970,1,1)</f>
        <v>41968.938993055555</v>
      </c>
      <c r="U3795" t="str">
        <f t="shared" si="357"/>
        <v/>
      </c>
      <c r="V3795">
        <f t="shared" si="358"/>
        <v>24</v>
      </c>
      <c r="W3795" t="str">
        <f t="shared" si="359"/>
        <v/>
      </c>
      <c r="X3795">
        <f t="shared" si="360"/>
        <v>24</v>
      </c>
    </row>
    <row r="3796" spans="1:24"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f>
        <v>0.01</v>
      </c>
      <c r="P3796" s="6">
        <f>E3796/L3796</f>
        <v>50</v>
      </c>
      <c r="Q3796" t="str">
        <f t="shared" si="355"/>
        <v>theater</v>
      </c>
      <c r="R3796" s="7" t="str">
        <f t="shared" si="356"/>
        <v>musical</v>
      </c>
      <c r="S3796" s="13">
        <f>(((I3796/60)/60)/24)+DATE(1970,1,1)</f>
        <v>42162.58048611111</v>
      </c>
      <c r="T3796" s="16">
        <f>(((J3796/60)/60)/24)+DATE(1970,1,1)</f>
        <v>42132.58048611111</v>
      </c>
      <c r="U3796" t="str">
        <f t="shared" si="357"/>
        <v/>
      </c>
      <c r="V3796">
        <f t="shared" si="358"/>
        <v>1</v>
      </c>
      <c r="W3796" t="str">
        <f t="shared" si="359"/>
        <v/>
      </c>
      <c r="X3796">
        <f t="shared" si="360"/>
        <v>1</v>
      </c>
    </row>
    <row r="3797" spans="1:24"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f>
        <v>1.6666666666666666E-2</v>
      </c>
      <c r="P3797" s="6">
        <f>E3797/L3797</f>
        <v>5</v>
      </c>
      <c r="Q3797" t="str">
        <f t="shared" si="355"/>
        <v>theater</v>
      </c>
      <c r="R3797" s="7" t="str">
        <f t="shared" si="356"/>
        <v>musical</v>
      </c>
      <c r="S3797" s="13">
        <f>(((I3797/60)/60)/24)+DATE(1970,1,1)</f>
        <v>42244.9375</v>
      </c>
      <c r="T3797" s="16">
        <f>(((J3797/60)/60)/24)+DATE(1970,1,1)</f>
        <v>42201.436226851853</v>
      </c>
      <c r="U3797" t="str">
        <f t="shared" si="357"/>
        <v/>
      </c>
      <c r="V3797">
        <f t="shared" si="358"/>
        <v>2</v>
      </c>
      <c r="W3797" t="str">
        <f t="shared" si="359"/>
        <v/>
      </c>
      <c r="X3797">
        <f t="shared" si="360"/>
        <v>2</v>
      </c>
    </row>
    <row r="3798" spans="1:24"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f>
        <v>4.4444444444444447E-5</v>
      </c>
      <c r="P3798" s="6">
        <f>E3798/L3798</f>
        <v>1</v>
      </c>
      <c r="Q3798" t="str">
        <f t="shared" si="355"/>
        <v>theater</v>
      </c>
      <c r="R3798" s="7" t="str">
        <f t="shared" si="356"/>
        <v>musical</v>
      </c>
      <c r="S3798" s="13">
        <f>(((I3798/60)/60)/24)+DATE(1970,1,1)</f>
        <v>42749.029583333337</v>
      </c>
      <c r="T3798" s="16">
        <f>(((J3798/60)/60)/24)+DATE(1970,1,1)</f>
        <v>42689.029583333337</v>
      </c>
      <c r="U3798" t="str">
        <f t="shared" si="357"/>
        <v/>
      </c>
      <c r="V3798">
        <f t="shared" si="358"/>
        <v>1</v>
      </c>
      <c r="W3798" t="str">
        <f t="shared" si="359"/>
        <v/>
      </c>
      <c r="X3798">
        <f t="shared" si="360"/>
        <v>1</v>
      </c>
    </row>
    <row r="3799" spans="1:24"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f>
        <v>0.89666666666666661</v>
      </c>
      <c r="P3799" s="6">
        <f>E3799/L3799</f>
        <v>145.40540540540542</v>
      </c>
      <c r="Q3799" t="str">
        <f t="shared" si="355"/>
        <v>theater</v>
      </c>
      <c r="R3799" s="7" t="str">
        <f t="shared" si="356"/>
        <v>musical</v>
      </c>
      <c r="S3799" s="13">
        <f>(((I3799/60)/60)/24)+DATE(1970,1,1)</f>
        <v>42114.881539351853</v>
      </c>
      <c r="T3799" s="16">
        <f>(((J3799/60)/60)/24)+DATE(1970,1,1)</f>
        <v>42084.881539351853</v>
      </c>
      <c r="U3799" t="str">
        <f t="shared" si="357"/>
        <v/>
      </c>
      <c r="V3799">
        <f t="shared" si="358"/>
        <v>37</v>
      </c>
      <c r="W3799" t="str">
        <f t="shared" si="359"/>
        <v/>
      </c>
      <c r="X3799">
        <f t="shared" si="360"/>
        <v>37</v>
      </c>
    </row>
    <row r="3800" spans="1:24"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f>
        <v>1.4642857142857143E-2</v>
      </c>
      <c r="P3800" s="6">
        <f>E3800/L3800</f>
        <v>205</v>
      </c>
      <c r="Q3800" t="str">
        <f t="shared" si="355"/>
        <v>theater</v>
      </c>
      <c r="R3800" s="7" t="str">
        <f t="shared" si="356"/>
        <v>musical</v>
      </c>
      <c r="S3800" s="13">
        <f>(((I3800/60)/60)/24)+DATE(1970,1,1)</f>
        <v>41861.722777777781</v>
      </c>
      <c r="T3800" s="16">
        <f>(((J3800/60)/60)/24)+DATE(1970,1,1)</f>
        <v>41831.722777777781</v>
      </c>
      <c r="U3800" t="str">
        <f t="shared" si="357"/>
        <v/>
      </c>
      <c r="V3800">
        <f t="shared" si="358"/>
        <v>5</v>
      </c>
      <c r="W3800" t="str">
        <f t="shared" si="359"/>
        <v/>
      </c>
      <c r="X3800">
        <f t="shared" si="360"/>
        <v>5</v>
      </c>
    </row>
    <row r="3801" spans="1:24"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f>
        <v>4.02E-2</v>
      </c>
      <c r="P3801" s="6">
        <f>E3801/L3801</f>
        <v>100.5</v>
      </c>
      <c r="Q3801" t="str">
        <f t="shared" si="355"/>
        <v>theater</v>
      </c>
      <c r="R3801" s="7" t="str">
        <f t="shared" si="356"/>
        <v>musical</v>
      </c>
      <c r="S3801" s="13">
        <f>(((I3801/60)/60)/24)+DATE(1970,1,1)</f>
        <v>42440.93105324074</v>
      </c>
      <c r="T3801" s="16">
        <f>(((J3801/60)/60)/24)+DATE(1970,1,1)</f>
        <v>42410.93105324074</v>
      </c>
      <c r="U3801" t="str">
        <f t="shared" si="357"/>
        <v/>
      </c>
      <c r="V3801">
        <f t="shared" si="358"/>
        <v>4</v>
      </c>
      <c r="W3801" t="str">
        <f t="shared" si="359"/>
        <v/>
      </c>
      <c r="X3801">
        <f t="shared" si="360"/>
        <v>4</v>
      </c>
    </row>
    <row r="3802" spans="1:24"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f>
        <v>4.0045454545454544E-2</v>
      </c>
      <c r="P3802" s="6">
        <f>E3802/L3802</f>
        <v>55.0625</v>
      </c>
      <c r="Q3802" t="str">
        <f t="shared" si="355"/>
        <v>theater</v>
      </c>
      <c r="R3802" s="7" t="str">
        <f t="shared" si="356"/>
        <v>musical</v>
      </c>
      <c r="S3802" s="13">
        <f>(((I3802/60)/60)/24)+DATE(1970,1,1)</f>
        <v>42015.207638888889</v>
      </c>
      <c r="T3802" s="16">
        <f>(((J3802/60)/60)/24)+DATE(1970,1,1)</f>
        <v>41982.737071759257</v>
      </c>
      <c r="U3802" t="str">
        <f t="shared" si="357"/>
        <v/>
      </c>
      <c r="V3802">
        <f t="shared" si="358"/>
        <v>16</v>
      </c>
      <c r="W3802" t="str">
        <f t="shared" si="359"/>
        <v/>
      </c>
      <c r="X3802">
        <f t="shared" si="360"/>
        <v>16</v>
      </c>
    </row>
    <row r="3803" spans="1:24"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f>
        <v>8.5199999999999998E-2</v>
      </c>
      <c r="P3803" s="6">
        <f>E3803/L3803</f>
        <v>47.333333333333336</v>
      </c>
      <c r="Q3803" t="str">
        <f t="shared" si="355"/>
        <v>theater</v>
      </c>
      <c r="R3803" s="7" t="str">
        <f t="shared" si="356"/>
        <v>musical</v>
      </c>
      <c r="S3803" s="13">
        <f>(((I3803/60)/60)/24)+DATE(1970,1,1)</f>
        <v>42006.676111111112</v>
      </c>
      <c r="T3803" s="16">
        <f>(((J3803/60)/60)/24)+DATE(1970,1,1)</f>
        <v>41975.676111111112</v>
      </c>
      <c r="U3803" t="str">
        <f t="shared" si="357"/>
        <v/>
      </c>
      <c r="V3803">
        <f t="shared" si="358"/>
        <v>9</v>
      </c>
      <c r="W3803" t="str">
        <f t="shared" si="359"/>
        <v/>
      </c>
      <c r="X3803">
        <f t="shared" si="360"/>
        <v>9</v>
      </c>
    </row>
    <row r="3804" spans="1:24"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f>
        <v>0</v>
      </c>
      <c r="P3804" s="6" t="e">
        <f>E3804/L3804</f>
        <v>#DIV/0!</v>
      </c>
      <c r="Q3804" t="str">
        <f t="shared" si="355"/>
        <v>theater</v>
      </c>
      <c r="R3804" s="7" t="str">
        <f t="shared" si="356"/>
        <v>musical</v>
      </c>
      <c r="S3804" s="13">
        <f>(((I3804/60)/60)/24)+DATE(1970,1,1)</f>
        <v>42299.126226851848</v>
      </c>
      <c r="T3804" s="16">
        <f>(((J3804/60)/60)/24)+DATE(1970,1,1)</f>
        <v>42269.126226851848</v>
      </c>
      <c r="U3804" t="str">
        <f t="shared" si="357"/>
        <v/>
      </c>
      <c r="V3804">
        <f t="shared" si="358"/>
        <v>0</v>
      </c>
      <c r="W3804" t="str">
        <f t="shared" si="359"/>
        <v/>
      </c>
      <c r="X3804">
        <f t="shared" si="360"/>
        <v>0</v>
      </c>
    </row>
    <row r="3805" spans="1:24"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f>
        <v>0.19650000000000001</v>
      </c>
      <c r="P3805" s="6">
        <f>E3805/L3805</f>
        <v>58.95</v>
      </c>
      <c r="Q3805" t="str">
        <f t="shared" si="355"/>
        <v>theater</v>
      </c>
      <c r="R3805" s="7" t="str">
        <f t="shared" si="356"/>
        <v>musical</v>
      </c>
      <c r="S3805" s="13">
        <f>(((I3805/60)/60)/24)+DATE(1970,1,1)</f>
        <v>42433.971851851849</v>
      </c>
      <c r="T3805" s="16">
        <f>(((J3805/60)/60)/24)+DATE(1970,1,1)</f>
        <v>42403.971851851849</v>
      </c>
      <c r="U3805" t="str">
        <f t="shared" si="357"/>
        <v/>
      </c>
      <c r="V3805">
        <f t="shared" si="358"/>
        <v>40</v>
      </c>
      <c r="W3805" t="str">
        <f t="shared" si="359"/>
        <v/>
      </c>
      <c r="X3805">
        <f t="shared" si="360"/>
        <v>40</v>
      </c>
    </row>
    <row r="3806" spans="1:24"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f>
        <v>0</v>
      </c>
      <c r="P3806" s="6" t="e">
        <f>E3806/L3806</f>
        <v>#DIV/0!</v>
      </c>
      <c r="Q3806" t="str">
        <f t="shared" si="355"/>
        <v>theater</v>
      </c>
      <c r="R3806" s="7" t="str">
        <f t="shared" si="356"/>
        <v>musical</v>
      </c>
      <c r="S3806" s="13">
        <f>(((I3806/60)/60)/24)+DATE(1970,1,1)</f>
        <v>42582.291666666672</v>
      </c>
      <c r="T3806" s="16">
        <f>(((J3806/60)/60)/24)+DATE(1970,1,1)</f>
        <v>42527.00953703704</v>
      </c>
      <c r="U3806" t="str">
        <f t="shared" si="357"/>
        <v/>
      </c>
      <c r="V3806">
        <f t="shared" si="358"/>
        <v>0</v>
      </c>
      <c r="W3806" t="str">
        <f t="shared" si="359"/>
        <v/>
      </c>
      <c r="X3806">
        <f t="shared" si="360"/>
        <v>0</v>
      </c>
    </row>
    <row r="3807" spans="1:24"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f>
        <v>2.0000000000000002E-5</v>
      </c>
      <c r="P3807" s="6">
        <f>E3807/L3807</f>
        <v>1.5</v>
      </c>
      <c r="Q3807" t="str">
        <f t="shared" si="355"/>
        <v>theater</v>
      </c>
      <c r="R3807" s="7" t="str">
        <f t="shared" si="356"/>
        <v>musical</v>
      </c>
      <c r="S3807" s="13">
        <f>(((I3807/60)/60)/24)+DATE(1970,1,1)</f>
        <v>41909.887037037035</v>
      </c>
      <c r="T3807" s="16">
        <f>(((J3807/60)/60)/24)+DATE(1970,1,1)</f>
        <v>41849.887037037035</v>
      </c>
      <c r="U3807" t="str">
        <f t="shared" si="357"/>
        <v/>
      </c>
      <c r="V3807">
        <f t="shared" si="358"/>
        <v>2</v>
      </c>
      <c r="W3807" t="str">
        <f t="shared" si="359"/>
        <v/>
      </c>
      <c r="X3807">
        <f t="shared" si="360"/>
        <v>2</v>
      </c>
    </row>
    <row r="3808" spans="1:24"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f>
        <v>6.6666666666666664E-4</v>
      </c>
      <c r="P3808" s="6">
        <f>E3808/L3808</f>
        <v>5</v>
      </c>
      <c r="Q3808" t="str">
        <f t="shared" si="355"/>
        <v>theater</v>
      </c>
      <c r="R3808" s="7" t="str">
        <f t="shared" si="356"/>
        <v>musical</v>
      </c>
      <c r="S3808" s="13">
        <f>(((I3808/60)/60)/24)+DATE(1970,1,1)</f>
        <v>41819.259039351848</v>
      </c>
      <c r="T3808" s="16">
        <f>(((J3808/60)/60)/24)+DATE(1970,1,1)</f>
        <v>41799.259039351848</v>
      </c>
      <c r="U3808" t="str">
        <f t="shared" si="357"/>
        <v/>
      </c>
      <c r="V3808">
        <f t="shared" si="358"/>
        <v>1</v>
      </c>
      <c r="W3808" t="str">
        <f t="shared" si="359"/>
        <v/>
      </c>
      <c r="X3808">
        <f t="shared" si="360"/>
        <v>1</v>
      </c>
    </row>
    <row r="3809" spans="1:24"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f>
        <v>0.30333333333333334</v>
      </c>
      <c r="P3809" s="6">
        <f>E3809/L3809</f>
        <v>50.555555555555557</v>
      </c>
      <c r="Q3809" t="str">
        <f t="shared" si="355"/>
        <v>theater</v>
      </c>
      <c r="R3809" s="7" t="str">
        <f t="shared" si="356"/>
        <v>musical</v>
      </c>
      <c r="S3809" s="13">
        <f>(((I3809/60)/60)/24)+DATE(1970,1,1)</f>
        <v>42097.909016203703</v>
      </c>
      <c r="T3809" s="16">
        <f>(((J3809/60)/60)/24)+DATE(1970,1,1)</f>
        <v>42090.909016203703</v>
      </c>
      <c r="U3809" t="str">
        <f t="shared" si="357"/>
        <v/>
      </c>
      <c r="V3809">
        <f t="shared" si="358"/>
        <v>9</v>
      </c>
      <c r="W3809" t="str">
        <f t="shared" si="359"/>
        <v/>
      </c>
      <c r="X3809">
        <f t="shared" si="360"/>
        <v>9</v>
      </c>
    </row>
    <row r="3810" spans="1:24"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f>
        <v>1</v>
      </c>
      <c r="P3810" s="6">
        <f>E3810/L3810</f>
        <v>41.666666666666664</v>
      </c>
      <c r="Q3810" t="str">
        <f t="shared" si="355"/>
        <v>theater</v>
      </c>
      <c r="R3810" s="7" t="str">
        <f t="shared" si="356"/>
        <v>plays</v>
      </c>
      <c r="S3810" s="13">
        <f>(((I3810/60)/60)/24)+DATE(1970,1,1)</f>
        <v>42119.412256944444</v>
      </c>
      <c r="T3810" s="16">
        <f>(((J3810/60)/60)/24)+DATE(1970,1,1)</f>
        <v>42059.453923611116</v>
      </c>
      <c r="U3810">
        <f t="shared" si="357"/>
        <v>24</v>
      </c>
      <c r="V3810" t="str">
        <f t="shared" si="358"/>
        <v/>
      </c>
      <c r="W3810" t="str">
        <f t="shared" si="359"/>
        <v/>
      </c>
      <c r="X3810" t="str">
        <f t="shared" si="360"/>
        <v/>
      </c>
    </row>
    <row r="3811" spans="1:24"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f>
        <v>1.0125</v>
      </c>
      <c r="P3811" s="6">
        <f>E3811/L3811</f>
        <v>53.289473684210527</v>
      </c>
      <c r="Q3811" t="str">
        <f t="shared" si="355"/>
        <v>theater</v>
      </c>
      <c r="R3811" s="7" t="str">
        <f t="shared" si="356"/>
        <v>plays</v>
      </c>
      <c r="S3811" s="13">
        <f>(((I3811/60)/60)/24)+DATE(1970,1,1)</f>
        <v>41850.958333333336</v>
      </c>
      <c r="T3811" s="16">
        <f>(((J3811/60)/60)/24)+DATE(1970,1,1)</f>
        <v>41800.526701388888</v>
      </c>
      <c r="U3811">
        <f t="shared" si="357"/>
        <v>38</v>
      </c>
      <c r="V3811" t="str">
        <f t="shared" si="358"/>
        <v/>
      </c>
      <c r="W3811" t="str">
        <f t="shared" si="359"/>
        <v/>
      </c>
      <c r="X3811" t="str">
        <f t="shared" si="360"/>
        <v/>
      </c>
    </row>
    <row r="3812" spans="1:24"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f>
        <v>1.2173333333333334</v>
      </c>
      <c r="P3812" s="6">
        <f>E3812/L3812</f>
        <v>70.230769230769226</v>
      </c>
      <c r="Q3812" t="str">
        <f t="shared" si="355"/>
        <v>theater</v>
      </c>
      <c r="R3812" s="7" t="str">
        <f t="shared" si="356"/>
        <v>plays</v>
      </c>
      <c r="S3812" s="13">
        <f>(((I3812/60)/60)/24)+DATE(1970,1,1)</f>
        <v>42084.807384259257</v>
      </c>
      <c r="T3812" s="16">
        <f>(((J3812/60)/60)/24)+DATE(1970,1,1)</f>
        <v>42054.849050925928</v>
      </c>
      <c r="U3812">
        <f t="shared" si="357"/>
        <v>26</v>
      </c>
      <c r="V3812" t="str">
        <f t="shared" si="358"/>
        <v/>
      </c>
      <c r="W3812" t="str">
        <f t="shared" si="359"/>
        <v/>
      </c>
      <c r="X3812" t="str">
        <f t="shared" si="360"/>
        <v/>
      </c>
    </row>
    <row r="3813" spans="1:24"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f>
        <v>3.3</v>
      </c>
      <c r="P3813" s="6">
        <f>E3813/L3813</f>
        <v>43.421052631578945</v>
      </c>
      <c r="Q3813" t="str">
        <f t="shared" si="355"/>
        <v>theater</v>
      </c>
      <c r="R3813" s="7" t="str">
        <f t="shared" si="356"/>
        <v>plays</v>
      </c>
      <c r="S3813" s="13">
        <f>(((I3813/60)/60)/24)+DATE(1970,1,1)</f>
        <v>42521.458333333328</v>
      </c>
      <c r="T3813" s="16">
        <f>(((J3813/60)/60)/24)+DATE(1970,1,1)</f>
        <v>42487.62700231481</v>
      </c>
      <c r="U3813">
        <f t="shared" si="357"/>
        <v>19</v>
      </c>
      <c r="V3813" t="str">
        <f t="shared" si="358"/>
        <v/>
      </c>
      <c r="W3813" t="str">
        <f t="shared" si="359"/>
        <v/>
      </c>
      <c r="X3813" t="str">
        <f t="shared" si="360"/>
        <v/>
      </c>
    </row>
    <row r="3814" spans="1:24"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f>
        <v>1.0954999999999999</v>
      </c>
      <c r="P3814" s="6">
        <f>E3814/L3814</f>
        <v>199.18181818181819</v>
      </c>
      <c r="Q3814" t="str">
        <f t="shared" si="355"/>
        <v>theater</v>
      </c>
      <c r="R3814" s="7" t="str">
        <f t="shared" si="356"/>
        <v>plays</v>
      </c>
      <c r="S3814" s="13">
        <f>(((I3814/60)/60)/24)+DATE(1970,1,1)</f>
        <v>42156.165972222225</v>
      </c>
      <c r="T3814" s="16">
        <f>(((J3814/60)/60)/24)+DATE(1970,1,1)</f>
        <v>42109.751250000001</v>
      </c>
      <c r="U3814">
        <f t="shared" si="357"/>
        <v>11</v>
      </c>
      <c r="V3814" t="str">
        <f t="shared" si="358"/>
        <v/>
      </c>
      <c r="W3814" t="str">
        <f t="shared" si="359"/>
        <v/>
      </c>
      <c r="X3814" t="str">
        <f t="shared" si="360"/>
        <v/>
      </c>
    </row>
    <row r="3815" spans="1:24"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f>
        <v>1.0095190476190474</v>
      </c>
      <c r="P3815" s="6">
        <f>E3815/L3815</f>
        <v>78.518148148148143</v>
      </c>
      <c r="Q3815" t="str">
        <f t="shared" si="355"/>
        <v>theater</v>
      </c>
      <c r="R3815" s="7" t="str">
        <f t="shared" si="356"/>
        <v>plays</v>
      </c>
      <c r="S3815" s="13">
        <f>(((I3815/60)/60)/24)+DATE(1970,1,1)</f>
        <v>42535.904861111107</v>
      </c>
      <c r="T3815" s="16">
        <f>(((J3815/60)/60)/24)+DATE(1970,1,1)</f>
        <v>42497.275706018518</v>
      </c>
      <c r="U3815">
        <f t="shared" si="357"/>
        <v>27</v>
      </c>
      <c r="V3815" t="str">
        <f t="shared" si="358"/>
        <v/>
      </c>
      <c r="W3815" t="str">
        <f t="shared" si="359"/>
        <v/>
      </c>
      <c r="X3815" t="str">
        <f t="shared" si="360"/>
        <v/>
      </c>
    </row>
    <row r="3816" spans="1:24"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f>
        <v>1.4013333333333333</v>
      </c>
      <c r="P3816" s="6">
        <f>E3816/L3816</f>
        <v>61.823529411764703</v>
      </c>
      <c r="Q3816" t="str">
        <f t="shared" si="355"/>
        <v>theater</v>
      </c>
      <c r="R3816" s="7" t="str">
        <f t="shared" si="356"/>
        <v>plays</v>
      </c>
      <c r="S3816" s="13">
        <f>(((I3816/60)/60)/24)+DATE(1970,1,1)</f>
        <v>42095.165972222225</v>
      </c>
      <c r="T3816" s="16">
        <f>(((J3816/60)/60)/24)+DATE(1970,1,1)</f>
        <v>42058.904074074075</v>
      </c>
      <c r="U3816">
        <f t="shared" si="357"/>
        <v>34</v>
      </c>
      <c r="V3816" t="str">
        <f t="shared" si="358"/>
        <v/>
      </c>
      <c r="W3816" t="str">
        <f t="shared" si="359"/>
        <v/>
      </c>
      <c r="X3816" t="str">
        <f t="shared" si="360"/>
        <v/>
      </c>
    </row>
    <row r="3817" spans="1:24"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f>
        <v>1.0000100000000001</v>
      </c>
      <c r="P3817" s="6">
        <f>E3817/L3817</f>
        <v>50.000500000000002</v>
      </c>
      <c r="Q3817" t="str">
        <f t="shared" si="355"/>
        <v>theater</v>
      </c>
      <c r="R3817" s="7" t="str">
        <f t="shared" si="356"/>
        <v>plays</v>
      </c>
      <c r="S3817" s="13">
        <f>(((I3817/60)/60)/24)+DATE(1970,1,1)</f>
        <v>42236.958333333328</v>
      </c>
      <c r="T3817" s="16">
        <f>(((J3817/60)/60)/24)+DATE(1970,1,1)</f>
        <v>42207.259918981479</v>
      </c>
      <c r="U3817">
        <f t="shared" si="357"/>
        <v>20</v>
      </c>
      <c r="V3817" t="str">
        <f t="shared" si="358"/>
        <v/>
      </c>
      <c r="W3817" t="str">
        <f t="shared" si="359"/>
        <v/>
      </c>
      <c r="X3817" t="str">
        <f t="shared" si="360"/>
        <v/>
      </c>
    </row>
    <row r="3818" spans="1:24"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f>
        <v>1.19238</v>
      </c>
      <c r="P3818" s="6">
        <f>E3818/L3818</f>
        <v>48.339729729729726</v>
      </c>
      <c r="Q3818" t="str">
        <f t="shared" si="355"/>
        <v>theater</v>
      </c>
      <c r="R3818" s="7" t="str">
        <f t="shared" si="356"/>
        <v>plays</v>
      </c>
      <c r="S3818" s="13">
        <f>(((I3818/60)/60)/24)+DATE(1970,1,1)</f>
        <v>41837.690081018518</v>
      </c>
      <c r="T3818" s="16">
        <f>(((J3818/60)/60)/24)+DATE(1970,1,1)</f>
        <v>41807.690081018518</v>
      </c>
      <c r="U3818">
        <f t="shared" si="357"/>
        <v>37</v>
      </c>
      <c r="V3818" t="str">
        <f t="shared" si="358"/>
        <v/>
      </c>
      <c r="W3818" t="str">
        <f t="shared" si="359"/>
        <v/>
      </c>
      <c r="X3818" t="str">
        <f t="shared" si="360"/>
        <v/>
      </c>
    </row>
    <row r="3819" spans="1:24"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f>
        <v>1.0725</v>
      </c>
      <c r="P3819" s="6">
        <f>E3819/L3819</f>
        <v>107.25</v>
      </c>
      <c r="Q3819" t="str">
        <f t="shared" si="355"/>
        <v>theater</v>
      </c>
      <c r="R3819" s="7" t="str">
        <f t="shared" si="356"/>
        <v>plays</v>
      </c>
      <c r="S3819" s="13">
        <f>(((I3819/60)/60)/24)+DATE(1970,1,1)</f>
        <v>42301.165972222225</v>
      </c>
      <c r="T3819" s="16">
        <f>(((J3819/60)/60)/24)+DATE(1970,1,1)</f>
        <v>42284.69694444444</v>
      </c>
      <c r="U3819">
        <f t="shared" si="357"/>
        <v>20</v>
      </c>
      <c r="V3819" t="str">
        <f t="shared" si="358"/>
        <v/>
      </c>
      <c r="W3819" t="str">
        <f t="shared" si="359"/>
        <v/>
      </c>
      <c r="X3819" t="str">
        <f t="shared" si="360"/>
        <v/>
      </c>
    </row>
    <row r="3820" spans="1:24"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f>
        <v>2.2799999999999998</v>
      </c>
      <c r="P3820" s="6">
        <f>E3820/L3820</f>
        <v>57</v>
      </c>
      <c r="Q3820" t="str">
        <f t="shared" si="355"/>
        <v>theater</v>
      </c>
      <c r="R3820" s="7" t="str">
        <f t="shared" si="356"/>
        <v>plays</v>
      </c>
      <c r="S3820" s="13">
        <f>(((I3820/60)/60)/24)+DATE(1970,1,1)</f>
        <v>42075.800717592589</v>
      </c>
      <c r="T3820" s="16">
        <f>(((J3820/60)/60)/24)+DATE(1970,1,1)</f>
        <v>42045.84238425926</v>
      </c>
      <c r="U3820">
        <f t="shared" si="357"/>
        <v>10</v>
      </c>
      <c r="V3820" t="str">
        <f t="shared" si="358"/>
        <v/>
      </c>
      <c r="W3820" t="str">
        <f t="shared" si="359"/>
        <v/>
      </c>
      <c r="X3820" t="str">
        <f t="shared" si="360"/>
        <v/>
      </c>
    </row>
    <row r="3821" spans="1:24"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f>
        <v>1.0640000000000001</v>
      </c>
      <c r="P3821" s="6">
        <f>E3821/L3821</f>
        <v>40.92307692307692</v>
      </c>
      <c r="Q3821" t="str">
        <f t="shared" si="355"/>
        <v>theater</v>
      </c>
      <c r="R3821" s="7" t="str">
        <f t="shared" si="356"/>
        <v>plays</v>
      </c>
      <c r="S3821" s="13">
        <f>(((I3821/60)/60)/24)+DATE(1970,1,1)</f>
        <v>42202.876388888893</v>
      </c>
      <c r="T3821" s="16">
        <f>(((J3821/60)/60)/24)+DATE(1970,1,1)</f>
        <v>42184.209537037037</v>
      </c>
      <c r="U3821">
        <f t="shared" si="357"/>
        <v>26</v>
      </c>
      <c r="V3821" t="str">
        <f t="shared" si="358"/>
        <v/>
      </c>
      <c r="W3821" t="str">
        <f t="shared" si="359"/>
        <v/>
      </c>
      <c r="X3821" t="str">
        <f t="shared" si="360"/>
        <v/>
      </c>
    </row>
    <row r="3822" spans="1:24"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f>
        <v>1.4333333333333333</v>
      </c>
      <c r="P3822" s="6">
        <f>E3822/L3822</f>
        <v>21.5</v>
      </c>
      <c r="Q3822" t="str">
        <f t="shared" si="355"/>
        <v>theater</v>
      </c>
      <c r="R3822" s="7" t="str">
        <f t="shared" si="356"/>
        <v>plays</v>
      </c>
      <c r="S3822" s="13">
        <f>(((I3822/60)/60)/24)+DATE(1970,1,1)</f>
        <v>42190.651817129634</v>
      </c>
      <c r="T3822" s="16">
        <f>(((J3822/60)/60)/24)+DATE(1970,1,1)</f>
        <v>42160.651817129634</v>
      </c>
      <c r="U3822">
        <f t="shared" si="357"/>
        <v>20</v>
      </c>
      <c r="V3822" t="str">
        <f t="shared" si="358"/>
        <v/>
      </c>
      <c r="W3822" t="str">
        <f t="shared" si="359"/>
        <v/>
      </c>
      <c r="X3822" t="str">
        <f t="shared" si="360"/>
        <v/>
      </c>
    </row>
    <row r="3823" spans="1:24"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f>
        <v>1.0454285714285714</v>
      </c>
      <c r="P3823" s="6">
        <f>E3823/L3823</f>
        <v>79.543478260869563</v>
      </c>
      <c r="Q3823" t="str">
        <f t="shared" si="355"/>
        <v>theater</v>
      </c>
      <c r="R3823" s="7" t="str">
        <f t="shared" si="356"/>
        <v>plays</v>
      </c>
      <c r="S3823" s="13">
        <f>(((I3823/60)/60)/24)+DATE(1970,1,1)</f>
        <v>42373.180636574078</v>
      </c>
      <c r="T3823" s="16">
        <f>(((J3823/60)/60)/24)+DATE(1970,1,1)</f>
        <v>42341.180636574078</v>
      </c>
      <c r="U3823">
        <f t="shared" si="357"/>
        <v>46</v>
      </c>
      <c r="V3823" t="str">
        <f t="shared" si="358"/>
        <v/>
      </c>
      <c r="W3823" t="str">
        <f t="shared" si="359"/>
        <v/>
      </c>
      <c r="X3823" t="str">
        <f t="shared" si="360"/>
        <v/>
      </c>
    </row>
    <row r="3824" spans="1:24"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f>
        <v>1.1002000000000001</v>
      </c>
      <c r="P3824" s="6">
        <f>E3824/L3824</f>
        <v>72.381578947368425</v>
      </c>
      <c r="Q3824" t="str">
        <f t="shared" si="355"/>
        <v>theater</v>
      </c>
      <c r="R3824" s="7" t="str">
        <f t="shared" si="356"/>
        <v>plays</v>
      </c>
      <c r="S3824" s="13">
        <f>(((I3824/60)/60)/24)+DATE(1970,1,1)</f>
        <v>42388.957638888889</v>
      </c>
      <c r="T3824" s="16">
        <f>(((J3824/60)/60)/24)+DATE(1970,1,1)</f>
        <v>42329.838159722218</v>
      </c>
      <c r="U3824">
        <f t="shared" si="357"/>
        <v>76</v>
      </c>
      <c r="V3824" t="str">
        <f t="shared" si="358"/>
        <v/>
      </c>
      <c r="W3824" t="str">
        <f t="shared" si="359"/>
        <v/>
      </c>
      <c r="X3824" t="str">
        <f t="shared" si="360"/>
        <v/>
      </c>
    </row>
    <row r="3825" spans="1:24"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f>
        <v>1.06</v>
      </c>
      <c r="P3825" s="6">
        <f>E3825/L3825</f>
        <v>64.634146341463421</v>
      </c>
      <c r="Q3825" t="str">
        <f t="shared" si="355"/>
        <v>theater</v>
      </c>
      <c r="R3825" s="7" t="str">
        <f t="shared" si="356"/>
        <v>plays</v>
      </c>
      <c r="S3825" s="13">
        <f>(((I3825/60)/60)/24)+DATE(1970,1,1)</f>
        <v>42205.165972222225</v>
      </c>
      <c r="T3825" s="16">
        <f>(((J3825/60)/60)/24)+DATE(1970,1,1)</f>
        <v>42170.910231481481</v>
      </c>
      <c r="U3825">
        <f t="shared" si="357"/>
        <v>41</v>
      </c>
      <c r="V3825" t="str">
        <f t="shared" si="358"/>
        <v/>
      </c>
      <c r="W3825" t="str">
        <f t="shared" si="359"/>
        <v/>
      </c>
      <c r="X3825" t="str">
        <f t="shared" si="360"/>
        <v/>
      </c>
    </row>
    <row r="3826" spans="1:24"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f>
        <v>1.08</v>
      </c>
      <c r="P3826" s="6">
        <f>E3826/L3826</f>
        <v>38.571428571428569</v>
      </c>
      <c r="Q3826" t="str">
        <f t="shared" si="355"/>
        <v>theater</v>
      </c>
      <c r="R3826" s="7" t="str">
        <f t="shared" si="356"/>
        <v>plays</v>
      </c>
      <c r="S3826" s="13">
        <f>(((I3826/60)/60)/24)+DATE(1970,1,1)</f>
        <v>42583.570138888885</v>
      </c>
      <c r="T3826" s="16">
        <f>(((J3826/60)/60)/24)+DATE(1970,1,1)</f>
        <v>42571.626192129625</v>
      </c>
      <c r="U3826">
        <f t="shared" si="357"/>
        <v>7</v>
      </c>
      <c r="V3826" t="str">
        <f t="shared" si="358"/>
        <v/>
      </c>
      <c r="W3826" t="str">
        <f t="shared" si="359"/>
        <v/>
      </c>
      <c r="X3826" t="str">
        <f t="shared" si="360"/>
        <v/>
      </c>
    </row>
    <row r="3827" spans="1:24"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f>
        <v>1.0542</v>
      </c>
      <c r="P3827" s="6">
        <f>E3827/L3827</f>
        <v>107.57142857142857</v>
      </c>
      <c r="Q3827" t="str">
        <f t="shared" si="355"/>
        <v>theater</v>
      </c>
      <c r="R3827" s="7" t="str">
        <f t="shared" si="356"/>
        <v>plays</v>
      </c>
      <c r="S3827" s="13">
        <f>(((I3827/60)/60)/24)+DATE(1970,1,1)</f>
        <v>42172.069606481484</v>
      </c>
      <c r="T3827" s="16">
        <f>(((J3827/60)/60)/24)+DATE(1970,1,1)</f>
        <v>42151.069606481484</v>
      </c>
      <c r="U3827">
        <f t="shared" si="357"/>
        <v>49</v>
      </c>
      <c r="V3827" t="str">
        <f t="shared" si="358"/>
        <v/>
      </c>
      <c r="W3827" t="str">
        <f t="shared" si="359"/>
        <v/>
      </c>
      <c r="X3827" t="str">
        <f t="shared" si="360"/>
        <v/>
      </c>
    </row>
    <row r="3828" spans="1:24"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f>
        <v>1.1916666666666667</v>
      </c>
      <c r="P3828" s="6">
        <f>E3828/L3828</f>
        <v>27.5</v>
      </c>
      <c r="Q3828" t="str">
        <f t="shared" si="355"/>
        <v>theater</v>
      </c>
      <c r="R3828" s="7" t="str">
        <f t="shared" si="356"/>
        <v>plays</v>
      </c>
      <c r="S3828" s="13">
        <f>(((I3828/60)/60)/24)+DATE(1970,1,1)</f>
        <v>42131.423541666663</v>
      </c>
      <c r="T3828" s="16">
        <f>(((J3828/60)/60)/24)+DATE(1970,1,1)</f>
        <v>42101.423541666663</v>
      </c>
      <c r="U3828">
        <f t="shared" si="357"/>
        <v>26</v>
      </c>
      <c r="V3828" t="str">
        <f t="shared" si="358"/>
        <v/>
      </c>
      <c r="W3828" t="str">
        <f t="shared" si="359"/>
        <v/>
      </c>
      <c r="X3828" t="str">
        <f t="shared" si="360"/>
        <v/>
      </c>
    </row>
    <row r="3829" spans="1:24"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f>
        <v>1.5266666666666666</v>
      </c>
      <c r="P3829" s="6">
        <f>E3829/L3829</f>
        <v>70.461538461538467</v>
      </c>
      <c r="Q3829" t="str">
        <f t="shared" si="355"/>
        <v>theater</v>
      </c>
      <c r="R3829" s="7" t="str">
        <f t="shared" si="356"/>
        <v>plays</v>
      </c>
      <c r="S3829" s="13">
        <f>(((I3829/60)/60)/24)+DATE(1970,1,1)</f>
        <v>42090</v>
      </c>
      <c r="T3829" s="16">
        <f>(((J3829/60)/60)/24)+DATE(1970,1,1)</f>
        <v>42034.928252314814</v>
      </c>
      <c r="U3829">
        <f t="shared" si="357"/>
        <v>65</v>
      </c>
      <c r="V3829" t="str">
        <f t="shared" si="358"/>
        <v/>
      </c>
      <c r="W3829" t="str">
        <f t="shared" si="359"/>
        <v/>
      </c>
      <c r="X3829" t="str">
        <f t="shared" si="360"/>
        <v/>
      </c>
    </row>
    <row r="3830" spans="1:24"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f>
        <v>1</v>
      </c>
      <c r="P3830" s="6">
        <f>E3830/L3830</f>
        <v>178.57142857142858</v>
      </c>
      <c r="Q3830" t="str">
        <f t="shared" si="355"/>
        <v>theater</v>
      </c>
      <c r="R3830" s="7" t="str">
        <f t="shared" si="356"/>
        <v>plays</v>
      </c>
      <c r="S3830" s="13">
        <f>(((I3830/60)/60)/24)+DATE(1970,1,1)</f>
        <v>42004.569293981483</v>
      </c>
      <c r="T3830" s="16">
        <f>(((J3830/60)/60)/24)+DATE(1970,1,1)</f>
        <v>41944.527627314819</v>
      </c>
      <c r="U3830">
        <f t="shared" si="357"/>
        <v>28</v>
      </c>
      <c r="V3830" t="str">
        <f t="shared" si="358"/>
        <v/>
      </c>
      <c r="W3830" t="str">
        <f t="shared" si="359"/>
        <v/>
      </c>
      <c r="X3830" t="str">
        <f t="shared" si="360"/>
        <v/>
      </c>
    </row>
    <row r="3831" spans="1:24"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f>
        <v>1.002</v>
      </c>
      <c r="P3831" s="6">
        <f>E3831/L3831</f>
        <v>62.625</v>
      </c>
      <c r="Q3831" t="str">
        <f t="shared" si="355"/>
        <v>theater</v>
      </c>
      <c r="R3831" s="7" t="str">
        <f t="shared" si="356"/>
        <v>plays</v>
      </c>
      <c r="S3831" s="13">
        <f>(((I3831/60)/60)/24)+DATE(1970,1,1)</f>
        <v>42613.865405092598</v>
      </c>
      <c r="T3831" s="16">
        <f>(((J3831/60)/60)/24)+DATE(1970,1,1)</f>
        <v>42593.865405092598</v>
      </c>
      <c r="U3831">
        <f t="shared" si="357"/>
        <v>8</v>
      </c>
      <c r="V3831" t="str">
        <f t="shared" si="358"/>
        <v/>
      </c>
      <c r="W3831" t="str">
        <f t="shared" si="359"/>
        <v/>
      </c>
      <c r="X3831" t="str">
        <f t="shared" si="360"/>
        <v/>
      </c>
    </row>
    <row r="3832" spans="1:24"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f>
        <v>2.25</v>
      </c>
      <c r="P3832" s="6">
        <f>E3832/L3832</f>
        <v>75</v>
      </c>
      <c r="Q3832" t="str">
        <f t="shared" si="355"/>
        <v>theater</v>
      </c>
      <c r="R3832" s="7" t="str">
        <f t="shared" si="356"/>
        <v>plays</v>
      </c>
      <c r="S3832" s="13">
        <f>(((I3832/60)/60)/24)+DATE(1970,1,1)</f>
        <v>42517.740868055553</v>
      </c>
      <c r="T3832" s="16">
        <f>(((J3832/60)/60)/24)+DATE(1970,1,1)</f>
        <v>42503.740868055553</v>
      </c>
      <c r="U3832">
        <f t="shared" si="357"/>
        <v>3</v>
      </c>
      <c r="V3832" t="str">
        <f t="shared" si="358"/>
        <v/>
      </c>
      <c r="W3832" t="str">
        <f t="shared" si="359"/>
        <v/>
      </c>
      <c r="X3832" t="str">
        <f t="shared" si="360"/>
        <v/>
      </c>
    </row>
    <row r="3833" spans="1:24"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f>
        <v>1.0602199999999999</v>
      </c>
      <c r="P3833" s="6">
        <f>E3833/L3833</f>
        <v>58.901111111111113</v>
      </c>
      <c r="Q3833" t="str">
        <f t="shared" si="355"/>
        <v>theater</v>
      </c>
      <c r="R3833" s="7" t="str">
        <f t="shared" si="356"/>
        <v>plays</v>
      </c>
      <c r="S3833" s="13">
        <f>(((I3833/60)/60)/24)+DATE(1970,1,1)</f>
        <v>41948.890567129631</v>
      </c>
      <c r="T3833" s="16">
        <f>(((J3833/60)/60)/24)+DATE(1970,1,1)</f>
        <v>41927.848900462966</v>
      </c>
      <c r="U3833">
        <f t="shared" si="357"/>
        <v>9</v>
      </c>
      <c r="V3833" t="str">
        <f t="shared" si="358"/>
        <v/>
      </c>
      <c r="W3833" t="str">
        <f t="shared" si="359"/>
        <v/>
      </c>
      <c r="X3833" t="str">
        <f t="shared" si="360"/>
        <v/>
      </c>
    </row>
    <row r="3834" spans="1:24"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f>
        <v>1.0466666666666666</v>
      </c>
      <c r="P3834" s="6">
        <f>E3834/L3834</f>
        <v>139.55555555555554</v>
      </c>
      <c r="Q3834" t="str">
        <f t="shared" si="355"/>
        <v>theater</v>
      </c>
      <c r="R3834" s="7" t="str">
        <f t="shared" si="356"/>
        <v>plays</v>
      </c>
      <c r="S3834" s="13">
        <f>(((I3834/60)/60)/24)+DATE(1970,1,1)</f>
        <v>42420.114988425921</v>
      </c>
      <c r="T3834" s="16">
        <f>(((J3834/60)/60)/24)+DATE(1970,1,1)</f>
        <v>42375.114988425921</v>
      </c>
      <c r="U3834">
        <f t="shared" si="357"/>
        <v>9</v>
      </c>
      <c r="V3834" t="str">
        <f t="shared" si="358"/>
        <v/>
      </c>
      <c r="W3834" t="str">
        <f t="shared" si="359"/>
        <v/>
      </c>
      <c r="X3834" t="str">
        <f t="shared" si="360"/>
        <v/>
      </c>
    </row>
    <row r="3835" spans="1:24"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f>
        <v>1.1666666666666667</v>
      </c>
      <c r="P3835" s="6">
        <f>E3835/L3835</f>
        <v>70</v>
      </c>
      <c r="Q3835" t="str">
        <f t="shared" si="355"/>
        <v>theater</v>
      </c>
      <c r="R3835" s="7" t="str">
        <f t="shared" si="356"/>
        <v>plays</v>
      </c>
      <c r="S3835" s="13">
        <f>(((I3835/60)/60)/24)+DATE(1970,1,1)</f>
        <v>41974.797916666663</v>
      </c>
      <c r="T3835" s="16">
        <f>(((J3835/60)/60)/24)+DATE(1970,1,1)</f>
        <v>41963.872361111105</v>
      </c>
      <c r="U3835">
        <f t="shared" si="357"/>
        <v>20</v>
      </c>
      <c r="V3835" t="str">
        <f t="shared" si="358"/>
        <v/>
      </c>
      <c r="W3835" t="str">
        <f t="shared" si="359"/>
        <v/>
      </c>
      <c r="X3835" t="str">
        <f t="shared" si="360"/>
        <v/>
      </c>
    </row>
    <row r="3836" spans="1:24"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f>
        <v>1.0903333333333334</v>
      </c>
      <c r="P3836" s="6">
        <f>E3836/L3836</f>
        <v>57.385964912280699</v>
      </c>
      <c r="Q3836" t="str">
        <f t="shared" si="355"/>
        <v>theater</v>
      </c>
      <c r="R3836" s="7" t="str">
        <f t="shared" si="356"/>
        <v>plays</v>
      </c>
      <c r="S3836" s="13">
        <f>(((I3836/60)/60)/24)+DATE(1970,1,1)</f>
        <v>42173.445219907408</v>
      </c>
      <c r="T3836" s="16">
        <f>(((J3836/60)/60)/24)+DATE(1970,1,1)</f>
        <v>42143.445219907408</v>
      </c>
      <c r="U3836">
        <f t="shared" si="357"/>
        <v>57</v>
      </c>
      <c r="V3836" t="str">
        <f t="shared" si="358"/>
        <v/>
      </c>
      <c r="W3836" t="str">
        <f t="shared" si="359"/>
        <v/>
      </c>
      <c r="X3836" t="str">
        <f t="shared" si="360"/>
        <v/>
      </c>
    </row>
    <row r="3837" spans="1:24"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f>
        <v>1.6</v>
      </c>
      <c r="P3837" s="6">
        <f>E3837/L3837</f>
        <v>40</v>
      </c>
      <c r="Q3837" t="str">
        <f t="shared" si="355"/>
        <v>theater</v>
      </c>
      <c r="R3837" s="7" t="str">
        <f t="shared" si="356"/>
        <v>plays</v>
      </c>
      <c r="S3837" s="13">
        <f>(((I3837/60)/60)/24)+DATE(1970,1,1)</f>
        <v>42481.94222222222</v>
      </c>
      <c r="T3837" s="16">
        <f>(((J3837/60)/60)/24)+DATE(1970,1,1)</f>
        <v>42460.94222222222</v>
      </c>
      <c r="U3837">
        <f t="shared" si="357"/>
        <v>8</v>
      </c>
      <c r="V3837" t="str">
        <f t="shared" si="358"/>
        <v/>
      </c>
      <c r="W3837" t="str">
        <f t="shared" si="359"/>
        <v/>
      </c>
      <c r="X3837" t="str">
        <f t="shared" si="360"/>
        <v/>
      </c>
    </row>
    <row r="3838" spans="1:24"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f>
        <v>1.125</v>
      </c>
      <c r="P3838" s="6">
        <f>E3838/L3838</f>
        <v>64.285714285714292</v>
      </c>
      <c r="Q3838" t="str">
        <f t="shared" si="355"/>
        <v>theater</v>
      </c>
      <c r="R3838" s="7" t="str">
        <f t="shared" si="356"/>
        <v>plays</v>
      </c>
      <c r="S3838" s="13">
        <f>(((I3838/60)/60)/24)+DATE(1970,1,1)</f>
        <v>42585.172916666663</v>
      </c>
      <c r="T3838" s="16">
        <f>(((J3838/60)/60)/24)+DATE(1970,1,1)</f>
        <v>42553.926527777774</v>
      </c>
      <c r="U3838">
        <f t="shared" si="357"/>
        <v>14</v>
      </c>
      <c r="V3838" t="str">
        <f t="shared" si="358"/>
        <v/>
      </c>
      <c r="W3838" t="str">
        <f t="shared" si="359"/>
        <v/>
      </c>
      <c r="X3838" t="str">
        <f t="shared" si="360"/>
        <v/>
      </c>
    </row>
    <row r="3839" spans="1:24"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f>
        <v>1.0209999999999999</v>
      </c>
      <c r="P3839" s="6">
        <f>E3839/L3839</f>
        <v>120.11764705882354</v>
      </c>
      <c r="Q3839" t="str">
        <f t="shared" si="355"/>
        <v>theater</v>
      </c>
      <c r="R3839" s="7" t="str">
        <f t="shared" si="356"/>
        <v>plays</v>
      </c>
      <c r="S3839" s="13">
        <f>(((I3839/60)/60)/24)+DATE(1970,1,1)</f>
        <v>42188.765717592592</v>
      </c>
      <c r="T3839" s="16">
        <f>(((J3839/60)/60)/24)+DATE(1970,1,1)</f>
        <v>42152.765717592592</v>
      </c>
      <c r="U3839">
        <f t="shared" si="357"/>
        <v>17</v>
      </c>
      <c r="V3839" t="str">
        <f t="shared" si="358"/>
        <v/>
      </c>
      <c r="W3839" t="str">
        <f t="shared" si="359"/>
        <v/>
      </c>
      <c r="X3839" t="str">
        <f t="shared" si="360"/>
        <v/>
      </c>
    </row>
    <row r="3840" spans="1:24"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f>
        <v>1.00824</v>
      </c>
      <c r="P3840" s="6">
        <f>E3840/L3840</f>
        <v>1008.24</v>
      </c>
      <c r="Q3840" t="str">
        <f t="shared" si="355"/>
        <v>theater</v>
      </c>
      <c r="R3840" s="7" t="str">
        <f t="shared" si="356"/>
        <v>plays</v>
      </c>
      <c r="S3840" s="13">
        <f>(((I3840/60)/60)/24)+DATE(1970,1,1)</f>
        <v>42146.710752314815</v>
      </c>
      <c r="T3840" s="16">
        <f>(((J3840/60)/60)/24)+DATE(1970,1,1)</f>
        <v>42116.710752314815</v>
      </c>
      <c r="U3840">
        <f t="shared" si="357"/>
        <v>100</v>
      </c>
      <c r="V3840" t="str">
        <f t="shared" si="358"/>
        <v/>
      </c>
      <c r="W3840" t="str">
        <f t="shared" si="359"/>
        <v/>
      </c>
      <c r="X3840" t="str">
        <f t="shared" si="360"/>
        <v/>
      </c>
    </row>
    <row r="3841" spans="1:24"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f>
        <v>1.0125</v>
      </c>
      <c r="P3841" s="6">
        <f>E3841/L3841</f>
        <v>63.28125</v>
      </c>
      <c r="Q3841" t="str">
        <f t="shared" si="355"/>
        <v>theater</v>
      </c>
      <c r="R3841" s="7" t="str">
        <f t="shared" si="356"/>
        <v>plays</v>
      </c>
      <c r="S3841" s="13">
        <f>(((I3841/60)/60)/24)+DATE(1970,1,1)</f>
        <v>42215.142638888887</v>
      </c>
      <c r="T3841" s="16">
        <f>(((J3841/60)/60)/24)+DATE(1970,1,1)</f>
        <v>42155.142638888887</v>
      </c>
      <c r="U3841">
        <f t="shared" si="357"/>
        <v>32</v>
      </c>
      <c r="V3841" t="str">
        <f t="shared" si="358"/>
        <v/>
      </c>
      <c r="W3841" t="str">
        <f t="shared" si="359"/>
        <v/>
      </c>
      <c r="X3841" t="str">
        <f t="shared" si="360"/>
        <v/>
      </c>
    </row>
    <row r="3842" spans="1:24"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f>
        <v>65</v>
      </c>
      <c r="P3842" s="6">
        <f>E3842/L3842</f>
        <v>21.666666666666668</v>
      </c>
      <c r="Q3842" t="str">
        <f t="shared" si="355"/>
        <v>theater</v>
      </c>
      <c r="R3842" s="7" t="str">
        <f t="shared" si="356"/>
        <v>plays</v>
      </c>
      <c r="S3842" s="13">
        <f>(((I3842/60)/60)/24)+DATE(1970,1,1)</f>
        <v>42457.660057870366</v>
      </c>
      <c r="T3842" s="16">
        <f>(((J3842/60)/60)/24)+DATE(1970,1,1)</f>
        <v>42432.701724537037</v>
      </c>
      <c r="U3842">
        <f t="shared" si="357"/>
        <v>3</v>
      </c>
      <c r="V3842" t="str">
        <f t="shared" si="358"/>
        <v/>
      </c>
      <c r="W3842" t="str">
        <f t="shared" si="359"/>
        <v/>
      </c>
      <c r="X3842" t="str">
        <f t="shared" si="360"/>
        <v/>
      </c>
    </row>
    <row r="3843" spans="1:24"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f>
        <v>8.72E-2</v>
      </c>
      <c r="P3843" s="6">
        <f>E3843/L3843</f>
        <v>25.647058823529413</v>
      </c>
      <c r="Q3843" t="str">
        <f t="shared" ref="Q3843:Q3906" si="361">LEFT(N3843,SEARCH("/",N3843)-1)</f>
        <v>theater</v>
      </c>
      <c r="R3843" s="7" t="str">
        <f t="shared" ref="R3843:R3906" si="362">RIGHT(N3843,LEN(N3843)-SEARCH("/",N3843))</f>
        <v>plays</v>
      </c>
      <c r="S3843" s="13">
        <f>(((I3843/60)/60)/24)+DATE(1970,1,1)</f>
        <v>41840.785729166666</v>
      </c>
      <c r="T3843" s="16">
        <f>(((J3843/60)/60)/24)+DATE(1970,1,1)</f>
        <v>41780.785729166666</v>
      </c>
      <c r="U3843" t="str">
        <f t="shared" ref="U3843:U3906" si="363">IF(F3843="Successful",L3843,"")</f>
        <v/>
      </c>
      <c r="V3843">
        <f t="shared" ref="V3843:V3906" si="364">IF($F3843="Failed",$L3843,"")</f>
        <v>34</v>
      </c>
      <c r="W3843" t="str">
        <f t="shared" ref="W3843:W3906" si="365">IF($F3843="Canceled",$L3843,"")</f>
        <v/>
      </c>
      <c r="X3843">
        <f t="shared" ref="X3843:X3906" si="366">IF(V3843="",W3843,V3843)</f>
        <v>34</v>
      </c>
    </row>
    <row r="3844" spans="1:24"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f>
        <v>0.21940000000000001</v>
      </c>
      <c r="P3844" s="6">
        <f>E3844/L3844</f>
        <v>47.695652173913047</v>
      </c>
      <c r="Q3844" t="str">
        <f t="shared" si="361"/>
        <v>theater</v>
      </c>
      <c r="R3844" s="7" t="str">
        <f t="shared" si="362"/>
        <v>plays</v>
      </c>
      <c r="S3844" s="13">
        <f>(((I3844/60)/60)/24)+DATE(1970,1,1)</f>
        <v>41770.493657407409</v>
      </c>
      <c r="T3844" s="16">
        <f>(((J3844/60)/60)/24)+DATE(1970,1,1)</f>
        <v>41740.493657407409</v>
      </c>
      <c r="U3844" t="str">
        <f t="shared" si="363"/>
        <v/>
      </c>
      <c r="V3844">
        <f t="shared" si="364"/>
        <v>23</v>
      </c>
      <c r="W3844" t="str">
        <f t="shared" si="365"/>
        <v/>
      </c>
      <c r="X3844">
        <f t="shared" si="366"/>
        <v>23</v>
      </c>
    </row>
    <row r="3845" spans="1:24"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f>
        <v>0.21299999999999999</v>
      </c>
      <c r="P3845" s="6">
        <f>E3845/L3845</f>
        <v>56.05263157894737</v>
      </c>
      <c r="Q3845" t="str">
        <f t="shared" si="361"/>
        <v>theater</v>
      </c>
      <c r="R3845" s="7" t="str">
        <f t="shared" si="362"/>
        <v>plays</v>
      </c>
      <c r="S3845" s="13">
        <f>(((I3845/60)/60)/24)+DATE(1970,1,1)</f>
        <v>41791.072500000002</v>
      </c>
      <c r="T3845" s="16">
        <f>(((J3845/60)/60)/24)+DATE(1970,1,1)</f>
        <v>41766.072500000002</v>
      </c>
      <c r="U3845" t="str">
        <f t="shared" si="363"/>
        <v/>
      </c>
      <c r="V3845">
        <f t="shared" si="364"/>
        <v>19</v>
      </c>
      <c r="W3845" t="str">
        <f t="shared" si="365"/>
        <v/>
      </c>
      <c r="X3845">
        <f t="shared" si="366"/>
        <v>19</v>
      </c>
    </row>
    <row r="3846" spans="1:24"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f>
        <v>0.41489795918367345</v>
      </c>
      <c r="P3846" s="6">
        <f>E3846/L3846</f>
        <v>81.319999999999993</v>
      </c>
      <c r="Q3846" t="str">
        <f t="shared" si="361"/>
        <v>theater</v>
      </c>
      <c r="R3846" s="7" t="str">
        <f t="shared" si="362"/>
        <v>plays</v>
      </c>
      <c r="S3846" s="13">
        <f>(((I3846/60)/60)/24)+DATE(1970,1,1)</f>
        <v>41793.290972222225</v>
      </c>
      <c r="T3846" s="16">
        <f>(((J3846/60)/60)/24)+DATE(1970,1,1)</f>
        <v>41766.617291666669</v>
      </c>
      <c r="U3846" t="str">
        <f t="shared" si="363"/>
        <v/>
      </c>
      <c r="V3846">
        <f t="shared" si="364"/>
        <v>50</v>
      </c>
      <c r="W3846" t="str">
        <f t="shared" si="365"/>
        <v/>
      </c>
      <c r="X3846">
        <f t="shared" si="366"/>
        <v>50</v>
      </c>
    </row>
    <row r="3847" spans="1:24"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f>
        <v>2.1049999999999999E-2</v>
      </c>
      <c r="P3847" s="6">
        <f>E3847/L3847</f>
        <v>70.166666666666671</v>
      </c>
      <c r="Q3847" t="str">
        <f t="shared" si="361"/>
        <v>theater</v>
      </c>
      <c r="R3847" s="7" t="str">
        <f t="shared" si="362"/>
        <v>plays</v>
      </c>
      <c r="S3847" s="13">
        <f>(((I3847/60)/60)/24)+DATE(1970,1,1)</f>
        <v>42278.627013888887</v>
      </c>
      <c r="T3847" s="16">
        <f>(((J3847/60)/60)/24)+DATE(1970,1,1)</f>
        <v>42248.627013888887</v>
      </c>
      <c r="U3847" t="str">
        <f t="shared" si="363"/>
        <v/>
      </c>
      <c r="V3847">
        <f t="shared" si="364"/>
        <v>12</v>
      </c>
      <c r="W3847" t="str">
        <f t="shared" si="365"/>
        <v/>
      </c>
      <c r="X3847">
        <f t="shared" si="366"/>
        <v>12</v>
      </c>
    </row>
    <row r="3848" spans="1:24"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f>
        <v>2.7E-2</v>
      </c>
      <c r="P3848" s="6">
        <f>E3848/L3848</f>
        <v>23.625</v>
      </c>
      <c r="Q3848" t="str">
        <f t="shared" si="361"/>
        <v>theater</v>
      </c>
      <c r="R3848" s="7" t="str">
        <f t="shared" si="362"/>
        <v>plays</v>
      </c>
      <c r="S3848" s="13">
        <f>(((I3848/60)/60)/24)+DATE(1970,1,1)</f>
        <v>41916.290972222225</v>
      </c>
      <c r="T3848" s="16">
        <f>(((J3848/60)/60)/24)+DATE(1970,1,1)</f>
        <v>41885.221550925926</v>
      </c>
      <c r="U3848" t="str">
        <f t="shared" si="363"/>
        <v/>
      </c>
      <c r="V3848">
        <f t="shared" si="364"/>
        <v>8</v>
      </c>
      <c r="W3848" t="str">
        <f t="shared" si="365"/>
        <v/>
      </c>
      <c r="X3848">
        <f t="shared" si="366"/>
        <v>8</v>
      </c>
    </row>
    <row r="3849" spans="1:24"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f>
        <v>0.16161904761904761</v>
      </c>
      <c r="P3849" s="6">
        <f>E3849/L3849</f>
        <v>188.55555555555554</v>
      </c>
      <c r="Q3849" t="str">
        <f t="shared" si="361"/>
        <v>theater</v>
      </c>
      <c r="R3849" s="7" t="str">
        <f t="shared" si="362"/>
        <v>plays</v>
      </c>
      <c r="S3849" s="13">
        <f>(((I3849/60)/60)/24)+DATE(1970,1,1)</f>
        <v>42204.224432870367</v>
      </c>
      <c r="T3849" s="16">
        <f>(((J3849/60)/60)/24)+DATE(1970,1,1)</f>
        <v>42159.224432870367</v>
      </c>
      <c r="U3849" t="str">
        <f t="shared" si="363"/>
        <v/>
      </c>
      <c r="V3849">
        <f t="shared" si="364"/>
        <v>9</v>
      </c>
      <c r="W3849" t="str">
        <f t="shared" si="365"/>
        <v/>
      </c>
      <c r="X3849">
        <f t="shared" si="366"/>
        <v>9</v>
      </c>
    </row>
    <row r="3850" spans="1:24"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f>
        <v>0.16376923076923078</v>
      </c>
      <c r="P3850" s="6">
        <f>E3850/L3850</f>
        <v>49.511627906976742</v>
      </c>
      <c r="Q3850" t="str">
        <f t="shared" si="361"/>
        <v>theater</v>
      </c>
      <c r="R3850" s="7" t="str">
        <f t="shared" si="362"/>
        <v>plays</v>
      </c>
      <c r="S3850" s="13">
        <f>(((I3850/60)/60)/24)+DATE(1970,1,1)</f>
        <v>42295.817002314812</v>
      </c>
      <c r="T3850" s="16">
        <f>(((J3850/60)/60)/24)+DATE(1970,1,1)</f>
        <v>42265.817002314812</v>
      </c>
      <c r="U3850" t="str">
        <f t="shared" si="363"/>
        <v/>
      </c>
      <c r="V3850">
        <f t="shared" si="364"/>
        <v>43</v>
      </c>
      <c r="W3850" t="str">
        <f t="shared" si="365"/>
        <v/>
      </c>
      <c r="X3850">
        <f t="shared" si="366"/>
        <v>43</v>
      </c>
    </row>
    <row r="3851" spans="1:24"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f>
        <v>7.0433333333333334E-2</v>
      </c>
      <c r="P3851" s="6">
        <f>E3851/L3851</f>
        <v>75.464285714285708</v>
      </c>
      <c r="Q3851" t="str">
        <f t="shared" si="361"/>
        <v>theater</v>
      </c>
      <c r="R3851" s="7" t="str">
        <f t="shared" si="362"/>
        <v>plays</v>
      </c>
      <c r="S3851" s="13">
        <f>(((I3851/60)/60)/24)+DATE(1970,1,1)</f>
        <v>42166.767175925925</v>
      </c>
      <c r="T3851" s="16">
        <f>(((J3851/60)/60)/24)+DATE(1970,1,1)</f>
        <v>42136.767175925925</v>
      </c>
      <c r="U3851" t="str">
        <f t="shared" si="363"/>
        <v/>
      </c>
      <c r="V3851">
        <f t="shared" si="364"/>
        <v>28</v>
      </c>
      <c r="W3851" t="str">
        <f t="shared" si="365"/>
        <v/>
      </c>
      <c r="X3851">
        <f t="shared" si="366"/>
        <v>28</v>
      </c>
    </row>
    <row r="3852" spans="1:24"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f>
        <v>3.7999999999999999E-2</v>
      </c>
      <c r="P3852" s="6">
        <f>E3852/L3852</f>
        <v>9.5</v>
      </c>
      <c r="Q3852" t="str">
        <f t="shared" si="361"/>
        <v>theater</v>
      </c>
      <c r="R3852" s="7" t="str">
        <f t="shared" si="362"/>
        <v>plays</v>
      </c>
      <c r="S3852" s="13">
        <f>(((I3852/60)/60)/24)+DATE(1970,1,1)</f>
        <v>42005.124340277776</v>
      </c>
      <c r="T3852" s="16">
        <f>(((J3852/60)/60)/24)+DATE(1970,1,1)</f>
        <v>41975.124340277776</v>
      </c>
      <c r="U3852" t="str">
        <f t="shared" si="363"/>
        <v/>
      </c>
      <c r="V3852">
        <f t="shared" si="364"/>
        <v>4</v>
      </c>
      <c r="W3852" t="str">
        <f t="shared" si="365"/>
        <v/>
      </c>
      <c r="X3852">
        <f t="shared" si="366"/>
        <v>4</v>
      </c>
    </row>
    <row r="3853" spans="1:24"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f>
        <v>0.34079999999999999</v>
      </c>
      <c r="P3853" s="6">
        <f>E3853/L3853</f>
        <v>35.5</v>
      </c>
      <c r="Q3853" t="str">
        <f t="shared" si="361"/>
        <v>theater</v>
      </c>
      <c r="R3853" s="7" t="str">
        <f t="shared" si="362"/>
        <v>plays</v>
      </c>
      <c r="S3853" s="13">
        <f>(((I3853/60)/60)/24)+DATE(1970,1,1)</f>
        <v>42202.439571759256</v>
      </c>
      <c r="T3853" s="16">
        <f>(((J3853/60)/60)/24)+DATE(1970,1,1)</f>
        <v>42172.439571759256</v>
      </c>
      <c r="U3853" t="str">
        <f t="shared" si="363"/>
        <v/>
      </c>
      <c r="V3853">
        <f t="shared" si="364"/>
        <v>24</v>
      </c>
      <c r="W3853" t="str">
        <f t="shared" si="365"/>
        <v/>
      </c>
      <c r="X3853">
        <f t="shared" si="366"/>
        <v>24</v>
      </c>
    </row>
    <row r="3854" spans="1:24"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f>
        <v>2E-3</v>
      </c>
      <c r="P3854" s="6">
        <f>E3854/L3854</f>
        <v>10</v>
      </c>
      <c r="Q3854" t="str">
        <f t="shared" si="361"/>
        <v>theater</v>
      </c>
      <c r="R3854" s="7" t="str">
        <f t="shared" si="362"/>
        <v>plays</v>
      </c>
      <c r="S3854" s="13">
        <f>(((I3854/60)/60)/24)+DATE(1970,1,1)</f>
        <v>42090.149027777778</v>
      </c>
      <c r="T3854" s="16">
        <f>(((J3854/60)/60)/24)+DATE(1970,1,1)</f>
        <v>42065.190694444449</v>
      </c>
      <c r="U3854" t="str">
        <f t="shared" si="363"/>
        <v/>
      </c>
      <c r="V3854">
        <f t="shared" si="364"/>
        <v>2</v>
      </c>
      <c r="W3854" t="str">
        <f t="shared" si="365"/>
        <v/>
      </c>
      <c r="X3854">
        <f t="shared" si="366"/>
        <v>2</v>
      </c>
    </row>
    <row r="3855" spans="1:24"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f>
        <v>2.5999999999999998E-4</v>
      </c>
      <c r="P3855" s="6">
        <f>E3855/L3855</f>
        <v>13</v>
      </c>
      <c r="Q3855" t="str">
        <f t="shared" si="361"/>
        <v>theater</v>
      </c>
      <c r="R3855" s="7" t="str">
        <f t="shared" si="362"/>
        <v>plays</v>
      </c>
      <c r="S3855" s="13">
        <f>(((I3855/60)/60)/24)+DATE(1970,1,1)</f>
        <v>41883.84002314815</v>
      </c>
      <c r="T3855" s="16">
        <f>(((J3855/60)/60)/24)+DATE(1970,1,1)</f>
        <v>41848.84002314815</v>
      </c>
      <c r="U3855" t="str">
        <f t="shared" si="363"/>
        <v/>
      </c>
      <c r="V3855">
        <f t="shared" si="364"/>
        <v>2</v>
      </c>
      <c r="W3855" t="str">
        <f t="shared" si="365"/>
        <v/>
      </c>
      <c r="X3855">
        <f t="shared" si="366"/>
        <v>2</v>
      </c>
    </row>
    <row r="3856" spans="1:24"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f>
        <v>0.16254545454545455</v>
      </c>
      <c r="P3856" s="6">
        <f>E3856/L3856</f>
        <v>89.4</v>
      </c>
      <c r="Q3856" t="str">
        <f t="shared" si="361"/>
        <v>theater</v>
      </c>
      <c r="R3856" s="7" t="str">
        <f t="shared" si="362"/>
        <v>plays</v>
      </c>
      <c r="S3856" s="13">
        <f>(((I3856/60)/60)/24)+DATE(1970,1,1)</f>
        <v>42133.884930555556</v>
      </c>
      <c r="T3856" s="16">
        <f>(((J3856/60)/60)/24)+DATE(1970,1,1)</f>
        <v>42103.884930555556</v>
      </c>
      <c r="U3856" t="str">
        <f t="shared" si="363"/>
        <v/>
      </c>
      <c r="V3856">
        <f t="shared" si="364"/>
        <v>20</v>
      </c>
      <c r="W3856" t="str">
        <f t="shared" si="365"/>
        <v/>
      </c>
      <c r="X3856">
        <f t="shared" si="366"/>
        <v>20</v>
      </c>
    </row>
    <row r="3857" spans="1:24"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f>
        <v>2.5000000000000001E-2</v>
      </c>
      <c r="P3857" s="6">
        <f>E3857/L3857</f>
        <v>25</v>
      </c>
      <c r="Q3857" t="str">
        <f t="shared" si="361"/>
        <v>theater</v>
      </c>
      <c r="R3857" s="7" t="str">
        <f t="shared" si="362"/>
        <v>plays</v>
      </c>
      <c r="S3857" s="13">
        <f>(((I3857/60)/60)/24)+DATE(1970,1,1)</f>
        <v>42089.929062499999</v>
      </c>
      <c r="T3857" s="16">
        <f>(((J3857/60)/60)/24)+DATE(1970,1,1)</f>
        <v>42059.970729166671</v>
      </c>
      <c r="U3857" t="str">
        <f t="shared" si="363"/>
        <v/>
      </c>
      <c r="V3857">
        <f t="shared" si="364"/>
        <v>1</v>
      </c>
      <c r="W3857" t="str">
        <f t="shared" si="365"/>
        <v/>
      </c>
      <c r="X3857">
        <f t="shared" si="366"/>
        <v>1</v>
      </c>
    </row>
    <row r="3858" spans="1:24"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f>
        <v>2.0000000000000001E-4</v>
      </c>
      <c r="P3858" s="6">
        <f>E3858/L3858</f>
        <v>1</v>
      </c>
      <c r="Q3858" t="str">
        <f t="shared" si="361"/>
        <v>theater</v>
      </c>
      <c r="R3858" s="7" t="str">
        <f t="shared" si="362"/>
        <v>plays</v>
      </c>
      <c r="S3858" s="13">
        <f>(((I3858/60)/60)/24)+DATE(1970,1,1)</f>
        <v>42071.701423611114</v>
      </c>
      <c r="T3858" s="16">
        <f>(((J3858/60)/60)/24)+DATE(1970,1,1)</f>
        <v>42041.743090277778</v>
      </c>
      <c r="U3858" t="str">
        <f t="shared" si="363"/>
        <v/>
      </c>
      <c r="V3858">
        <f t="shared" si="364"/>
        <v>1</v>
      </c>
      <c r="W3858" t="str">
        <f t="shared" si="365"/>
        <v/>
      </c>
      <c r="X3858">
        <f t="shared" si="366"/>
        <v>1</v>
      </c>
    </row>
    <row r="3859" spans="1:24"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f>
        <v>5.1999999999999998E-2</v>
      </c>
      <c r="P3859" s="6">
        <f>E3859/L3859</f>
        <v>65</v>
      </c>
      <c r="Q3859" t="str">
        <f t="shared" si="361"/>
        <v>theater</v>
      </c>
      <c r="R3859" s="7" t="str">
        <f t="shared" si="362"/>
        <v>plays</v>
      </c>
      <c r="S3859" s="13">
        <f>(((I3859/60)/60)/24)+DATE(1970,1,1)</f>
        <v>41852.716666666667</v>
      </c>
      <c r="T3859" s="16">
        <f>(((J3859/60)/60)/24)+DATE(1970,1,1)</f>
        <v>41829.73715277778</v>
      </c>
      <c r="U3859" t="str">
        <f t="shared" si="363"/>
        <v/>
      </c>
      <c r="V3859">
        <f t="shared" si="364"/>
        <v>4</v>
      </c>
      <c r="W3859" t="str">
        <f t="shared" si="365"/>
        <v/>
      </c>
      <c r="X3859">
        <f t="shared" si="366"/>
        <v>4</v>
      </c>
    </row>
    <row r="3860" spans="1:24"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f>
        <v>0.02</v>
      </c>
      <c r="P3860" s="6">
        <f>E3860/L3860</f>
        <v>10</v>
      </c>
      <c r="Q3860" t="str">
        <f t="shared" si="361"/>
        <v>theater</v>
      </c>
      <c r="R3860" s="7" t="str">
        <f t="shared" si="362"/>
        <v>plays</v>
      </c>
      <c r="S3860" s="13">
        <f>(((I3860/60)/60)/24)+DATE(1970,1,1)</f>
        <v>42146.875</v>
      </c>
      <c r="T3860" s="16">
        <f>(((J3860/60)/60)/24)+DATE(1970,1,1)</f>
        <v>42128.431064814817</v>
      </c>
      <c r="U3860" t="str">
        <f t="shared" si="363"/>
        <v/>
      </c>
      <c r="V3860">
        <f t="shared" si="364"/>
        <v>1</v>
      </c>
      <c r="W3860" t="str">
        <f t="shared" si="365"/>
        <v/>
      </c>
      <c r="X3860">
        <f t="shared" si="366"/>
        <v>1</v>
      </c>
    </row>
    <row r="3861" spans="1:24"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f>
        <v>4.0000000000000002E-4</v>
      </c>
      <c r="P3861" s="6">
        <f>E3861/L3861</f>
        <v>1</v>
      </c>
      <c r="Q3861" t="str">
        <f t="shared" si="361"/>
        <v>theater</v>
      </c>
      <c r="R3861" s="7" t="str">
        <f t="shared" si="362"/>
        <v>plays</v>
      </c>
      <c r="S3861" s="13">
        <f>(((I3861/60)/60)/24)+DATE(1970,1,1)</f>
        <v>41815.875</v>
      </c>
      <c r="T3861" s="16">
        <f>(((J3861/60)/60)/24)+DATE(1970,1,1)</f>
        <v>41789.893599537041</v>
      </c>
      <c r="U3861" t="str">
        <f t="shared" si="363"/>
        <v/>
      </c>
      <c r="V3861">
        <f t="shared" si="364"/>
        <v>1</v>
      </c>
      <c r="W3861" t="str">
        <f t="shared" si="365"/>
        <v/>
      </c>
      <c r="X3861">
        <f t="shared" si="366"/>
        <v>1</v>
      </c>
    </row>
    <row r="3862" spans="1:24"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f>
        <v>0.17666666666666667</v>
      </c>
      <c r="P3862" s="6">
        <f>E3862/L3862</f>
        <v>81.538461538461533</v>
      </c>
      <c r="Q3862" t="str">
        <f t="shared" si="361"/>
        <v>theater</v>
      </c>
      <c r="R3862" s="7" t="str">
        <f t="shared" si="362"/>
        <v>plays</v>
      </c>
      <c r="S3862" s="13">
        <f>(((I3862/60)/60)/24)+DATE(1970,1,1)</f>
        <v>41863.660995370366</v>
      </c>
      <c r="T3862" s="16">
        <f>(((J3862/60)/60)/24)+DATE(1970,1,1)</f>
        <v>41833.660995370366</v>
      </c>
      <c r="U3862" t="str">
        <f t="shared" si="363"/>
        <v/>
      </c>
      <c r="V3862">
        <f t="shared" si="364"/>
        <v>13</v>
      </c>
      <c r="W3862" t="str">
        <f t="shared" si="365"/>
        <v/>
      </c>
      <c r="X3862">
        <f t="shared" si="366"/>
        <v>13</v>
      </c>
    </row>
    <row r="3863" spans="1:24"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f>
        <v>0.05</v>
      </c>
      <c r="P3863" s="6">
        <f>E3863/L3863</f>
        <v>100</v>
      </c>
      <c r="Q3863" t="str">
        <f t="shared" si="361"/>
        <v>theater</v>
      </c>
      <c r="R3863" s="7" t="str">
        <f t="shared" si="362"/>
        <v>plays</v>
      </c>
      <c r="S3863" s="13">
        <f>(((I3863/60)/60)/24)+DATE(1970,1,1)</f>
        <v>41955.907638888893</v>
      </c>
      <c r="T3863" s="16">
        <f>(((J3863/60)/60)/24)+DATE(1970,1,1)</f>
        <v>41914.590011574073</v>
      </c>
      <c r="U3863" t="str">
        <f t="shared" si="363"/>
        <v/>
      </c>
      <c r="V3863">
        <f t="shared" si="364"/>
        <v>1</v>
      </c>
      <c r="W3863" t="str">
        <f t="shared" si="365"/>
        <v/>
      </c>
      <c r="X3863">
        <f t="shared" si="366"/>
        <v>1</v>
      </c>
    </row>
    <row r="3864" spans="1:24"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f>
        <v>1.3333333333333334E-4</v>
      </c>
      <c r="P3864" s="6">
        <f>E3864/L3864</f>
        <v>1</v>
      </c>
      <c r="Q3864" t="str">
        <f t="shared" si="361"/>
        <v>theater</v>
      </c>
      <c r="R3864" s="7" t="str">
        <f t="shared" si="362"/>
        <v>plays</v>
      </c>
      <c r="S3864" s="13">
        <f>(((I3864/60)/60)/24)+DATE(1970,1,1)</f>
        <v>42625.707638888889</v>
      </c>
      <c r="T3864" s="16">
        <f>(((J3864/60)/60)/24)+DATE(1970,1,1)</f>
        <v>42611.261064814811</v>
      </c>
      <c r="U3864" t="str">
        <f t="shared" si="363"/>
        <v/>
      </c>
      <c r="V3864">
        <f t="shared" si="364"/>
        <v>1</v>
      </c>
      <c r="W3864" t="str">
        <f t="shared" si="365"/>
        <v/>
      </c>
      <c r="X3864">
        <f t="shared" si="366"/>
        <v>1</v>
      </c>
    </row>
    <row r="3865" spans="1:24"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f>
        <v>0</v>
      </c>
      <c r="P3865" s="6" t="e">
        <f>E3865/L3865</f>
        <v>#DIV/0!</v>
      </c>
      <c r="Q3865" t="str">
        <f t="shared" si="361"/>
        <v>theater</v>
      </c>
      <c r="R3865" s="7" t="str">
        <f t="shared" si="362"/>
        <v>plays</v>
      </c>
      <c r="S3865" s="13">
        <f>(((I3865/60)/60)/24)+DATE(1970,1,1)</f>
        <v>42313.674826388888</v>
      </c>
      <c r="T3865" s="16">
        <f>(((J3865/60)/60)/24)+DATE(1970,1,1)</f>
        <v>42253.633159722223</v>
      </c>
      <c r="U3865" t="str">
        <f t="shared" si="363"/>
        <v/>
      </c>
      <c r="V3865">
        <f t="shared" si="364"/>
        <v>0</v>
      </c>
      <c r="W3865" t="str">
        <f t="shared" si="365"/>
        <v/>
      </c>
      <c r="X3865">
        <f t="shared" si="366"/>
        <v>0</v>
      </c>
    </row>
    <row r="3866" spans="1:24"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f>
        <v>1.2E-2</v>
      </c>
      <c r="P3866" s="6">
        <f>E3866/L3866</f>
        <v>20</v>
      </c>
      <c r="Q3866" t="str">
        <f t="shared" si="361"/>
        <v>theater</v>
      </c>
      <c r="R3866" s="7" t="str">
        <f t="shared" si="362"/>
        <v>plays</v>
      </c>
      <c r="S3866" s="13">
        <f>(((I3866/60)/60)/24)+DATE(1970,1,1)</f>
        <v>42325.933495370366</v>
      </c>
      <c r="T3866" s="16">
        <f>(((J3866/60)/60)/24)+DATE(1970,1,1)</f>
        <v>42295.891828703709</v>
      </c>
      <c r="U3866" t="str">
        <f t="shared" si="363"/>
        <v/>
      </c>
      <c r="V3866">
        <f t="shared" si="364"/>
        <v>3</v>
      </c>
      <c r="W3866" t="str">
        <f t="shared" si="365"/>
        <v/>
      </c>
      <c r="X3866">
        <f t="shared" si="366"/>
        <v>3</v>
      </c>
    </row>
    <row r="3867" spans="1:24"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f>
        <v>0.26937422295897223</v>
      </c>
      <c r="P3867" s="6">
        <f>E3867/L3867</f>
        <v>46.428571428571431</v>
      </c>
      <c r="Q3867" t="str">
        <f t="shared" si="361"/>
        <v>theater</v>
      </c>
      <c r="R3867" s="7" t="str">
        <f t="shared" si="362"/>
        <v>plays</v>
      </c>
      <c r="S3867" s="13">
        <f>(((I3867/60)/60)/24)+DATE(1970,1,1)</f>
        <v>41881.229166666664</v>
      </c>
      <c r="T3867" s="16">
        <f>(((J3867/60)/60)/24)+DATE(1970,1,1)</f>
        <v>41841.651597222226</v>
      </c>
      <c r="U3867" t="str">
        <f t="shared" si="363"/>
        <v/>
      </c>
      <c r="V3867">
        <f t="shared" si="364"/>
        <v>14</v>
      </c>
      <c r="W3867" t="str">
        <f t="shared" si="365"/>
        <v/>
      </c>
      <c r="X3867">
        <f t="shared" si="366"/>
        <v>14</v>
      </c>
    </row>
    <row r="3868" spans="1:24"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f>
        <v>5.4999999999999997E-3</v>
      </c>
      <c r="P3868" s="6">
        <f>E3868/L3868</f>
        <v>5.5</v>
      </c>
      <c r="Q3868" t="str">
        <f t="shared" si="361"/>
        <v>theater</v>
      </c>
      <c r="R3868" s="7" t="str">
        <f t="shared" si="362"/>
        <v>plays</v>
      </c>
      <c r="S3868" s="13">
        <f>(((I3868/60)/60)/24)+DATE(1970,1,1)</f>
        <v>42452.145138888889</v>
      </c>
      <c r="T3868" s="16">
        <f>(((J3868/60)/60)/24)+DATE(1970,1,1)</f>
        <v>42402.947002314817</v>
      </c>
      <c r="U3868" t="str">
        <f t="shared" si="363"/>
        <v/>
      </c>
      <c r="V3868">
        <f t="shared" si="364"/>
        <v>2</v>
      </c>
      <c r="W3868" t="str">
        <f t="shared" si="365"/>
        <v/>
      </c>
      <c r="X3868">
        <f t="shared" si="366"/>
        <v>2</v>
      </c>
    </row>
    <row r="3869" spans="1:24"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f>
        <v>0.1255</v>
      </c>
      <c r="P3869" s="6">
        <f>E3869/L3869</f>
        <v>50.2</v>
      </c>
      <c r="Q3869" t="str">
        <f t="shared" si="361"/>
        <v>theater</v>
      </c>
      <c r="R3869" s="7" t="str">
        <f t="shared" si="362"/>
        <v>plays</v>
      </c>
      <c r="S3869" s="13">
        <f>(((I3869/60)/60)/24)+DATE(1970,1,1)</f>
        <v>42539.814108796301</v>
      </c>
      <c r="T3869" s="16">
        <f>(((J3869/60)/60)/24)+DATE(1970,1,1)</f>
        <v>42509.814108796301</v>
      </c>
      <c r="U3869" t="str">
        <f t="shared" si="363"/>
        <v/>
      </c>
      <c r="V3869">
        <f t="shared" si="364"/>
        <v>5</v>
      </c>
      <c r="W3869" t="str">
        <f t="shared" si="365"/>
        <v/>
      </c>
      <c r="X3869">
        <f t="shared" si="366"/>
        <v>5</v>
      </c>
    </row>
    <row r="3870" spans="1:24"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f>
        <v>2E-3</v>
      </c>
      <c r="P3870" s="6">
        <f>E3870/L3870</f>
        <v>10</v>
      </c>
      <c r="Q3870" t="str">
        <f t="shared" si="361"/>
        <v>theater</v>
      </c>
      <c r="R3870" s="7" t="str">
        <f t="shared" si="362"/>
        <v>musical</v>
      </c>
      <c r="S3870" s="13">
        <f>(((I3870/60)/60)/24)+DATE(1970,1,1)</f>
        <v>41890.659780092588</v>
      </c>
      <c r="T3870" s="16">
        <f>(((J3870/60)/60)/24)+DATE(1970,1,1)</f>
        <v>41865.659780092588</v>
      </c>
      <c r="U3870" t="str">
        <f t="shared" si="363"/>
        <v/>
      </c>
      <c r="V3870" t="str">
        <f t="shared" si="364"/>
        <v/>
      </c>
      <c r="W3870">
        <f t="shared" si="365"/>
        <v>1</v>
      </c>
      <c r="X3870">
        <f t="shared" si="366"/>
        <v>1</v>
      </c>
    </row>
    <row r="3871" spans="1:24"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f>
        <v>3.44748684310884E-2</v>
      </c>
      <c r="P3871" s="6">
        <f>E3871/L3871</f>
        <v>30.133333333333333</v>
      </c>
      <c r="Q3871" t="str">
        <f t="shared" si="361"/>
        <v>theater</v>
      </c>
      <c r="R3871" s="7" t="str">
        <f t="shared" si="362"/>
        <v>musical</v>
      </c>
      <c r="S3871" s="13">
        <f>(((I3871/60)/60)/24)+DATE(1970,1,1)</f>
        <v>42077.132638888885</v>
      </c>
      <c r="T3871" s="16">
        <f>(((J3871/60)/60)/24)+DATE(1970,1,1)</f>
        <v>42047.724444444444</v>
      </c>
      <c r="U3871" t="str">
        <f t="shared" si="363"/>
        <v/>
      </c>
      <c r="V3871" t="str">
        <f t="shared" si="364"/>
        <v/>
      </c>
      <c r="W3871">
        <f t="shared" si="365"/>
        <v>15</v>
      </c>
      <c r="X3871">
        <f t="shared" si="366"/>
        <v>15</v>
      </c>
    </row>
    <row r="3872" spans="1:24"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f>
        <v>0.15</v>
      </c>
      <c r="P3872" s="6">
        <f>E3872/L3872</f>
        <v>150</v>
      </c>
      <c r="Q3872" t="str">
        <f t="shared" si="361"/>
        <v>theater</v>
      </c>
      <c r="R3872" s="7" t="str">
        <f t="shared" si="362"/>
        <v>musical</v>
      </c>
      <c r="S3872" s="13">
        <f>(((I3872/60)/60)/24)+DATE(1970,1,1)</f>
        <v>41823.17219907407</v>
      </c>
      <c r="T3872" s="16">
        <f>(((J3872/60)/60)/24)+DATE(1970,1,1)</f>
        <v>41793.17219907407</v>
      </c>
      <c r="U3872" t="str">
        <f t="shared" si="363"/>
        <v/>
      </c>
      <c r="V3872" t="str">
        <f t="shared" si="364"/>
        <v/>
      </c>
      <c r="W3872">
        <f t="shared" si="365"/>
        <v>10</v>
      </c>
      <c r="X3872">
        <f t="shared" si="366"/>
        <v>10</v>
      </c>
    </row>
    <row r="3873" spans="1:24"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f>
        <v>2.6666666666666668E-2</v>
      </c>
      <c r="P3873" s="6">
        <f>E3873/L3873</f>
        <v>13.333333333333334</v>
      </c>
      <c r="Q3873" t="str">
        <f t="shared" si="361"/>
        <v>theater</v>
      </c>
      <c r="R3873" s="7" t="str">
        <f t="shared" si="362"/>
        <v>musical</v>
      </c>
      <c r="S3873" s="13">
        <f>(((I3873/60)/60)/24)+DATE(1970,1,1)</f>
        <v>42823.739004629635</v>
      </c>
      <c r="T3873" s="16">
        <f>(((J3873/60)/60)/24)+DATE(1970,1,1)</f>
        <v>42763.780671296292</v>
      </c>
      <c r="U3873" t="str">
        <f t="shared" si="363"/>
        <v/>
      </c>
      <c r="V3873" t="str">
        <f t="shared" si="364"/>
        <v/>
      </c>
      <c r="W3873">
        <f t="shared" si="365"/>
        <v>3</v>
      </c>
      <c r="X3873">
        <f t="shared" si="366"/>
        <v>3</v>
      </c>
    </row>
    <row r="3874" spans="1:24"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f>
        <v>0</v>
      </c>
      <c r="P3874" s="6" t="e">
        <f>E3874/L3874</f>
        <v>#DIV/0!</v>
      </c>
      <c r="Q3874" t="str">
        <f t="shared" si="361"/>
        <v>theater</v>
      </c>
      <c r="R3874" s="7" t="str">
        <f t="shared" si="362"/>
        <v>musical</v>
      </c>
      <c r="S3874" s="13">
        <f>(((I3874/60)/60)/24)+DATE(1970,1,1)</f>
        <v>42230.145787037036</v>
      </c>
      <c r="T3874" s="16">
        <f>(((J3874/60)/60)/24)+DATE(1970,1,1)</f>
        <v>42180.145787037036</v>
      </c>
      <c r="U3874" t="str">
        <f t="shared" si="363"/>
        <v/>
      </c>
      <c r="V3874" t="str">
        <f t="shared" si="364"/>
        <v/>
      </c>
      <c r="W3874">
        <f t="shared" si="365"/>
        <v>0</v>
      </c>
      <c r="X3874">
        <f t="shared" si="366"/>
        <v>0</v>
      </c>
    </row>
    <row r="3875" spans="1:24"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f>
        <v>0</v>
      </c>
      <c r="P3875" s="6" t="e">
        <f>E3875/L3875</f>
        <v>#DIV/0!</v>
      </c>
      <c r="Q3875" t="str">
        <f t="shared" si="361"/>
        <v>theater</v>
      </c>
      <c r="R3875" s="7" t="str">
        <f t="shared" si="362"/>
        <v>musical</v>
      </c>
      <c r="S3875" s="13">
        <f>(((I3875/60)/60)/24)+DATE(1970,1,1)</f>
        <v>42285.696006944447</v>
      </c>
      <c r="T3875" s="16">
        <f>(((J3875/60)/60)/24)+DATE(1970,1,1)</f>
        <v>42255.696006944447</v>
      </c>
      <c r="U3875" t="str">
        <f t="shared" si="363"/>
        <v/>
      </c>
      <c r="V3875" t="str">
        <f t="shared" si="364"/>
        <v/>
      </c>
      <c r="W3875">
        <f t="shared" si="365"/>
        <v>0</v>
      </c>
      <c r="X3875">
        <f t="shared" si="366"/>
        <v>0</v>
      </c>
    </row>
    <row r="3876" spans="1:24"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f>
        <v>0</v>
      </c>
      <c r="P3876" s="6" t="e">
        <f>E3876/L3876</f>
        <v>#DIV/0!</v>
      </c>
      <c r="Q3876" t="str">
        <f t="shared" si="361"/>
        <v>theater</v>
      </c>
      <c r="R3876" s="7" t="str">
        <f t="shared" si="362"/>
        <v>musical</v>
      </c>
      <c r="S3876" s="13">
        <f>(((I3876/60)/60)/24)+DATE(1970,1,1)</f>
        <v>42028.041666666672</v>
      </c>
      <c r="T3876" s="16">
        <f>(((J3876/60)/60)/24)+DATE(1970,1,1)</f>
        <v>42007.016458333332</v>
      </c>
      <c r="U3876" t="str">
        <f t="shared" si="363"/>
        <v/>
      </c>
      <c r="V3876" t="str">
        <f t="shared" si="364"/>
        <v/>
      </c>
      <c r="W3876">
        <f t="shared" si="365"/>
        <v>0</v>
      </c>
      <c r="X3876">
        <f t="shared" si="366"/>
        <v>0</v>
      </c>
    </row>
    <row r="3877" spans="1:24"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f>
        <v>0</v>
      </c>
      <c r="P3877" s="6" t="e">
        <f>E3877/L3877</f>
        <v>#DIV/0!</v>
      </c>
      <c r="Q3877" t="str">
        <f t="shared" si="361"/>
        <v>theater</v>
      </c>
      <c r="R3877" s="7" t="str">
        <f t="shared" si="362"/>
        <v>musical</v>
      </c>
      <c r="S3877" s="13">
        <f>(((I3877/60)/60)/24)+DATE(1970,1,1)</f>
        <v>42616.416666666672</v>
      </c>
      <c r="T3877" s="16">
        <f>(((J3877/60)/60)/24)+DATE(1970,1,1)</f>
        <v>42615.346817129626</v>
      </c>
      <c r="U3877" t="str">
        <f t="shared" si="363"/>
        <v/>
      </c>
      <c r="V3877" t="str">
        <f t="shared" si="364"/>
        <v/>
      </c>
      <c r="W3877">
        <f t="shared" si="365"/>
        <v>0</v>
      </c>
      <c r="X3877">
        <f t="shared" si="366"/>
        <v>0</v>
      </c>
    </row>
    <row r="3878" spans="1:24"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f>
        <v>0.52794871794871789</v>
      </c>
      <c r="P3878" s="6">
        <f>E3878/L3878</f>
        <v>44.760869565217391</v>
      </c>
      <c r="Q3878" t="str">
        <f t="shared" si="361"/>
        <v>theater</v>
      </c>
      <c r="R3878" s="7" t="str">
        <f t="shared" si="362"/>
        <v>musical</v>
      </c>
      <c r="S3878" s="13">
        <f>(((I3878/60)/60)/24)+DATE(1970,1,1)</f>
        <v>42402.624166666668</v>
      </c>
      <c r="T3878" s="16">
        <f>(((J3878/60)/60)/24)+DATE(1970,1,1)</f>
        <v>42372.624166666668</v>
      </c>
      <c r="U3878" t="str">
        <f t="shared" si="363"/>
        <v/>
      </c>
      <c r="V3878" t="str">
        <f t="shared" si="364"/>
        <v/>
      </c>
      <c r="W3878">
        <f t="shared" si="365"/>
        <v>46</v>
      </c>
      <c r="X3878">
        <f t="shared" si="366"/>
        <v>46</v>
      </c>
    </row>
    <row r="3879" spans="1:24"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f>
        <v>4.9639999999999997E-2</v>
      </c>
      <c r="P3879" s="6">
        <f>E3879/L3879</f>
        <v>88.642857142857139</v>
      </c>
      <c r="Q3879" t="str">
        <f t="shared" si="361"/>
        <v>theater</v>
      </c>
      <c r="R3879" s="7" t="str">
        <f t="shared" si="362"/>
        <v>musical</v>
      </c>
      <c r="S3879" s="13">
        <f>(((I3879/60)/60)/24)+DATE(1970,1,1)</f>
        <v>42712.67768518519</v>
      </c>
      <c r="T3879" s="16">
        <f>(((J3879/60)/60)/24)+DATE(1970,1,1)</f>
        <v>42682.67768518519</v>
      </c>
      <c r="U3879" t="str">
        <f t="shared" si="363"/>
        <v/>
      </c>
      <c r="V3879" t="str">
        <f t="shared" si="364"/>
        <v/>
      </c>
      <c r="W3879">
        <f t="shared" si="365"/>
        <v>14</v>
      </c>
      <c r="X3879">
        <f t="shared" si="366"/>
        <v>14</v>
      </c>
    </row>
    <row r="3880" spans="1:24"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f>
        <v>5.5555555555555556E-4</v>
      </c>
      <c r="P3880" s="6">
        <f>E3880/L3880</f>
        <v>10</v>
      </c>
      <c r="Q3880" t="str">
        <f t="shared" si="361"/>
        <v>theater</v>
      </c>
      <c r="R3880" s="7" t="str">
        <f t="shared" si="362"/>
        <v>musical</v>
      </c>
      <c r="S3880" s="13">
        <f>(((I3880/60)/60)/24)+DATE(1970,1,1)</f>
        <v>42185.165972222225</v>
      </c>
      <c r="T3880" s="16">
        <f>(((J3880/60)/60)/24)+DATE(1970,1,1)</f>
        <v>42154.818819444445</v>
      </c>
      <c r="U3880" t="str">
        <f t="shared" si="363"/>
        <v/>
      </c>
      <c r="V3880" t="str">
        <f t="shared" si="364"/>
        <v/>
      </c>
      <c r="W3880">
        <f t="shared" si="365"/>
        <v>1</v>
      </c>
      <c r="X3880">
        <f t="shared" si="366"/>
        <v>1</v>
      </c>
    </row>
    <row r="3881" spans="1:24"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f>
        <v>0</v>
      </c>
      <c r="P3881" s="6" t="e">
        <f>E3881/L3881</f>
        <v>#DIV/0!</v>
      </c>
      <c r="Q3881" t="str">
        <f t="shared" si="361"/>
        <v>theater</v>
      </c>
      <c r="R3881" s="7" t="str">
        <f t="shared" si="362"/>
        <v>musical</v>
      </c>
      <c r="S3881" s="13">
        <f>(((I3881/60)/60)/24)+DATE(1970,1,1)</f>
        <v>42029.861064814817</v>
      </c>
      <c r="T3881" s="16">
        <f>(((J3881/60)/60)/24)+DATE(1970,1,1)</f>
        <v>41999.861064814817</v>
      </c>
      <c r="U3881" t="str">
        <f t="shared" si="363"/>
        <v/>
      </c>
      <c r="V3881" t="str">
        <f t="shared" si="364"/>
        <v/>
      </c>
      <c r="W3881">
        <f t="shared" si="365"/>
        <v>0</v>
      </c>
      <c r="X3881">
        <f t="shared" si="366"/>
        <v>0</v>
      </c>
    </row>
    <row r="3882" spans="1:24"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f>
        <v>0.13066666666666665</v>
      </c>
      <c r="P3882" s="6">
        <f>E3882/L3882</f>
        <v>57.647058823529413</v>
      </c>
      <c r="Q3882" t="str">
        <f t="shared" si="361"/>
        <v>theater</v>
      </c>
      <c r="R3882" s="7" t="str">
        <f t="shared" si="362"/>
        <v>musical</v>
      </c>
      <c r="S3882" s="13">
        <f>(((I3882/60)/60)/24)+DATE(1970,1,1)</f>
        <v>41850.958333333336</v>
      </c>
      <c r="T3882" s="16">
        <f>(((J3882/60)/60)/24)+DATE(1970,1,1)</f>
        <v>41815.815046296295</v>
      </c>
      <c r="U3882" t="str">
        <f t="shared" si="363"/>
        <v/>
      </c>
      <c r="V3882" t="str">
        <f t="shared" si="364"/>
        <v/>
      </c>
      <c r="W3882">
        <f t="shared" si="365"/>
        <v>17</v>
      </c>
      <c r="X3882">
        <f t="shared" si="366"/>
        <v>17</v>
      </c>
    </row>
    <row r="3883" spans="1:24"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f>
        <v>0.05</v>
      </c>
      <c r="P3883" s="6">
        <f>E3883/L3883</f>
        <v>25</v>
      </c>
      <c r="Q3883" t="str">
        <f t="shared" si="361"/>
        <v>theater</v>
      </c>
      <c r="R3883" s="7" t="str">
        <f t="shared" si="362"/>
        <v>musical</v>
      </c>
      <c r="S3883" s="13">
        <f>(((I3883/60)/60)/24)+DATE(1970,1,1)</f>
        <v>42786.018506944441</v>
      </c>
      <c r="T3883" s="16">
        <f>(((J3883/60)/60)/24)+DATE(1970,1,1)</f>
        <v>42756.018506944441</v>
      </c>
      <c r="U3883" t="str">
        <f t="shared" si="363"/>
        <v/>
      </c>
      <c r="V3883" t="str">
        <f t="shared" si="364"/>
        <v/>
      </c>
      <c r="W3883">
        <f t="shared" si="365"/>
        <v>1</v>
      </c>
      <c r="X3883">
        <f t="shared" si="366"/>
        <v>1</v>
      </c>
    </row>
    <row r="3884" spans="1:24"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f>
        <v>0</v>
      </c>
      <c r="P3884" s="6" t="e">
        <f>E3884/L3884</f>
        <v>#DIV/0!</v>
      </c>
      <c r="Q3884" t="str">
        <f t="shared" si="361"/>
        <v>theater</v>
      </c>
      <c r="R3884" s="7" t="str">
        <f t="shared" si="362"/>
        <v>musical</v>
      </c>
      <c r="S3884" s="13">
        <f>(((I3884/60)/60)/24)+DATE(1970,1,1)</f>
        <v>42400.960416666669</v>
      </c>
      <c r="T3884" s="16">
        <f>(((J3884/60)/60)/24)+DATE(1970,1,1)</f>
        <v>42373.983449074076</v>
      </c>
      <c r="U3884" t="str">
        <f t="shared" si="363"/>
        <v/>
      </c>
      <c r="V3884" t="str">
        <f t="shared" si="364"/>
        <v/>
      </c>
      <c r="W3884">
        <f t="shared" si="365"/>
        <v>0</v>
      </c>
      <c r="X3884">
        <f t="shared" si="366"/>
        <v>0</v>
      </c>
    </row>
    <row r="3885" spans="1:24"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f>
        <v>0</v>
      </c>
      <c r="P3885" s="6" t="e">
        <f>E3885/L3885</f>
        <v>#DIV/0!</v>
      </c>
      <c r="Q3885" t="str">
        <f t="shared" si="361"/>
        <v>theater</v>
      </c>
      <c r="R3885" s="7" t="str">
        <f t="shared" si="362"/>
        <v>musical</v>
      </c>
      <c r="S3885" s="13">
        <f>(((I3885/60)/60)/24)+DATE(1970,1,1)</f>
        <v>41884.602650462963</v>
      </c>
      <c r="T3885" s="16">
        <f>(((J3885/60)/60)/24)+DATE(1970,1,1)</f>
        <v>41854.602650462963</v>
      </c>
      <c r="U3885" t="str">
        <f t="shared" si="363"/>
        <v/>
      </c>
      <c r="V3885" t="str">
        <f t="shared" si="364"/>
        <v/>
      </c>
      <c r="W3885">
        <f t="shared" si="365"/>
        <v>0</v>
      </c>
      <c r="X3885">
        <f t="shared" si="366"/>
        <v>0</v>
      </c>
    </row>
    <row r="3886" spans="1:24"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f>
        <v>0</v>
      </c>
      <c r="P3886" s="6" t="e">
        <f>E3886/L3886</f>
        <v>#DIV/0!</v>
      </c>
      <c r="Q3886" t="str">
        <f t="shared" si="361"/>
        <v>theater</v>
      </c>
      <c r="R3886" s="7" t="str">
        <f t="shared" si="362"/>
        <v>musical</v>
      </c>
      <c r="S3886" s="13">
        <f>(((I3886/60)/60)/24)+DATE(1970,1,1)</f>
        <v>42090.749907407408</v>
      </c>
      <c r="T3886" s="16">
        <f>(((J3886/60)/60)/24)+DATE(1970,1,1)</f>
        <v>42065.791574074072</v>
      </c>
      <c r="U3886" t="str">
        <f t="shared" si="363"/>
        <v/>
      </c>
      <c r="V3886" t="str">
        <f t="shared" si="364"/>
        <v/>
      </c>
      <c r="W3886">
        <f t="shared" si="365"/>
        <v>0</v>
      </c>
      <c r="X3886">
        <f t="shared" si="366"/>
        <v>0</v>
      </c>
    </row>
    <row r="3887" spans="1:24"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f>
        <v>0</v>
      </c>
      <c r="P3887" s="6" t="e">
        <f>E3887/L3887</f>
        <v>#DIV/0!</v>
      </c>
      <c r="Q3887" t="str">
        <f t="shared" si="361"/>
        <v>theater</v>
      </c>
      <c r="R3887" s="7" t="str">
        <f t="shared" si="362"/>
        <v>musical</v>
      </c>
      <c r="S3887" s="13">
        <f>(((I3887/60)/60)/24)+DATE(1970,1,1)</f>
        <v>42499.951284722221</v>
      </c>
      <c r="T3887" s="16">
        <f>(((J3887/60)/60)/24)+DATE(1970,1,1)</f>
        <v>42469.951284722221</v>
      </c>
      <c r="U3887" t="str">
        <f t="shared" si="363"/>
        <v/>
      </c>
      <c r="V3887" t="str">
        <f t="shared" si="364"/>
        <v/>
      </c>
      <c r="W3887">
        <f t="shared" si="365"/>
        <v>0</v>
      </c>
      <c r="X3887">
        <f t="shared" si="366"/>
        <v>0</v>
      </c>
    </row>
    <row r="3888" spans="1:24"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f>
        <v>0</v>
      </c>
      <c r="P3888" s="6" t="e">
        <f>E3888/L3888</f>
        <v>#DIV/0!</v>
      </c>
      <c r="Q3888" t="str">
        <f t="shared" si="361"/>
        <v>theater</v>
      </c>
      <c r="R3888" s="7" t="str">
        <f t="shared" si="362"/>
        <v>musical</v>
      </c>
      <c r="S3888" s="13">
        <f>(((I3888/60)/60)/24)+DATE(1970,1,1)</f>
        <v>41984.228032407409</v>
      </c>
      <c r="T3888" s="16">
        <f>(((J3888/60)/60)/24)+DATE(1970,1,1)</f>
        <v>41954.228032407409</v>
      </c>
      <c r="U3888" t="str">
        <f t="shared" si="363"/>
        <v/>
      </c>
      <c r="V3888" t="str">
        <f t="shared" si="364"/>
        <v/>
      </c>
      <c r="W3888">
        <f t="shared" si="365"/>
        <v>0</v>
      </c>
      <c r="X3888">
        <f t="shared" si="366"/>
        <v>0</v>
      </c>
    </row>
    <row r="3889" spans="1:24"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f>
        <v>1.7500000000000002E-2</v>
      </c>
      <c r="P3889" s="6">
        <f>E3889/L3889</f>
        <v>17.5</v>
      </c>
      <c r="Q3889" t="str">
        <f t="shared" si="361"/>
        <v>theater</v>
      </c>
      <c r="R3889" s="7" t="str">
        <f t="shared" si="362"/>
        <v>musical</v>
      </c>
      <c r="S3889" s="13">
        <f>(((I3889/60)/60)/24)+DATE(1970,1,1)</f>
        <v>42125.916666666672</v>
      </c>
      <c r="T3889" s="16">
        <f>(((J3889/60)/60)/24)+DATE(1970,1,1)</f>
        <v>42079.857974537037</v>
      </c>
      <c r="U3889" t="str">
        <f t="shared" si="363"/>
        <v/>
      </c>
      <c r="V3889" t="str">
        <f t="shared" si="364"/>
        <v/>
      </c>
      <c r="W3889">
        <f t="shared" si="365"/>
        <v>2</v>
      </c>
      <c r="X3889">
        <f t="shared" si="366"/>
        <v>2</v>
      </c>
    </row>
    <row r="3890" spans="1:24"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f>
        <v>0.27100000000000002</v>
      </c>
      <c r="P3890" s="6">
        <f>E3890/L3890</f>
        <v>38.714285714285715</v>
      </c>
      <c r="Q3890" t="str">
        <f t="shared" si="361"/>
        <v>theater</v>
      </c>
      <c r="R3890" s="7" t="str">
        <f t="shared" si="362"/>
        <v>plays</v>
      </c>
      <c r="S3890" s="13">
        <f>(((I3890/60)/60)/24)+DATE(1970,1,1)</f>
        <v>42792.545810185184</v>
      </c>
      <c r="T3890" s="16">
        <f>(((J3890/60)/60)/24)+DATE(1970,1,1)</f>
        <v>42762.545810185184</v>
      </c>
      <c r="U3890" t="str">
        <f t="shared" si="363"/>
        <v/>
      </c>
      <c r="V3890">
        <f t="shared" si="364"/>
        <v>14</v>
      </c>
      <c r="W3890" t="str">
        <f t="shared" si="365"/>
        <v/>
      </c>
      <c r="X3890">
        <f t="shared" si="366"/>
        <v>14</v>
      </c>
    </row>
    <row r="3891" spans="1:24"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f>
        <v>1.4749999999999999E-2</v>
      </c>
      <c r="P3891" s="6">
        <f>E3891/L3891</f>
        <v>13.111111111111111</v>
      </c>
      <c r="Q3891" t="str">
        <f t="shared" si="361"/>
        <v>theater</v>
      </c>
      <c r="R3891" s="7" t="str">
        <f t="shared" si="362"/>
        <v>plays</v>
      </c>
      <c r="S3891" s="13">
        <f>(((I3891/60)/60)/24)+DATE(1970,1,1)</f>
        <v>42008.976388888885</v>
      </c>
      <c r="T3891" s="16">
        <f>(((J3891/60)/60)/24)+DATE(1970,1,1)</f>
        <v>41977.004976851851</v>
      </c>
      <c r="U3891" t="str">
        <f t="shared" si="363"/>
        <v/>
      </c>
      <c r="V3891">
        <f t="shared" si="364"/>
        <v>9</v>
      </c>
      <c r="W3891" t="str">
        <f t="shared" si="365"/>
        <v/>
      </c>
      <c r="X3891">
        <f t="shared" si="366"/>
        <v>9</v>
      </c>
    </row>
    <row r="3892" spans="1:24"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f>
        <v>0.16826666666666668</v>
      </c>
      <c r="P3892" s="6">
        <f>E3892/L3892</f>
        <v>315.5</v>
      </c>
      <c r="Q3892" t="str">
        <f t="shared" si="361"/>
        <v>theater</v>
      </c>
      <c r="R3892" s="7" t="str">
        <f t="shared" si="362"/>
        <v>plays</v>
      </c>
      <c r="S3892" s="13">
        <f>(((I3892/60)/60)/24)+DATE(1970,1,1)</f>
        <v>42231.758611111116</v>
      </c>
      <c r="T3892" s="16">
        <f>(((J3892/60)/60)/24)+DATE(1970,1,1)</f>
        <v>42171.758611111116</v>
      </c>
      <c r="U3892" t="str">
        <f t="shared" si="363"/>
        <v/>
      </c>
      <c r="V3892">
        <f t="shared" si="364"/>
        <v>8</v>
      </c>
      <c r="W3892" t="str">
        <f t="shared" si="365"/>
        <v/>
      </c>
      <c r="X3892">
        <f t="shared" si="366"/>
        <v>8</v>
      </c>
    </row>
    <row r="3893" spans="1:24"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f>
        <v>0.32500000000000001</v>
      </c>
      <c r="P3893" s="6">
        <f>E3893/L3893</f>
        <v>37.142857142857146</v>
      </c>
      <c r="Q3893" t="str">
        <f t="shared" si="361"/>
        <v>theater</v>
      </c>
      <c r="R3893" s="7" t="str">
        <f t="shared" si="362"/>
        <v>plays</v>
      </c>
      <c r="S3893" s="13">
        <f>(((I3893/60)/60)/24)+DATE(1970,1,1)</f>
        <v>42086.207638888889</v>
      </c>
      <c r="T3893" s="16">
        <f>(((J3893/60)/60)/24)+DATE(1970,1,1)</f>
        <v>42056.1324537037</v>
      </c>
      <c r="U3893" t="str">
        <f t="shared" si="363"/>
        <v/>
      </c>
      <c r="V3893">
        <f t="shared" si="364"/>
        <v>7</v>
      </c>
      <c r="W3893" t="str">
        <f t="shared" si="365"/>
        <v/>
      </c>
      <c r="X3893">
        <f t="shared" si="366"/>
        <v>7</v>
      </c>
    </row>
    <row r="3894" spans="1:24"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f>
        <v>0</v>
      </c>
      <c r="P3894" s="6" t="e">
        <f>E3894/L3894</f>
        <v>#DIV/0!</v>
      </c>
      <c r="Q3894" t="str">
        <f t="shared" si="361"/>
        <v>theater</v>
      </c>
      <c r="R3894" s="7" t="str">
        <f t="shared" si="362"/>
        <v>plays</v>
      </c>
      <c r="S3894" s="13">
        <f>(((I3894/60)/60)/24)+DATE(1970,1,1)</f>
        <v>41875.291666666664</v>
      </c>
      <c r="T3894" s="16">
        <f>(((J3894/60)/60)/24)+DATE(1970,1,1)</f>
        <v>41867.652280092596</v>
      </c>
      <c r="U3894" t="str">
        <f t="shared" si="363"/>
        <v/>
      </c>
      <c r="V3894">
        <f t="shared" si="364"/>
        <v>0</v>
      </c>
      <c r="W3894" t="str">
        <f t="shared" si="365"/>
        <v/>
      </c>
      <c r="X3894">
        <f t="shared" si="366"/>
        <v>0</v>
      </c>
    </row>
    <row r="3895" spans="1:24"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f>
        <v>0.2155</v>
      </c>
      <c r="P3895" s="6">
        <f>E3895/L3895</f>
        <v>128.27380952380952</v>
      </c>
      <c r="Q3895" t="str">
        <f t="shared" si="361"/>
        <v>theater</v>
      </c>
      <c r="R3895" s="7" t="str">
        <f t="shared" si="362"/>
        <v>plays</v>
      </c>
      <c r="S3895" s="13">
        <f>(((I3895/60)/60)/24)+DATE(1970,1,1)</f>
        <v>41821.25</v>
      </c>
      <c r="T3895" s="16">
        <f>(((J3895/60)/60)/24)+DATE(1970,1,1)</f>
        <v>41779.657870370371</v>
      </c>
      <c r="U3895" t="str">
        <f t="shared" si="363"/>
        <v/>
      </c>
      <c r="V3895">
        <f t="shared" si="364"/>
        <v>84</v>
      </c>
      <c r="W3895" t="str">
        <f t="shared" si="365"/>
        <v/>
      </c>
      <c r="X3895">
        <f t="shared" si="366"/>
        <v>84</v>
      </c>
    </row>
    <row r="3896" spans="1:24"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f>
        <v>3.4666666666666665E-2</v>
      </c>
      <c r="P3896" s="6">
        <f>E3896/L3896</f>
        <v>47.272727272727273</v>
      </c>
      <c r="Q3896" t="str">
        <f t="shared" si="361"/>
        <v>theater</v>
      </c>
      <c r="R3896" s="7" t="str">
        <f t="shared" si="362"/>
        <v>plays</v>
      </c>
      <c r="S3896" s="13">
        <f>(((I3896/60)/60)/24)+DATE(1970,1,1)</f>
        <v>42710.207638888889</v>
      </c>
      <c r="T3896" s="16">
        <f>(((J3896/60)/60)/24)+DATE(1970,1,1)</f>
        <v>42679.958472222221</v>
      </c>
      <c r="U3896" t="str">
        <f t="shared" si="363"/>
        <v/>
      </c>
      <c r="V3896">
        <f t="shared" si="364"/>
        <v>11</v>
      </c>
      <c r="W3896" t="str">
        <f t="shared" si="365"/>
        <v/>
      </c>
      <c r="X3896">
        <f t="shared" si="366"/>
        <v>11</v>
      </c>
    </row>
    <row r="3897" spans="1:24"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f>
        <v>0.05</v>
      </c>
      <c r="P3897" s="6">
        <f>E3897/L3897</f>
        <v>50</v>
      </c>
      <c r="Q3897" t="str">
        <f t="shared" si="361"/>
        <v>theater</v>
      </c>
      <c r="R3897" s="7" t="str">
        <f t="shared" si="362"/>
        <v>plays</v>
      </c>
      <c r="S3897" s="13">
        <f>(((I3897/60)/60)/24)+DATE(1970,1,1)</f>
        <v>42063.250208333338</v>
      </c>
      <c r="T3897" s="16">
        <f>(((J3897/60)/60)/24)+DATE(1970,1,1)</f>
        <v>42032.250208333338</v>
      </c>
      <c r="U3897" t="str">
        <f t="shared" si="363"/>
        <v/>
      </c>
      <c r="V3897">
        <f t="shared" si="364"/>
        <v>1</v>
      </c>
      <c r="W3897" t="str">
        <f t="shared" si="365"/>
        <v/>
      </c>
      <c r="X3897">
        <f t="shared" si="366"/>
        <v>1</v>
      </c>
    </row>
    <row r="3898" spans="1:24"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f>
        <v>0.10625</v>
      </c>
      <c r="P3898" s="6">
        <f>E3898/L3898</f>
        <v>42.5</v>
      </c>
      <c r="Q3898" t="str">
        <f t="shared" si="361"/>
        <v>theater</v>
      </c>
      <c r="R3898" s="7" t="str">
        <f t="shared" si="362"/>
        <v>plays</v>
      </c>
      <c r="S3898" s="13">
        <f>(((I3898/60)/60)/24)+DATE(1970,1,1)</f>
        <v>41807.191875000004</v>
      </c>
      <c r="T3898" s="16">
        <f>(((J3898/60)/60)/24)+DATE(1970,1,1)</f>
        <v>41793.191875000004</v>
      </c>
      <c r="U3898" t="str">
        <f t="shared" si="363"/>
        <v/>
      </c>
      <c r="V3898">
        <f t="shared" si="364"/>
        <v>4</v>
      </c>
      <c r="W3898" t="str">
        <f t="shared" si="365"/>
        <v/>
      </c>
      <c r="X3898">
        <f t="shared" si="366"/>
        <v>4</v>
      </c>
    </row>
    <row r="3899" spans="1:24"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f>
        <v>0.17599999999999999</v>
      </c>
      <c r="P3899" s="6">
        <f>E3899/L3899</f>
        <v>44</v>
      </c>
      <c r="Q3899" t="str">
        <f t="shared" si="361"/>
        <v>theater</v>
      </c>
      <c r="R3899" s="7" t="str">
        <f t="shared" si="362"/>
        <v>plays</v>
      </c>
      <c r="S3899" s="13">
        <f>(((I3899/60)/60)/24)+DATE(1970,1,1)</f>
        <v>42012.87364583333</v>
      </c>
      <c r="T3899" s="16">
        <f>(((J3899/60)/60)/24)+DATE(1970,1,1)</f>
        <v>41982.87364583333</v>
      </c>
      <c r="U3899" t="str">
        <f t="shared" si="363"/>
        <v/>
      </c>
      <c r="V3899">
        <f t="shared" si="364"/>
        <v>10</v>
      </c>
      <c r="W3899" t="str">
        <f t="shared" si="365"/>
        <v/>
      </c>
      <c r="X3899">
        <f t="shared" si="366"/>
        <v>10</v>
      </c>
    </row>
    <row r="3900" spans="1:24"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f>
        <v>0.3256</v>
      </c>
      <c r="P3900" s="6">
        <f>E3900/L3900</f>
        <v>50.875</v>
      </c>
      <c r="Q3900" t="str">
        <f t="shared" si="361"/>
        <v>theater</v>
      </c>
      <c r="R3900" s="7" t="str">
        <f t="shared" si="362"/>
        <v>plays</v>
      </c>
      <c r="S3900" s="13">
        <f>(((I3900/60)/60)/24)+DATE(1970,1,1)</f>
        <v>42233.666666666672</v>
      </c>
      <c r="T3900" s="16">
        <f>(((J3900/60)/60)/24)+DATE(1970,1,1)</f>
        <v>42193.482291666667</v>
      </c>
      <c r="U3900" t="str">
        <f t="shared" si="363"/>
        <v/>
      </c>
      <c r="V3900">
        <f t="shared" si="364"/>
        <v>16</v>
      </c>
      <c r="W3900" t="str">
        <f t="shared" si="365"/>
        <v/>
      </c>
      <c r="X3900">
        <f t="shared" si="366"/>
        <v>16</v>
      </c>
    </row>
    <row r="3901" spans="1:24"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f>
        <v>1.2500000000000001E-2</v>
      </c>
      <c r="P3901" s="6">
        <f>E3901/L3901</f>
        <v>62.5</v>
      </c>
      <c r="Q3901" t="str">
        <f t="shared" si="361"/>
        <v>theater</v>
      </c>
      <c r="R3901" s="7" t="str">
        <f t="shared" si="362"/>
        <v>plays</v>
      </c>
      <c r="S3901" s="13">
        <f>(((I3901/60)/60)/24)+DATE(1970,1,1)</f>
        <v>41863.775011574071</v>
      </c>
      <c r="T3901" s="16">
        <f>(((J3901/60)/60)/24)+DATE(1970,1,1)</f>
        <v>41843.775011574071</v>
      </c>
      <c r="U3901" t="str">
        <f t="shared" si="363"/>
        <v/>
      </c>
      <c r="V3901">
        <f t="shared" si="364"/>
        <v>2</v>
      </c>
      <c r="W3901" t="str">
        <f t="shared" si="365"/>
        <v/>
      </c>
      <c r="X3901">
        <f t="shared" si="366"/>
        <v>2</v>
      </c>
    </row>
    <row r="3902" spans="1:24"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f>
        <v>5.3999999999999999E-2</v>
      </c>
      <c r="P3902" s="6">
        <f>E3902/L3902</f>
        <v>27</v>
      </c>
      <c r="Q3902" t="str">
        <f t="shared" si="361"/>
        <v>theater</v>
      </c>
      <c r="R3902" s="7" t="str">
        <f t="shared" si="362"/>
        <v>plays</v>
      </c>
      <c r="S3902" s="13">
        <f>(((I3902/60)/60)/24)+DATE(1970,1,1)</f>
        <v>42166.092488425929</v>
      </c>
      <c r="T3902" s="16">
        <f>(((J3902/60)/60)/24)+DATE(1970,1,1)</f>
        <v>42136.092488425929</v>
      </c>
      <c r="U3902" t="str">
        <f t="shared" si="363"/>
        <v/>
      </c>
      <c r="V3902">
        <f t="shared" si="364"/>
        <v>5</v>
      </c>
      <c r="W3902" t="str">
        <f t="shared" si="365"/>
        <v/>
      </c>
      <c r="X3902">
        <f t="shared" si="366"/>
        <v>5</v>
      </c>
    </row>
    <row r="3903" spans="1:24"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f>
        <v>8.3333333333333332E-3</v>
      </c>
      <c r="P3903" s="6">
        <f>E3903/L3903</f>
        <v>25</v>
      </c>
      <c r="Q3903" t="str">
        <f t="shared" si="361"/>
        <v>theater</v>
      </c>
      <c r="R3903" s="7" t="str">
        <f t="shared" si="362"/>
        <v>plays</v>
      </c>
      <c r="S3903" s="13">
        <f>(((I3903/60)/60)/24)+DATE(1970,1,1)</f>
        <v>42357.826377314821</v>
      </c>
      <c r="T3903" s="16">
        <f>(((J3903/60)/60)/24)+DATE(1970,1,1)</f>
        <v>42317.826377314821</v>
      </c>
      <c r="U3903" t="str">
        <f t="shared" si="363"/>
        <v/>
      </c>
      <c r="V3903">
        <f t="shared" si="364"/>
        <v>1</v>
      </c>
      <c r="W3903" t="str">
        <f t="shared" si="365"/>
        <v/>
      </c>
      <c r="X3903">
        <f t="shared" si="366"/>
        <v>1</v>
      </c>
    </row>
    <row r="3904" spans="1:24"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f>
        <v>0.48833333333333334</v>
      </c>
      <c r="P3904" s="6">
        <f>E3904/L3904</f>
        <v>47.258064516129032</v>
      </c>
      <c r="Q3904" t="str">
        <f t="shared" si="361"/>
        <v>theater</v>
      </c>
      <c r="R3904" s="7" t="str">
        <f t="shared" si="362"/>
        <v>plays</v>
      </c>
      <c r="S3904" s="13">
        <f>(((I3904/60)/60)/24)+DATE(1970,1,1)</f>
        <v>42688.509745370371</v>
      </c>
      <c r="T3904" s="16">
        <f>(((J3904/60)/60)/24)+DATE(1970,1,1)</f>
        <v>42663.468078703707</v>
      </c>
      <c r="U3904" t="str">
        <f t="shared" si="363"/>
        <v/>
      </c>
      <c r="V3904">
        <f t="shared" si="364"/>
        <v>31</v>
      </c>
      <c r="W3904" t="str">
        <f t="shared" si="365"/>
        <v/>
      </c>
      <c r="X3904">
        <f t="shared" si="366"/>
        <v>31</v>
      </c>
    </row>
    <row r="3905" spans="1:24"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f>
        <v>0</v>
      </c>
      <c r="P3905" s="6" t="e">
        <f>E3905/L3905</f>
        <v>#DIV/0!</v>
      </c>
      <c r="Q3905" t="str">
        <f t="shared" si="361"/>
        <v>theater</v>
      </c>
      <c r="R3905" s="7" t="str">
        <f t="shared" si="362"/>
        <v>plays</v>
      </c>
      <c r="S3905" s="13">
        <f>(((I3905/60)/60)/24)+DATE(1970,1,1)</f>
        <v>42230.818055555559</v>
      </c>
      <c r="T3905" s="16">
        <f>(((J3905/60)/60)/24)+DATE(1970,1,1)</f>
        <v>42186.01116898148</v>
      </c>
      <c r="U3905" t="str">
        <f t="shared" si="363"/>
        <v/>
      </c>
      <c r="V3905">
        <f t="shared" si="364"/>
        <v>0</v>
      </c>
      <c r="W3905" t="str">
        <f t="shared" si="365"/>
        <v/>
      </c>
      <c r="X3905">
        <f t="shared" si="366"/>
        <v>0</v>
      </c>
    </row>
    <row r="3906" spans="1:24"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f>
        <v>2.9999999999999997E-4</v>
      </c>
      <c r="P3906" s="6">
        <f>E3906/L3906</f>
        <v>1.5</v>
      </c>
      <c r="Q3906" t="str">
        <f t="shared" si="361"/>
        <v>theater</v>
      </c>
      <c r="R3906" s="7" t="str">
        <f t="shared" si="362"/>
        <v>plays</v>
      </c>
      <c r="S3906" s="13">
        <f>(((I3906/60)/60)/24)+DATE(1970,1,1)</f>
        <v>42109.211111111115</v>
      </c>
      <c r="T3906" s="16">
        <f>(((J3906/60)/60)/24)+DATE(1970,1,1)</f>
        <v>42095.229166666672</v>
      </c>
      <c r="U3906" t="str">
        <f t="shared" si="363"/>
        <v/>
      </c>
      <c r="V3906">
        <f t="shared" si="364"/>
        <v>2</v>
      </c>
      <c r="W3906" t="str">
        <f t="shared" si="365"/>
        <v/>
      </c>
      <c r="X3906">
        <f t="shared" si="366"/>
        <v>2</v>
      </c>
    </row>
    <row r="3907" spans="1:24"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f>
        <v>0.11533333333333333</v>
      </c>
      <c r="P3907" s="6">
        <f>E3907/L3907</f>
        <v>24.714285714285715</v>
      </c>
      <c r="Q3907" t="str">
        <f t="shared" ref="Q3907:Q3970" si="367">LEFT(N3907,SEARCH("/",N3907)-1)</f>
        <v>theater</v>
      </c>
      <c r="R3907" s="7" t="str">
        <f t="shared" ref="R3907:R3970" si="368">RIGHT(N3907,LEN(N3907)-SEARCH("/",N3907))</f>
        <v>plays</v>
      </c>
      <c r="S3907" s="13">
        <f>(((I3907/60)/60)/24)+DATE(1970,1,1)</f>
        <v>42166.958333333328</v>
      </c>
      <c r="T3907" s="16">
        <f>(((J3907/60)/60)/24)+DATE(1970,1,1)</f>
        <v>42124.623877314814</v>
      </c>
      <c r="U3907" t="str">
        <f t="shared" ref="U3907:U3970" si="369">IF(F3907="Successful",L3907,"")</f>
        <v/>
      </c>
      <c r="V3907">
        <f t="shared" ref="V3907:V3970" si="370">IF($F3907="Failed",$L3907,"")</f>
        <v>7</v>
      </c>
      <c r="W3907" t="str">
        <f t="shared" ref="W3907:W3970" si="371">IF($F3907="Canceled",$L3907,"")</f>
        <v/>
      </c>
      <c r="X3907">
        <f t="shared" ref="X3907:X3970" si="372">IF(V3907="",W3907,V3907)</f>
        <v>7</v>
      </c>
    </row>
    <row r="3908" spans="1:24"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f>
        <v>0.67333333333333334</v>
      </c>
      <c r="P3908" s="6">
        <f>E3908/L3908</f>
        <v>63.125</v>
      </c>
      <c r="Q3908" t="str">
        <f t="shared" si="367"/>
        <v>theater</v>
      </c>
      <c r="R3908" s="7" t="str">
        <f t="shared" si="368"/>
        <v>plays</v>
      </c>
      <c r="S3908" s="13">
        <f>(((I3908/60)/60)/24)+DATE(1970,1,1)</f>
        <v>42181.559027777781</v>
      </c>
      <c r="T3908" s="16">
        <f>(((J3908/60)/60)/24)+DATE(1970,1,1)</f>
        <v>42143.917743055557</v>
      </c>
      <c r="U3908" t="str">
        <f t="shared" si="369"/>
        <v/>
      </c>
      <c r="V3908">
        <f t="shared" si="370"/>
        <v>16</v>
      </c>
      <c r="W3908" t="str">
        <f t="shared" si="371"/>
        <v/>
      </c>
      <c r="X3908">
        <f t="shared" si="372"/>
        <v>16</v>
      </c>
    </row>
    <row r="3909" spans="1:24"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f>
        <v>0.153</v>
      </c>
      <c r="P3909" s="6">
        <f>E3909/L3909</f>
        <v>38.25</v>
      </c>
      <c r="Q3909" t="str">
        <f t="shared" si="367"/>
        <v>theater</v>
      </c>
      <c r="R3909" s="7" t="str">
        <f t="shared" si="368"/>
        <v>plays</v>
      </c>
      <c r="S3909" s="13">
        <f>(((I3909/60)/60)/24)+DATE(1970,1,1)</f>
        <v>41938.838888888888</v>
      </c>
      <c r="T3909" s="16">
        <f>(((J3909/60)/60)/24)+DATE(1970,1,1)</f>
        <v>41906.819513888891</v>
      </c>
      <c r="U3909" t="str">
        <f t="shared" si="369"/>
        <v/>
      </c>
      <c r="V3909">
        <f t="shared" si="370"/>
        <v>4</v>
      </c>
      <c r="W3909" t="str">
        <f t="shared" si="371"/>
        <v/>
      </c>
      <c r="X3909">
        <f t="shared" si="372"/>
        <v>4</v>
      </c>
    </row>
    <row r="3910" spans="1:24"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f>
        <v>8.666666666666667E-2</v>
      </c>
      <c r="P3910" s="6">
        <f>E3910/L3910</f>
        <v>16.25</v>
      </c>
      <c r="Q3910" t="str">
        <f t="shared" si="367"/>
        <v>theater</v>
      </c>
      <c r="R3910" s="7" t="str">
        <f t="shared" si="368"/>
        <v>plays</v>
      </c>
      <c r="S3910" s="13">
        <f>(((I3910/60)/60)/24)+DATE(1970,1,1)</f>
        <v>41849.135370370372</v>
      </c>
      <c r="T3910" s="16">
        <f>(((J3910/60)/60)/24)+DATE(1970,1,1)</f>
        <v>41834.135370370372</v>
      </c>
      <c r="U3910" t="str">
        <f t="shared" si="369"/>
        <v/>
      </c>
      <c r="V3910">
        <f t="shared" si="370"/>
        <v>4</v>
      </c>
      <c r="W3910" t="str">
        <f t="shared" si="371"/>
        <v/>
      </c>
      <c r="X3910">
        <f t="shared" si="372"/>
        <v>4</v>
      </c>
    </row>
    <row r="3911" spans="1:24"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f>
        <v>2.2499999999999998E-3</v>
      </c>
      <c r="P3911" s="6">
        <f>E3911/L3911</f>
        <v>33.75</v>
      </c>
      <c r="Q3911" t="str">
        <f t="shared" si="367"/>
        <v>theater</v>
      </c>
      <c r="R3911" s="7" t="str">
        <f t="shared" si="368"/>
        <v>plays</v>
      </c>
      <c r="S3911" s="13">
        <f>(((I3911/60)/60)/24)+DATE(1970,1,1)</f>
        <v>41893.359282407408</v>
      </c>
      <c r="T3911" s="16">
        <f>(((J3911/60)/60)/24)+DATE(1970,1,1)</f>
        <v>41863.359282407408</v>
      </c>
      <c r="U3911" t="str">
        <f t="shared" si="369"/>
        <v/>
      </c>
      <c r="V3911">
        <f t="shared" si="370"/>
        <v>4</v>
      </c>
      <c r="W3911" t="str">
        <f t="shared" si="371"/>
        <v/>
      </c>
      <c r="X3911">
        <f t="shared" si="372"/>
        <v>4</v>
      </c>
    </row>
    <row r="3912" spans="1:24"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f>
        <v>3.0833333333333334E-2</v>
      </c>
      <c r="P3912" s="6">
        <f>E3912/L3912</f>
        <v>61.666666666666664</v>
      </c>
      <c r="Q3912" t="str">
        <f t="shared" si="367"/>
        <v>theater</v>
      </c>
      <c r="R3912" s="7" t="str">
        <f t="shared" si="368"/>
        <v>plays</v>
      </c>
      <c r="S3912" s="13">
        <f>(((I3912/60)/60)/24)+DATE(1970,1,1)</f>
        <v>42254.756909722222</v>
      </c>
      <c r="T3912" s="16">
        <f>(((J3912/60)/60)/24)+DATE(1970,1,1)</f>
        <v>42224.756909722222</v>
      </c>
      <c r="U3912" t="str">
        <f t="shared" si="369"/>
        <v/>
      </c>
      <c r="V3912">
        <f t="shared" si="370"/>
        <v>3</v>
      </c>
      <c r="W3912" t="str">
        <f t="shared" si="371"/>
        <v/>
      </c>
      <c r="X3912">
        <f t="shared" si="372"/>
        <v>3</v>
      </c>
    </row>
    <row r="3913" spans="1:24"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f>
        <v>0.37412499999999999</v>
      </c>
      <c r="P3913" s="6">
        <f>E3913/L3913</f>
        <v>83.138888888888886</v>
      </c>
      <c r="Q3913" t="str">
        <f t="shared" si="367"/>
        <v>theater</v>
      </c>
      <c r="R3913" s="7" t="str">
        <f t="shared" si="368"/>
        <v>plays</v>
      </c>
      <c r="S3913" s="13">
        <f>(((I3913/60)/60)/24)+DATE(1970,1,1)</f>
        <v>41969.853900462964</v>
      </c>
      <c r="T3913" s="16">
        <f>(((J3913/60)/60)/24)+DATE(1970,1,1)</f>
        <v>41939.8122337963</v>
      </c>
      <c r="U3913" t="str">
        <f t="shared" si="369"/>
        <v/>
      </c>
      <c r="V3913">
        <f t="shared" si="370"/>
        <v>36</v>
      </c>
      <c r="W3913" t="str">
        <f t="shared" si="371"/>
        <v/>
      </c>
      <c r="X3913">
        <f t="shared" si="372"/>
        <v>36</v>
      </c>
    </row>
    <row r="3914" spans="1:24"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f>
        <v>6.666666666666667E-5</v>
      </c>
      <c r="P3914" s="6">
        <f>E3914/L3914</f>
        <v>1</v>
      </c>
      <c r="Q3914" t="str">
        <f t="shared" si="367"/>
        <v>theater</v>
      </c>
      <c r="R3914" s="7" t="str">
        <f t="shared" si="368"/>
        <v>plays</v>
      </c>
      <c r="S3914" s="13">
        <f>(((I3914/60)/60)/24)+DATE(1970,1,1)</f>
        <v>42119.190972222219</v>
      </c>
      <c r="T3914" s="16">
        <f>(((J3914/60)/60)/24)+DATE(1970,1,1)</f>
        <v>42059.270023148143</v>
      </c>
      <c r="U3914" t="str">
        <f t="shared" si="369"/>
        <v/>
      </c>
      <c r="V3914">
        <f t="shared" si="370"/>
        <v>1</v>
      </c>
      <c r="W3914" t="str">
        <f t="shared" si="371"/>
        <v/>
      </c>
      <c r="X3914">
        <f t="shared" si="372"/>
        <v>1</v>
      </c>
    </row>
    <row r="3915" spans="1:24"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f>
        <v>0.1</v>
      </c>
      <c r="P3915" s="6">
        <f>E3915/L3915</f>
        <v>142.85714285714286</v>
      </c>
      <c r="Q3915" t="str">
        <f t="shared" si="367"/>
        <v>theater</v>
      </c>
      <c r="R3915" s="7" t="str">
        <f t="shared" si="368"/>
        <v>plays</v>
      </c>
      <c r="S3915" s="13">
        <f>(((I3915/60)/60)/24)+DATE(1970,1,1)</f>
        <v>42338.252881944441</v>
      </c>
      <c r="T3915" s="16">
        <f>(((J3915/60)/60)/24)+DATE(1970,1,1)</f>
        <v>42308.211215277777</v>
      </c>
      <c r="U3915" t="str">
        <f t="shared" si="369"/>
        <v/>
      </c>
      <c r="V3915">
        <f t="shared" si="370"/>
        <v>7</v>
      </c>
      <c r="W3915" t="str">
        <f t="shared" si="371"/>
        <v/>
      </c>
      <c r="X3915">
        <f t="shared" si="372"/>
        <v>7</v>
      </c>
    </row>
    <row r="3916" spans="1:24"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f>
        <v>0.36359999999999998</v>
      </c>
      <c r="P3916" s="6">
        <f>E3916/L3916</f>
        <v>33.666666666666664</v>
      </c>
      <c r="Q3916" t="str">
        <f t="shared" si="367"/>
        <v>theater</v>
      </c>
      <c r="R3916" s="7" t="str">
        <f t="shared" si="368"/>
        <v>plays</v>
      </c>
      <c r="S3916" s="13">
        <f>(((I3916/60)/60)/24)+DATE(1970,1,1)</f>
        <v>42134.957638888889</v>
      </c>
      <c r="T3916" s="16">
        <f>(((J3916/60)/60)/24)+DATE(1970,1,1)</f>
        <v>42114.818935185183</v>
      </c>
      <c r="U3916" t="str">
        <f t="shared" si="369"/>
        <v/>
      </c>
      <c r="V3916">
        <f t="shared" si="370"/>
        <v>27</v>
      </c>
      <c r="W3916" t="str">
        <f t="shared" si="371"/>
        <v/>
      </c>
      <c r="X3916">
        <f t="shared" si="372"/>
        <v>27</v>
      </c>
    </row>
    <row r="3917" spans="1:24"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f>
        <v>3.3333333333333335E-3</v>
      </c>
      <c r="P3917" s="6">
        <f>E3917/L3917</f>
        <v>5</v>
      </c>
      <c r="Q3917" t="str">
        <f t="shared" si="367"/>
        <v>theater</v>
      </c>
      <c r="R3917" s="7" t="str">
        <f t="shared" si="368"/>
        <v>plays</v>
      </c>
      <c r="S3917" s="13">
        <f>(((I3917/60)/60)/24)+DATE(1970,1,1)</f>
        <v>42522.98505787037</v>
      </c>
      <c r="T3917" s="16">
        <f>(((J3917/60)/60)/24)+DATE(1970,1,1)</f>
        <v>42492.98505787037</v>
      </c>
      <c r="U3917" t="str">
        <f t="shared" si="369"/>
        <v/>
      </c>
      <c r="V3917">
        <f t="shared" si="370"/>
        <v>1</v>
      </c>
      <c r="W3917" t="str">
        <f t="shared" si="371"/>
        <v/>
      </c>
      <c r="X3917">
        <f t="shared" si="372"/>
        <v>1</v>
      </c>
    </row>
    <row r="3918" spans="1:24"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f>
        <v>0</v>
      </c>
      <c r="P3918" s="6" t="e">
        <f>E3918/L3918</f>
        <v>#DIV/0!</v>
      </c>
      <c r="Q3918" t="str">
        <f t="shared" si="367"/>
        <v>theater</v>
      </c>
      <c r="R3918" s="7" t="str">
        <f t="shared" si="368"/>
        <v>plays</v>
      </c>
      <c r="S3918" s="13">
        <f>(((I3918/60)/60)/24)+DATE(1970,1,1)</f>
        <v>42524.471666666665</v>
      </c>
      <c r="T3918" s="16">
        <f>(((J3918/60)/60)/24)+DATE(1970,1,1)</f>
        <v>42494.471666666665</v>
      </c>
      <c r="U3918" t="str">
        <f t="shared" si="369"/>
        <v/>
      </c>
      <c r="V3918">
        <f t="shared" si="370"/>
        <v>0</v>
      </c>
      <c r="W3918" t="str">
        <f t="shared" si="371"/>
        <v/>
      </c>
      <c r="X3918">
        <f t="shared" si="372"/>
        <v>0</v>
      </c>
    </row>
    <row r="3919" spans="1:24"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f>
        <v>2.8571428571428571E-3</v>
      </c>
      <c r="P3919" s="6">
        <f>E3919/L3919</f>
        <v>10</v>
      </c>
      <c r="Q3919" t="str">
        <f t="shared" si="367"/>
        <v>theater</v>
      </c>
      <c r="R3919" s="7" t="str">
        <f t="shared" si="368"/>
        <v>plays</v>
      </c>
      <c r="S3919" s="13">
        <f>(((I3919/60)/60)/24)+DATE(1970,1,1)</f>
        <v>41893.527326388888</v>
      </c>
      <c r="T3919" s="16">
        <f>(((J3919/60)/60)/24)+DATE(1970,1,1)</f>
        <v>41863.527326388888</v>
      </c>
      <c r="U3919" t="str">
        <f t="shared" si="369"/>
        <v/>
      </c>
      <c r="V3919">
        <f t="shared" si="370"/>
        <v>1</v>
      </c>
      <c r="W3919" t="str">
        <f t="shared" si="371"/>
        <v/>
      </c>
      <c r="X3919">
        <f t="shared" si="372"/>
        <v>1</v>
      </c>
    </row>
    <row r="3920" spans="1:24"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f>
        <v>2E-3</v>
      </c>
      <c r="P3920" s="6">
        <f>E3920/L3920</f>
        <v>40</v>
      </c>
      <c r="Q3920" t="str">
        <f t="shared" si="367"/>
        <v>theater</v>
      </c>
      <c r="R3920" s="7" t="str">
        <f t="shared" si="368"/>
        <v>plays</v>
      </c>
      <c r="S3920" s="13">
        <f>(((I3920/60)/60)/24)+DATE(1970,1,1)</f>
        <v>41855.666666666664</v>
      </c>
      <c r="T3920" s="16">
        <f>(((J3920/60)/60)/24)+DATE(1970,1,1)</f>
        <v>41843.664618055554</v>
      </c>
      <c r="U3920" t="str">
        <f t="shared" si="369"/>
        <v/>
      </c>
      <c r="V3920">
        <f t="shared" si="370"/>
        <v>3</v>
      </c>
      <c r="W3920" t="str">
        <f t="shared" si="371"/>
        <v/>
      </c>
      <c r="X3920">
        <f t="shared" si="372"/>
        <v>3</v>
      </c>
    </row>
    <row r="3921" spans="1:24"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f>
        <v>1.7999999999999999E-2</v>
      </c>
      <c r="P3921" s="6">
        <f>E3921/L3921</f>
        <v>30</v>
      </c>
      <c r="Q3921" t="str">
        <f t="shared" si="367"/>
        <v>theater</v>
      </c>
      <c r="R3921" s="7" t="str">
        <f t="shared" si="368"/>
        <v>plays</v>
      </c>
      <c r="S3921" s="13">
        <f>(((I3921/60)/60)/24)+DATE(1970,1,1)</f>
        <v>42387</v>
      </c>
      <c r="T3921" s="16">
        <f>(((J3921/60)/60)/24)+DATE(1970,1,1)</f>
        <v>42358.684872685189</v>
      </c>
      <c r="U3921" t="str">
        <f t="shared" si="369"/>
        <v/>
      </c>
      <c r="V3921">
        <f t="shared" si="370"/>
        <v>3</v>
      </c>
      <c r="W3921" t="str">
        <f t="shared" si="371"/>
        <v/>
      </c>
      <c r="X3921">
        <f t="shared" si="372"/>
        <v>3</v>
      </c>
    </row>
    <row r="3922" spans="1:24"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f>
        <v>5.3999999999999999E-2</v>
      </c>
      <c r="P3922" s="6">
        <f>E3922/L3922</f>
        <v>45</v>
      </c>
      <c r="Q3922" t="str">
        <f t="shared" si="367"/>
        <v>theater</v>
      </c>
      <c r="R3922" s="7" t="str">
        <f t="shared" si="368"/>
        <v>plays</v>
      </c>
      <c r="S3922" s="13">
        <f>(((I3922/60)/60)/24)+DATE(1970,1,1)</f>
        <v>42687.428935185191</v>
      </c>
      <c r="T3922" s="16">
        <f>(((J3922/60)/60)/24)+DATE(1970,1,1)</f>
        <v>42657.38726851852</v>
      </c>
      <c r="U3922" t="str">
        <f t="shared" si="369"/>
        <v/>
      </c>
      <c r="V3922">
        <f t="shared" si="370"/>
        <v>3</v>
      </c>
      <c r="W3922" t="str">
        <f t="shared" si="371"/>
        <v/>
      </c>
      <c r="X3922">
        <f t="shared" si="372"/>
        <v>3</v>
      </c>
    </row>
    <row r="3923" spans="1:24"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f>
        <v>0</v>
      </c>
      <c r="P3923" s="6" t="e">
        <f>E3923/L3923</f>
        <v>#DIV/0!</v>
      </c>
      <c r="Q3923" t="str">
        <f t="shared" si="367"/>
        <v>theater</v>
      </c>
      <c r="R3923" s="7" t="str">
        <f t="shared" si="368"/>
        <v>plays</v>
      </c>
      <c r="S3923" s="13">
        <f>(((I3923/60)/60)/24)+DATE(1970,1,1)</f>
        <v>41938.75</v>
      </c>
      <c r="T3923" s="16">
        <f>(((J3923/60)/60)/24)+DATE(1970,1,1)</f>
        <v>41926.542303240742</v>
      </c>
      <c r="U3923" t="str">
        <f t="shared" si="369"/>
        <v/>
      </c>
      <c r="V3923">
        <f t="shared" si="370"/>
        <v>0</v>
      </c>
      <c r="W3923" t="str">
        <f t="shared" si="371"/>
        <v/>
      </c>
      <c r="X3923">
        <f t="shared" si="372"/>
        <v>0</v>
      </c>
    </row>
    <row r="3924" spans="1:24"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f>
        <v>8.1333333333333327E-2</v>
      </c>
      <c r="P3924" s="6">
        <f>E3924/L3924</f>
        <v>10.166666666666666</v>
      </c>
      <c r="Q3924" t="str">
        <f t="shared" si="367"/>
        <v>theater</v>
      </c>
      <c r="R3924" s="7" t="str">
        <f t="shared" si="368"/>
        <v>plays</v>
      </c>
      <c r="S3924" s="13">
        <f>(((I3924/60)/60)/24)+DATE(1970,1,1)</f>
        <v>42065.958333333328</v>
      </c>
      <c r="T3924" s="16">
        <f>(((J3924/60)/60)/24)+DATE(1970,1,1)</f>
        <v>42020.768634259264</v>
      </c>
      <c r="U3924" t="str">
        <f t="shared" si="369"/>
        <v/>
      </c>
      <c r="V3924">
        <f t="shared" si="370"/>
        <v>6</v>
      </c>
      <c r="W3924" t="str">
        <f t="shared" si="371"/>
        <v/>
      </c>
      <c r="X3924">
        <f t="shared" si="372"/>
        <v>6</v>
      </c>
    </row>
    <row r="3925" spans="1:24"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f>
        <v>0.12034782608695652</v>
      </c>
      <c r="P3925" s="6">
        <f>E3925/L3925</f>
        <v>81.411764705882348</v>
      </c>
      <c r="Q3925" t="str">
        <f t="shared" si="367"/>
        <v>theater</v>
      </c>
      <c r="R3925" s="7" t="str">
        <f t="shared" si="368"/>
        <v>plays</v>
      </c>
      <c r="S3925" s="13">
        <f>(((I3925/60)/60)/24)+DATE(1970,1,1)</f>
        <v>42103.979988425926</v>
      </c>
      <c r="T3925" s="16">
        <f>(((J3925/60)/60)/24)+DATE(1970,1,1)</f>
        <v>42075.979988425926</v>
      </c>
      <c r="U3925" t="str">
        <f t="shared" si="369"/>
        <v/>
      </c>
      <c r="V3925">
        <f t="shared" si="370"/>
        <v>17</v>
      </c>
      <c r="W3925" t="str">
        <f t="shared" si="371"/>
        <v/>
      </c>
      <c r="X3925">
        <f t="shared" si="372"/>
        <v>17</v>
      </c>
    </row>
    <row r="3926" spans="1:24"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f>
        <v>0.15266666666666667</v>
      </c>
      <c r="P3926" s="6">
        <f>E3926/L3926</f>
        <v>57.25</v>
      </c>
      <c r="Q3926" t="str">
        <f t="shared" si="367"/>
        <v>theater</v>
      </c>
      <c r="R3926" s="7" t="str">
        <f t="shared" si="368"/>
        <v>plays</v>
      </c>
      <c r="S3926" s="13">
        <f>(((I3926/60)/60)/24)+DATE(1970,1,1)</f>
        <v>41816.959745370368</v>
      </c>
      <c r="T3926" s="16">
        <f>(((J3926/60)/60)/24)+DATE(1970,1,1)</f>
        <v>41786.959745370368</v>
      </c>
      <c r="U3926" t="str">
        <f t="shared" si="369"/>
        <v/>
      </c>
      <c r="V3926">
        <f t="shared" si="370"/>
        <v>40</v>
      </c>
      <c r="W3926" t="str">
        <f t="shared" si="371"/>
        <v/>
      </c>
      <c r="X3926">
        <f t="shared" si="372"/>
        <v>40</v>
      </c>
    </row>
    <row r="3927" spans="1:24"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f>
        <v>0.1</v>
      </c>
      <c r="P3927" s="6">
        <f>E3927/L3927</f>
        <v>5</v>
      </c>
      <c r="Q3927" t="str">
        <f t="shared" si="367"/>
        <v>theater</v>
      </c>
      <c r="R3927" s="7" t="str">
        <f t="shared" si="368"/>
        <v>plays</v>
      </c>
      <c r="S3927" s="13">
        <f>(((I3927/60)/60)/24)+DATE(1970,1,1)</f>
        <v>41850.870821759258</v>
      </c>
      <c r="T3927" s="16">
        <f>(((J3927/60)/60)/24)+DATE(1970,1,1)</f>
        <v>41820.870821759258</v>
      </c>
      <c r="U3927" t="str">
        <f t="shared" si="369"/>
        <v/>
      </c>
      <c r="V3927">
        <f t="shared" si="370"/>
        <v>3</v>
      </c>
      <c r="W3927" t="str">
        <f t="shared" si="371"/>
        <v/>
      </c>
      <c r="X3927">
        <f t="shared" si="372"/>
        <v>3</v>
      </c>
    </row>
    <row r="3928" spans="1:24"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f>
        <v>3.0000000000000001E-3</v>
      </c>
      <c r="P3928" s="6">
        <f>E3928/L3928</f>
        <v>15</v>
      </c>
      <c r="Q3928" t="str">
        <f t="shared" si="367"/>
        <v>theater</v>
      </c>
      <c r="R3928" s="7" t="str">
        <f t="shared" si="368"/>
        <v>plays</v>
      </c>
      <c r="S3928" s="13">
        <f>(((I3928/60)/60)/24)+DATE(1970,1,1)</f>
        <v>42000.085046296299</v>
      </c>
      <c r="T3928" s="16">
        <f>(((J3928/60)/60)/24)+DATE(1970,1,1)</f>
        <v>41970.085046296299</v>
      </c>
      <c r="U3928" t="str">
        <f t="shared" si="369"/>
        <v/>
      </c>
      <c r="V3928">
        <f t="shared" si="370"/>
        <v>1</v>
      </c>
      <c r="W3928" t="str">
        <f t="shared" si="371"/>
        <v/>
      </c>
      <c r="X3928">
        <f t="shared" si="372"/>
        <v>1</v>
      </c>
    </row>
    <row r="3929" spans="1:24"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f>
        <v>0.01</v>
      </c>
      <c r="P3929" s="6">
        <f>E3929/L3929</f>
        <v>12.5</v>
      </c>
      <c r="Q3929" t="str">
        <f t="shared" si="367"/>
        <v>theater</v>
      </c>
      <c r="R3929" s="7" t="str">
        <f t="shared" si="368"/>
        <v>plays</v>
      </c>
      <c r="S3929" s="13">
        <f>(((I3929/60)/60)/24)+DATE(1970,1,1)</f>
        <v>41860.267407407409</v>
      </c>
      <c r="T3929" s="16">
        <f>(((J3929/60)/60)/24)+DATE(1970,1,1)</f>
        <v>41830.267407407409</v>
      </c>
      <c r="U3929" t="str">
        <f t="shared" si="369"/>
        <v/>
      </c>
      <c r="V3929">
        <f t="shared" si="370"/>
        <v>2</v>
      </c>
      <c r="W3929" t="str">
        <f t="shared" si="371"/>
        <v/>
      </c>
      <c r="X3929">
        <f t="shared" si="372"/>
        <v>2</v>
      </c>
    </row>
    <row r="3930" spans="1:24"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f>
        <v>0.13020000000000001</v>
      </c>
      <c r="P3930" s="6">
        <f>E3930/L3930</f>
        <v>93</v>
      </c>
      <c r="Q3930" t="str">
        <f t="shared" si="367"/>
        <v>theater</v>
      </c>
      <c r="R3930" s="7" t="str">
        <f t="shared" si="368"/>
        <v>plays</v>
      </c>
      <c r="S3930" s="13">
        <f>(((I3930/60)/60)/24)+DATE(1970,1,1)</f>
        <v>42293.207638888889</v>
      </c>
      <c r="T3930" s="16">
        <f>(((J3930/60)/60)/24)+DATE(1970,1,1)</f>
        <v>42265.683182870373</v>
      </c>
      <c r="U3930" t="str">
        <f t="shared" si="369"/>
        <v/>
      </c>
      <c r="V3930">
        <f t="shared" si="370"/>
        <v>7</v>
      </c>
      <c r="W3930" t="str">
        <f t="shared" si="371"/>
        <v/>
      </c>
      <c r="X3930">
        <f t="shared" si="372"/>
        <v>7</v>
      </c>
    </row>
    <row r="3931" spans="1:24"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f>
        <v>2.265E-2</v>
      </c>
      <c r="P3931" s="6">
        <f>E3931/L3931</f>
        <v>32.357142857142854</v>
      </c>
      <c r="Q3931" t="str">
        <f t="shared" si="367"/>
        <v>theater</v>
      </c>
      <c r="R3931" s="7" t="str">
        <f t="shared" si="368"/>
        <v>plays</v>
      </c>
      <c r="S3931" s="13">
        <f>(((I3931/60)/60)/24)+DATE(1970,1,1)</f>
        <v>42631.827141203699</v>
      </c>
      <c r="T3931" s="16">
        <f>(((J3931/60)/60)/24)+DATE(1970,1,1)</f>
        <v>42601.827141203699</v>
      </c>
      <c r="U3931" t="str">
        <f t="shared" si="369"/>
        <v/>
      </c>
      <c r="V3931">
        <f t="shared" si="370"/>
        <v>14</v>
      </c>
      <c r="W3931" t="str">
        <f t="shared" si="371"/>
        <v/>
      </c>
      <c r="X3931">
        <f t="shared" si="372"/>
        <v>14</v>
      </c>
    </row>
    <row r="3932" spans="1:24"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f>
        <v>0</v>
      </c>
      <c r="P3932" s="6" t="e">
        <f>E3932/L3932</f>
        <v>#DIV/0!</v>
      </c>
      <c r="Q3932" t="str">
        <f t="shared" si="367"/>
        <v>theater</v>
      </c>
      <c r="R3932" s="7" t="str">
        <f t="shared" si="368"/>
        <v>plays</v>
      </c>
      <c r="S3932" s="13">
        <f>(((I3932/60)/60)/24)+DATE(1970,1,1)</f>
        <v>42461.25</v>
      </c>
      <c r="T3932" s="16">
        <f>(((J3932/60)/60)/24)+DATE(1970,1,1)</f>
        <v>42433.338749999995</v>
      </c>
      <c r="U3932" t="str">
        <f t="shared" si="369"/>
        <v/>
      </c>
      <c r="V3932">
        <f t="shared" si="370"/>
        <v>0</v>
      </c>
      <c r="W3932" t="str">
        <f t="shared" si="371"/>
        <v/>
      </c>
      <c r="X3932">
        <f t="shared" si="372"/>
        <v>0</v>
      </c>
    </row>
    <row r="3933" spans="1:24"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f>
        <v>0</v>
      </c>
      <c r="P3933" s="6" t="e">
        <f>E3933/L3933</f>
        <v>#DIV/0!</v>
      </c>
      <c r="Q3933" t="str">
        <f t="shared" si="367"/>
        <v>theater</v>
      </c>
      <c r="R3933" s="7" t="str">
        <f t="shared" si="368"/>
        <v>plays</v>
      </c>
      <c r="S3933" s="13">
        <f>(((I3933/60)/60)/24)+DATE(1970,1,1)</f>
        <v>42253.151701388888</v>
      </c>
      <c r="T3933" s="16">
        <f>(((J3933/60)/60)/24)+DATE(1970,1,1)</f>
        <v>42228.151701388888</v>
      </c>
      <c r="U3933" t="str">
        <f t="shared" si="369"/>
        <v/>
      </c>
      <c r="V3933">
        <f t="shared" si="370"/>
        <v>0</v>
      </c>
      <c r="W3933" t="str">
        <f t="shared" si="371"/>
        <v/>
      </c>
      <c r="X3933">
        <f t="shared" si="372"/>
        <v>0</v>
      </c>
    </row>
    <row r="3934" spans="1:24"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f>
        <v>8.3333333333333331E-5</v>
      </c>
      <c r="P3934" s="6">
        <f>E3934/L3934</f>
        <v>1</v>
      </c>
      <c r="Q3934" t="str">
        <f t="shared" si="367"/>
        <v>theater</v>
      </c>
      <c r="R3934" s="7" t="str">
        <f t="shared" si="368"/>
        <v>plays</v>
      </c>
      <c r="S3934" s="13">
        <f>(((I3934/60)/60)/24)+DATE(1970,1,1)</f>
        <v>42445.126898148148</v>
      </c>
      <c r="T3934" s="16">
        <f>(((J3934/60)/60)/24)+DATE(1970,1,1)</f>
        <v>42415.168564814812</v>
      </c>
      <c r="U3934" t="str">
        <f t="shared" si="369"/>
        <v/>
      </c>
      <c r="V3934">
        <f t="shared" si="370"/>
        <v>1</v>
      </c>
      <c r="W3934" t="str">
        <f t="shared" si="371"/>
        <v/>
      </c>
      <c r="X3934">
        <f t="shared" si="372"/>
        <v>1</v>
      </c>
    </row>
    <row r="3935" spans="1:24"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f>
        <v>0.15742857142857142</v>
      </c>
      <c r="P3935" s="6">
        <f>E3935/L3935</f>
        <v>91.833333333333329</v>
      </c>
      <c r="Q3935" t="str">
        <f t="shared" si="367"/>
        <v>theater</v>
      </c>
      <c r="R3935" s="7" t="str">
        <f t="shared" si="368"/>
        <v>plays</v>
      </c>
      <c r="S3935" s="13">
        <f>(((I3935/60)/60)/24)+DATE(1970,1,1)</f>
        <v>42568.029861111107</v>
      </c>
      <c r="T3935" s="16">
        <f>(((J3935/60)/60)/24)+DATE(1970,1,1)</f>
        <v>42538.968310185184</v>
      </c>
      <c r="U3935" t="str">
        <f t="shared" si="369"/>
        <v/>
      </c>
      <c r="V3935">
        <f t="shared" si="370"/>
        <v>12</v>
      </c>
      <c r="W3935" t="str">
        <f t="shared" si="371"/>
        <v/>
      </c>
      <c r="X3935">
        <f t="shared" si="372"/>
        <v>12</v>
      </c>
    </row>
    <row r="3936" spans="1:24"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f>
        <v>0.11</v>
      </c>
      <c r="P3936" s="6">
        <f>E3936/L3936</f>
        <v>45.833333333333336</v>
      </c>
      <c r="Q3936" t="str">
        <f t="shared" si="367"/>
        <v>theater</v>
      </c>
      <c r="R3936" s="7" t="str">
        <f t="shared" si="368"/>
        <v>plays</v>
      </c>
      <c r="S3936" s="13">
        <f>(((I3936/60)/60)/24)+DATE(1970,1,1)</f>
        <v>42278.541666666672</v>
      </c>
      <c r="T3936" s="16">
        <f>(((J3936/60)/60)/24)+DATE(1970,1,1)</f>
        <v>42233.671747685185</v>
      </c>
      <c r="U3936" t="str">
        <f t="shared" si="369"/>
        <v/>
      </c>
      <c r="V3936">
        <f t="shared" si="370"/>
        <v>12</v>
      </c>
      <c r="W3936" t="str">
        <f t="shared" si="371"/>
        <v/>
      </c>
      <c r="X3936">
        <f t="shared" si="372"/>
        <v>12</v>
      </c>
    </row>
    <row r="3937" spans="1:24"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f>
        <v>0.43833333333333335</v>
      </c>
      <c r="P3937" s="6">
        <f>E3937/L3937</f>
        <v>57.173913043478258</v>
      </c>
      <c r="Q3937" t="str">
        <f t="shared" si="367"/>
        <v>theater</v>
      </c>
      <c r="R3937" s="7" t="str">
        <f t="shared" si="368"/>
        <v>plays</v>
      </c>
      <c r="S3937" s="13">
        <f>(((I3937/60)/60)/24)+DATE(1970,1,1)</f>
        <v>42281.656782407401</v>
      </c>
      <c r="T3937" s="16">
        <f>(((J3937/60)/60)/24)+DATE(1970,1,1)</f>
        <v>42221.656782407401</v>
      </c>
      <c r="U3937" t="str">
        <f t="shared" si="369"/>
        <v/>
      </c>
      <c r="V3937">
        <f t="shared" si="370"/>
        <v>23</v>
      </c>
      <c r="W3937" t="str">
        <f t="shared" si="371"/>
        <v/>
      </c>
      <c r="X3937">
        <f t="shared" si="372"/>
        <v>23</v>
      </c>
    </row>
    <row r="3938" spans="1:24"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f>
        <v>0</v>
      </c>
      <c r="P3938" s="6" t="e">
        <f>E3938/L3938</f>
        <v>#DIV/0!</v>
      </c>
      <c r="Q3938" t="str">
        <f t="shared" si="367"/>
        <v>theater</v>
      </c>
      <c r="R3938" s="7" t="str">
        <f t="shared" si="368"/>
        <v>plays</v>
      </c>
      <c r="S3938" s="13">
        <f>(((I3938/60)/60)/24)+DATE(1970,1,1)</f>
        <v>42705.304629629631</v>
      </c>
      <c r="T3938" s="16">
        <f>(((J3938/60)/60)/24)+DATE(1970,1,1)</f>
        <v>42675.262962962966</v>
      </c>
      <c r="U3938" t="str">
        <f t="shared" si="369"/>
        <v/>
      </c>
      <c r="V3938">
        <f t="shared" si="370"/>
        <v>0</v>
      </c>
      <c r="W3938" t="str">
        <f t="shared" si="371"/>
        <v/>
      </c>
      <c r="X3938">
        <f t="shared" si="372"/>
        <v>0</v>
      </c>
    </row>
    <row r="3939" spans="1:24"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f>
        <v>0.86135181975736563</v>
      </c>
      <c r="P3939" s="6">
        <f>E3939/L3939</f>
        <v>248.5</v>
      </c>
      <c r="Q3939" t="str">
        <f t="shared" si="367"/>
        <v>theater</v>
      </c>
      <c r="R3939" s="7" t="str">
        <f t="shared" si="368"/>
        <v>plays</v>
      </c>
      <c r="S3939" s="13">
        <f>(((I3939/60)/60)/24)+DATE(1970,1,1)</f>
        <v>42562.631481481483</v>
      </c>
      <c r="T3939" s="16">
        <f>(((J3939/60)/60)/24)+DATE(1970,1,1)</f>
        <v>42534.631481481483</v>
      </c>
      <c r="U3939" t="str">
        <f t="shared" si="369"/>
        <v/>
      </c>
      <c r="V3939">
        <f t="shared" si="370"/>
        <v>10</v>
      </c>
      <c r="W3939" t="str">
        <f t="shared" si="371"/>
        <v/>
      </c>
      <c r="X3939">
        <f t="shared" si="372"/>
        <v>10</v>
      </c>
    </row>
    <row r="3940" spans="1:24"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f>
        <v>0.12196620583717357</v>
      </c>
      <c r="P3940" s="6">
        <f>E3940/L3940</f>
        <v>79.400000000000006</v>
      </c>
      <c r="Q3940" t="str">
        <f t="shared" si="367"/>
        <v>theater</v>
      </c>
      <c r="R3940" s="7" t="str">
        <f t="shared" si="368"/>
        <v>plays</v>
      </c>
      <c r="S3940" s="13">
        <f>(((I3940/60)/60)/24)+DATE(1970,1,1)</f>
        <v>42182.905717592599</v>
      </c>
      <c r="T3940" s="16">
        <f>(((J3940/60)/60)/24)+DATE(1970,1,1)</f>
        <v>42151.905717592599</v>
      </c>
      <c r="U3940" t="str">
        <f t="shared" si="369"/>
        <v/>
      </c>
      <c r="V3940">
        <f t="shared" si="370"/>
        <v>5</v>
      </c>
      <c r="W3940" t="str">
        <f t="shared" si="371"/>
        <v/>
      </c>
      <c r="X3940">
        <f t="shared" si="372"/>
        <v>5</v>
      </c>
    </row>
    <row r="3941" spans="1:24"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f>
        <v>1E-3</v>
      </c>
      <c r="P3941" s="6">
        <f>E3941/L3941</f>
        <v>5</v>
      </c>
      <c r="Q3941" t="str">
        <f t="shared" si="367"/>
        <v>theater</v>
      </c>
      <c r="R3941" s="7" t="str">
        <f t="shared" si="368"/>
        <v>plays</v>
      </c>
      <c r="S3941" s="13">
        <f>(((I3941/60)/60)/24)+DATE(1970,1,1)</f>
        <v>41919.1875</v>
      </c>
      <c r="T3941" s="16">
        <f>(((J3941/60)/60)/24)+DATE(1970,1,1)</f>
        <v>41915.400219907409</v>
      </c>
      <c r="U3941" t="str">
        <f t="shared" si="369"/>
        <v/>
      </c>
      <c r="V3941">
        <f t="shared" si="370"/>
        <v>1</v>
      </c>
      <c r="W3941" t="str">
        <f t="shared" si="371"/>
        <v/>
      </c>
      <c r="X3941">
        <f t="shared" si="372"/>
        <v>1</v>
      </c>
    </row>
    <row r="3942" spans="1:24"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f>
        <v>2.2000000000000001E-3</v>
      </c>
      <c r="P3942" s="6">
        <f>E3942/L3942</f>
        <v>5.5</v>
      </c>
      <c r="Q3942" t="str">
        <f t="shared" si="367"/>
        <v>theater</v>
      </c>
      <c r="R3942" s="7" t="str">
        <f t="shared" si="368"/>
        <v>plays</v>
      </c>
      <c r="S3942" s="13">
        <f>(((I3942/60)/60)/24)+DATE(1970,1,1)</f>
        <v>42006.492488425924</v>
      </c>
      <c r="T3942" s="16">
        <f>(((J3942/60)/60)/24)+DATE(1970,1,1)</f>
        <v>41961.492488425924</v>
      </c>
      <c r="U3942" t="str">
        <f t="shared" si="369"/>
        <v/>
      </c>
      <c r="V3942">
        <f t="shared" si="370"/>
        <v>2</v>
      </c>
      <c r="W3942" t="str">
        <f t="shared" si="371"/>
        <v/>
      </c>
      <c r="X3942">
        <f t="shared" si="372"/>
        <v>2</v>
      </c>
    </row>
    <row r="3943" spans="1:24"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f>
        <v>9.0909090909090905E-3</v>
      </c>
      <c r="P3943" s="6">
        <f>E3943/L3943</f>
        <v>25</v>
      </c>
      <c r="Q3943" t="str">
        <f t="shared" si="367"/>
        <v>theater</v>
      </c>
      <c r="R3943" s="7" t="str">
        <f t="shared" si="368"/>
        <v>plays</v>
      </c>
      <c r="S3943" s="13">
        <f>(((I3943/60)/60)/24)+DATE(1970,1,1)</f>
        <v>41968.041666666672</v>
      </c>
      <c r="T3943" s="16">
        <f>(((J3943/60)/60)/24)+DATE(1970,1,1)</f>
        <v>41940.587233796294</v>
      </c>
      <c r="U3943" t="str">
        <f t="shared" si="369"/>
        <v/>
      </c>
      <c r="V3943">
        <f t="shared" si="370"/>
        <v>2</v>
      </c>
      <c r="W3943" t="str">
        <f t="shared" si="371"/>
        <v/>
      </c>
      <c r="X3943">
        <f t="shared" si="372"/>
        <v>2</v>
      </c>
    </row>
    <row r="3944" spans="1:24"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f>
        <v>0</v>
      </c>
      <c r="P3944" s="6" t="e">
        <f>E3944/L3944</f>
        <v>#DIV/0!</v>
      </c>
      <c r="Q3944" t="str">
        <f t="shared" si="367"/>
        <v>theater</v>
      </c>
      <c r="R3944" s="7" t="str">
        <f t="shared" si="368"/>
        <v>plays</v>
      </c>
      <c r="S3944" s="13">
        <f>(((I3944/60)/60)/24)+DATE(1970,1,1)</f>
        <v>42171.904097222221</v>
      </c>
      <c r="T3944" s="16">
        <f>(((J3944/60)/60)/24)+DATE(1970,1,1)</f>
        <v>42111.904097222221</v>
      </c>
      <c r="U3944" t="str">
        <f t="shared" si="369"/>
        <v/>
      </c>
      <c r="V3944">
        <f t="shared" si="370"/>
        <v>0</v>
      </c>
      <c r="W3944" t="str">
        <f t="shared" si="371"/>
        <v/>
      </c>
      <c r="X3944">
        <f t="shared" si="372"/>
        <v>0</v>
      </c>
    </row>
    <row r="3945" spans="1:24"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f>
        <v>0.35639999999999999</v>
      </c>
      <c r="P3945" s="6">
        <f>E3945/L3945</f>
        <v>137.07692307692307</v>
      </c>
      <c r="Q3945" t="str">
        <f t="shared" si="367"/>
        <v>theater</v>
      </c>
      <c r="R3945" s="7" t="str">
        <f t="shared" si="368"/>
        <v>plays</v>
      </c>
      <c r="S3945" s="13">
        <f>(((I3945/60)/60)/24)+DATE(1970,1,1)</f>
        <v>42310.701388888891</v>
      </c>
      <c r="T3945" s="16">
        <f>(((J3945/60)/60)/24)+DATE(1970,1,1)</f>
        <v>42279.778564814813</v>
      </c>
      <c r="U3945" t="str">
        <f t="shared" si="369"/>
        <v/>
      </c>
      <c r="V3945">
        <f t="shared" si="370"/>
        <v>13</v>
      </c>
      <c r="W3945" t="str">
        <f t="shared" si="371"/>
        <v/>
      </c>
      <c r="X3945">
        <f t="shared" si="372"/>
        <v>13</v>
      </c>
    </row>
    <row r="3946" spans="1:24"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f>
        <v>0</v>
      </c>
      <c r="P3946" s="6" t="e">
        <f>E3946/L3946</f>
        <v>#DIV/0!</v>
      </c>
      <c r="Q3946" t="str">
        <f t="shared" si="367"/>
        <v>theater</v>
      </c>
      <c r="R3946" s="7" t="str">
        <f t="shared" si="368"/>
        <v>plays</v>
      </c>
      <c r="S3946" s="13">
        <f>(((I3946/60)/60)/24)+DATE(1970,1,1)</f>
        <v>42243.662905092591</v>
      </c>
      <c r="T3946" s="16">
        <f>(((J3946/60)/60)/24)+DATE(1970,1,1)</f>
        <v>42213.662905092591</v>
      </c>
      <c r="U3946" t="str">
        <f t="shared" si="369"/>
        <v/>
      </c>
      <c r="V3946">
        <f t="shared" si="370"/>
        <v>0</v>
      </c>
      <c r="W3946" t="str">
        <f t="shared" si="371"/>
        <v/>
      </c>
      <c r="X3946">
        <f t="shared" si="372"/>
        <v>0</v>
      </c>
    </row>
    <row r="3947" spans="1:24"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f>
        <v>2.5000000000000001E-3</v>
      </c>
      <c r="P3947" s="6">
        <f>E3947/L3947</f>
        <v>5</v>
      </c>
      <c r="Q3947" t="str">
        <f t="shared" si="367"/>
        <v>theater</v>
      </c>
      <c r="R3947" s="7" t="str">
        <f t="shared" si="368"/>
        <v>plays</v>
      </c>
      <c r="S3947" s="13">
        <f>(((I3947/60)/60)/24)+DATE(1970,1,1)</f>
        <v>42139.801712962959</v>
      </c>
      <c r="T3947" s="16">
        <f>(((J3947/60)/60)/24)+DATE(1970,1,1)</f>
        <v>42109.801712962959</v>
      </c>
      <c r="U3947" t="str">
        <f t="shared" si="369"/>
        <v/>
      </c>
      <c r="V3947">
        <f t="shared" si="370"/>
        <v>1</v>
      </c>
      <c r="W3947" t="str">
        <f t="shared" si="371"/>
        <v/>
      </c>
      <c r="X3947">
        <f t="shared" si="372"/>
        <v>1</v>
      </c>
    </row>
    <row r="3948" spans="1:24"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f>
        <v>3.2500000000000001E-2</v>
      </c>
      <c r="P3948" s="6">
        <f>E3948/L3948</f>
        <v>39</v>
      </c>
      <c r="Q3948" t="str">
        <f t="shared" si="367"/>
        <v>theater</v>
      </c>
      <c r="R3948" s="7" t="str">
        <f t="shared" si="368"/>
        <v>plays</v>
      </c>
      <c r="S3948" s="13">
        <f>(((I3948/60)/60)/24)+DATE(1970,1,1)</f>
        <v>42063.333333333328</v>
      </c>
      <c r="T3948" s="16">
        <f>(((J3948/60)/60)/24)+DATE(1970,1,1)</f>
        <v>42031.833587962959</v>
      </c>
      <c r="U3948" t="str">
        <f t="shared" si="369"/>
        <v/>
      </c>
      <c r="V3948">
        <f t="shared" si="370"/>
        <v>5</v>
      </c>
      <c r="W3948" t="str">
        <f t="shared" si="371"/>
        <v/>
      </c>
      <c r="X3948">
        <f t="shared" si="372"/>
        <v>5</v>
      </c>
    </row>
    <row r="3949" spans="1:24"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f>
        <v>3.3666666666666664E-2</v>
      </c>
      <c r="P3949" s="6">
        <f>E3949/L3949</f>
        <v>50.5</v>
      </c>
      <c r="Q3949" t="str">
        <f t="shared" si="367"/>
        <v>theater</v>
      </c>
      <c r="R3949" s="7" t="str">
        <f t="shared" si="368"/>
        <v>plays</v>
      </c>
      <c r="S3949" s="13">
        <f>(((I3949/60)/60)/24)+DATE(1970,1,1)</f>
        <v>42645.142870370371</v>
      </c>
      <c r="T3949" s="16">
        <f>(((J3949/60)/60)/24)+DATE(1970,1,1)</f>
        <v>42615.142870370371</v>
      </c>
      <c r="U3949" t="str">
        <f t="shared" si="369"/>
        <v/>
      </c>
      <c r="V3949">
        <f t="shared" si="370"/>
        <v>2</v>
      </c>
      <c r="W3949" t="str">
        <f t="shared" si="371"/>
        <v/>
      </c>
      <c r="X3949">
        <f t="shared" si="372"/>
        <v>2</v>
      </c>
    </row>
    <row r="3950" spans="1:24"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f>
        <v>0</v>
      </c>
      <c r="P3950" s="6" t="e">
        <f>E3950/L3950</f>
        <v>#DIV/0!</v>
      </c>
      <c r="Q3950" t="str">
        <f t="shared" si="367"/>
        <v>theater</v>
      </c>
      <c r="R3950" s="7" t="str">
        <f t="shared" si="368"/>
        <v>plays</v>
      </c>
      <c r="S3950" s="13">
        <f>(((I3950/60)/60)/24)+DATE(1970,1,1)</f>
        <v>41889.325497685182</v>
      </c>
      <c r="T3950" s="16">
        <f>(((J3950/60)/60)/24)+DATE(1970,1,1)</f>
        <v>41829.325497685182</v>
      </c>
      <c r="U3950" t="str">
        <f t="shared" si="369"/>
        <v/>
      </c>
      <c r="V3950">
        <f t="shared" si="370"/>
        <v>0</v>
      </c>
      <c r="W3950" t="str">
        <f t="shared" si="371"/>
        <v/>
      </c>
      <c r="X3950">
        <f t="shared" si="372"/>
        <v>0</v>
      </c>
    </row>
    <row r="3951" spans="1:24"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f>
        <v>0.15770000000000001</v>
      </c>
      <c r="P3951" s="6">
        <f>E3951/L3951</f>
        <v>49.28125</v>
      </c>
      <c r="Q3951" t="str">
        <f t="shared" si="367"/>
        <v>theater</v>
      </c>
      <c r="R3951" s="7" t="str">
        <f t="shared" si="368"/>
        <v>plays</v>
      </c>
      <c r="S3951" s="13">
        <f>(((I3951/60)/60)/24)+DATE(1970,1,1)</f>
        <v>42046.120613425926</v>
      </c>
      <c r="T3951" s="16">
        <f>(((J3951/60)/60)/24)+DATE(1970,1,1)</f>
        <v>42016.120613425926</v>
      </c>
      <c r="U3951" t="str">
        <f t="shared" si="369"/>
        <v/>
      </c>
      <c r="V3951">
        <f t="shared" si="370"/>
        <v>32</v>
      </c>
      <c r="W3951" t="str">
        <f t="shared" si="371"/>
        <v/>
      </c>
      <c r="X3951">
        <f t="shared" si="372"/>
        <v>32</v>
      </c>
    </row>
    <row r="3952" spans="1:24"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f>
        <v>6.2500000000000003E-3</v>
      </c>
      <c r="P3952" s="6">
        <f>E3952/L3952</f>
        <v>25</v>
      </c>
      <c r="Q3952" t="str">
        <f t="shared" si="367"/>
        <v>theater</v>
      </c>
      <c r="R3952" s="7" t="str">
        <f t="shared" si="368"/>
        <v>plays</v>
      </c>
      <c r="S3952" s="13">
        <f>(((I3952/60)/60)/24)+DATE(1970,1,1)</f>
        <v>42468.774305555555</v>
      </c>
      <c r="T3952" s="16">
        <f>(((J3952/60)/60)/24)+DATE(1970,1,1)</f>
        <v>42439.702314814815</v>
      </c>
      <c r="U3952" t="str">
        <f t="shared" si="369"/>
        <v/>
      </c>
      <c r="V3952">
        <f t="shared" si="370"/>
        <v>1</v>
      </c>
      <c r="W3952" t="str">
        <f t="shared" si="371"/>
        <v/>
      </c>
      <c r="X3952">
        <f t="shared" si="372"/>
        <v>1</v>
      </c>
    </row>
    <row r="3953" spans="1:24"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f>
        <v>5.0000000000000004E-6</v>
      </c>
      <c r="P3953" s="6">
        <f>E3953/L3953</f>
        <v>1</v>
      </c>
      <c r="Q3953" t="str">
        <f t="shared" si="367"/>
        <v>theater</v>
      </c>
      <c r="R3953" s="7" t="str">
        <f t="shared" si="368"/>
        <v>plays</v>
      </c>
      <c r="S3953" s="13">
        <f>(((I3953/60)/60)/24)+DATE(1970,1,1)</f>
        <v>42493.784050925926</v>
      </c>
      <c r="T3953" s="16">
        <f>(((J3953/60)/60)/24)+DATE(1970,1,1)</f>
        <v>42433.825717592597</v>
      </c>
      <c r="U3953" t="str">
        <f t="shared" si="369"/>
        <v/>
      </c>
      <c r="V3953">
        <f t="shared" si="370"/>
        <v>1</v>
      </c>
      <c r="W3953" t="str">
        <f t="shared" si="371"/>
        <v/>
      </c>
      <c r="X3953">
        <f t="shared" si="372"/>
        <v>1</v>
      </c>
    </row>
    <row r="3954" spans="1:24"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f>
        <v>9.6153846153846159E-4</v>
      </c>
      <c r="P3954" s="6">
        <f>E3954/L3954</f>
        <v>25</v>
      </c>
      <c r="Q3954" t="str">
        <f t="shared" si="367"/>
        <v>theater</v>
      </c>
      <c r="R3954" s="7" t="str">
        <f t="shared" si="368"/>
        <v>plays</v>
      </c>
      <c r="S3954" s="13">
        <f>(((I3954/60)/60)/24)+DATE(1970,1,1)</f>
        <v>42303.790393518517</v>
      </c>
      <c r="T3954" s="16">
        <f>(((J3954/60)/60)/24)+DATE(1970,1,1)</f>
        <v>42243.790393518517</v>
      </c>
      <c r="U3954" t="str">
        <f t="shared" si="369"/>
        <v/>
      </c>
      <c r="V3954">
        <f t="shared" si="370"/>
        <v>1</v>
      </c>
      <c r="W3954" t="str">
        <f t="shared" si="371"/>
        <v/>
      </c>
      <c r="X3954">
        <f t="shared" si="372"/>
        <v>1</v>
      </c>
    </row>
    <row r="3955" spans="1:24"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f>
        <v>0</v>
      </c>
      <c r="P3955" s="6" t="e">
        <f>E3955/L3955</f>
        <v>#DIV/0!</v>
      </c>
      <c r="Q3955" t="str">
        <f t="shared" si="367"/>
        <v>theater</v>
      </c>
      <c r="R3955" s="7" t="str">
        <f t="shared" si="368"/>
        <v>plays</v>
      </c>
      <c r="S3955" s="13">
        <f>(((I3955/60)/60)/24)+DATE(1970,1,1)</f>
        <v>42580.978472222225</v>
      </c>
      <c r="T3955" s="16">
        <f>(((J3955/60)/60)/24)+DATE(1970,1,1)</f>
        <v>42550.048449074078</v>
      </c>
      <c r="U3955" t="str">
        <f t="shared" si="369"/>
        <v/>
      </c>
      <c r="V3955">
        <f t="shared" si="370"/>
        <v>0</v>
      </c>
      <c r="W3955" t="str">
        <f t="shared" si="371"/>
        <v/>
      </c>
      <c r="X3955">
        <f t="shared" si="372"/>
        <v>0</v>
      </c>
    </row>
    <row r="3956" spans="1:24"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f>
        <v>0</v>
      </c>
      <c r="P3956" s="6" t="e">
        <f>E3956/L3956</f>
        <v>#DIV/0!</v>
      </c>
      <c r="Q3956" t="str">
        <f t="shared" si="367"/>
        <v>theater</v>
      </c>
      <c r="R3956" s="7" t="str">
        <f t="shared" si="368"/>
        <v>plays</v>
      </c>
      <c r="S3956" s="13">
        <f>(((I3956/60)/60)/24)+DATE(1970,1,1)</f>
        <v>41834.651203703703</v>
      </c>
      <c r="T3956" s="16">
        <f>(((J3956/60)/60)/24)+DATE(1970,1,1)</f>
        <v>41774.651203703703</v>
      </c>
      <c r="U3956" t="str">
        <f t="shared" si="369"/>
        <v/>
      </c>
      <c r="V3956">
        <f t="shared" si="370"/>
        <v>0</v>
      </c>
      <c r="W3956" t="str">
        <f t="shared" si="371"/>
        <v/>
      </c>
      <c r="X3956">
        <f t="shared" si="372"/>
        <v>0</v>
      </c>
    </row>
    <row r="3957" spans="1:24"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f>
        <v>0.24285714285714285</v>
      </c>
      <c r="P3957" s="6">
        <f>E3957/L3957</f>
        <v>53.125</v>
      </c>
      <c r="Q3957" t="str">
        <f t="shared" si="367"/>
        <v>theater</v>
      </c>
      <c r="R3957" s="7" t="str">
        <f t="shared" si="368"/>
        <v>plays</v>
      </c>
      <c r="S3957" s="13">
        <f>(((I3957/60)/60)/24)+DATE(1970,1,1)</f>
        <v>42336.890520833331</v>
      </c>
      <c r="T3957" s="16">
        <f>(((J3957/60)/60)/24)+DATE(1970,1,1)</f>
        <v>42306.848854166667</v>
      </c>
      <c r="U3957" t="str">
        <f t="shared" si="369"/>
        <v/>
      </c>
      <c r="V3957">
        <f t="shared" si="370"/>
        <v>8</v>
      </c>
      <c r="W3957" t="str">
        <f t="shared" si="371"/>
        <v/>
      </c>
      <c r="X3957">
        <f t="shared" si="372"/>
        <v>8</v>
      </c>
    </row>
    <row r="3958" spans="1:24"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f>
        <v>0</v>
      </c>
      <c r="P3958" s="6" t="e">
        <f>E3958/L3958</f>
        <v>#DIV/0!</v>
      </c>
      <c r="Q3958" t="str">
        <f t="shared" si="367"/>
        <v>theater</v>
      </c>
      <c r="R3958" s="7" t="str">
        <f t="shared" si="368"/>
        <v>plays</v>
      </c>
      <c r="S3958" s="13">
        <f>(((I3958/60)/60)/24)+DATE(1970,1,1)</f>
        <v>42485.013888888891</v>
      </c>
      <c r="T3958" s="16">
        <f>(((J3958/60)/60)/24)+DATE(1970,1,1)</f>
        <v>42457.932025462964</v>
      </c>
      <c r="U3958" t="str">
        <f t="shared" si="369"/>
        <v/>
      </c>
      <c r="V3958">
        <f t="shared" si="370"/>
        <v>0</v>
      </c>
      <c r="W3958" t="str">
        <f t="shared" si="371"/>
        <v/>
      </c>
      <c r="X3958">
        <f t="shared" si="372"/>
        <v>0</v>
      </c>
    </row>
    <row r="3959" spans="1:24"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f>
        <v>2.5000000000000001E-4</v>
      </c>
      <c r="P3959" s="6">
        <f>E3959/L3959</f>
        <v>7</v>
      </c>
      <c r="Q3959" t="str">
        <f t="shared" si="367"/>
        <v>theater</v>
      </c>
      <c r="R3959" s="7" t="str">
        <f t="shared" si="368"/>
        <v>plays</v>
      </c>
      <c r="S3959" s="13">
        <f>(((I3959/60)/60)/24)+DATE(1970,1,1)</f>
        <v>42559.976319444439</v>
      </c>
      <c r="T3959" s="16">
        <f>(((J3959/60)/60)/24)+DATE(1970,1,1)</f>
        <v>42513.976319444439</v>
      </c>
      <c r="U3959" t="str">
        <f t="shared" si="369"/>
        <v/>
      </c>
      <c r="V3959">
        <f t="shared" si="370"/>
        <v>1</v>
      </c>
      <c r="W3959" t="str">
        <f t="shared" si="371"/>
        <v/>
      </c>
      <c r="X3959">
        <f t="shared" si="372"/>
        <v>1</v>
      </c>
    </row>
    <row r="3960" spans="1:24"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f>
        <v>0.32050000000000001</v>
      </c>
      <c r="P3960" s="6">
        <f>E3960/L3960</f>
        <v>40.0625</v>
      </c>
      <c r="Q3960" t="str">
        <f t="shared" si="367"/>
        <v>theater</v>
      </c>
      <c r="R3960" s="7" t="str">
        <f t="shared" si="368"/>
        <v>plays</v>
      </c>
      <c r="S3960" s="13">
        <f>(((I3960/60)/60)/24)+DATE(1970,1,1)</f>
        <v>41853.583333333336</v>
      </c>
      <c r="T3960" s="16">
        <f>(((J3960/60)/60)/24)+DATE(1970,1,1)</f>
        <v>41816.950370370374</v>
      </c>
      <c r="U3960" t="str">
        <f t="shared" si="369"/>
        <v/>
      </c>
      <c r="V3960">
        <f t="shared" si="370"/>
        <v>16</v>
      </c>
      <c r="W3960" t="str">
        <f t="shared" si="371"/>
        <v/>
      </c>
      <c r="X3960">
        <f t="shared" si="372"/>
        <v>16</v>
      </c>
    </row>
    <row r="3961" spans="1:24"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f>
        <v>0.24333333333333335</v>
      </c>
      <c r="P3961" s="6">
        <f>E3961/L3961</f>
        <v>24.333333333333332</v>
      </c>
      <c r="Q3961" t="str">
        <f t="shared" si="367"/>
        <v>theater</v>
      </c>
      <c r="R3961" s="7" t="str">
        <f t="shared" si="368"/>
        <v>plays</v>
      </c>
      <c r="S3961" s="13">
        <f>(((I3961/60)/60)/24)+DATE(1970,1,1)</f>
        <v>41910.788842592592</v>
      </c>
      <c r="T3961" s="16">
        <f>(((J3961/60)/60)/24)+DATE(1970,1,1)</f>
        <v>41880.788842592592</v>
      </c>
      <c r="U3961" t="str">
        <f t="shared" si="369"/>
        <v/>
      </c>
      <c r="V3961">
        <f t="shared" si="370"/>
        <v>12</v>
      </c>
      <c r="W3961" t="str">
        <f t="shared" si="371"/>
        <v/>
      </c>
      <c r="X3961">
        <f t="shared" si="372"/>
        <v>12</v>
      </c>
    </row>
    <row r="3962" spans="1:24"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f>
        <v>1.4999999999999999E-2</v>
      </c>
      <c r="P3962" s="6">
        <f>E3962/L3962</f>
        <v>11.25</v>
      </c>
      <c r="Q3962" t="str">
        <f t="shared" si="367"/>
        <v>theater</v>
      </c>
      <c r="R3962" s="7" t="str">
        <f t="shared" si="368"/>
        <v>plays</v>
      </c>
      <c r="S3962" s="13">
        <f>(((I3962/60)/60)/24)+DATE(1970,1,1)</f>
        <v>42372.845555555556</v>
      </c>
      <c r="T3962" s="16">
        <f>(((J3962/60)/60)/24)+DATE(1970,1,1)</f>
        <v>42342.845555555556</v>
      </c>
      <c r="U3962" t="str">
        <f t="shared" si="369"/>
        <v/>
      </c>
      <c r="V3962">
        <f t="shared" si="370"/>
        <v>4</v>
      </c>
      <c r="W3962" t="str">
        <f t="shared" si="371"/>
        <v/>
      </c>
      <c r="X3962">
        <f t="shared" si="372"/>
        <v>4</v>
      </c>
    </row>
    <row r="3963" spans="1:24"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f>
        <v>4.1999999999999997E-3</v>
      </c>
      <c r="P3963" s="6">
        <f>E3963/L3963</f>
        <v>10.5</v>
      </c>
      <c r="Q3963" t="str">
        <f t="shared" si="367"/>
        <v>theater</v>
      </c>
      <c r="R3963" s="7" t="str">
        <f t="shared" si="368"/>
        <v>plays</v>
      </c>
      <c r="S3963" s="13">
        <f>(((I3963/60)/60)/24)+DATE(1970,1,1)</f>
        <v>41767.891319444447</v>
      </c>
      <c r="T3963" s="16">
        <f>(((J3963/60)/60)/24)+DATE(1970,1,1)</f>
        <v>41745.891319444447</v>
      </c>
      <c r="U3963" t="str">
        <f t="shared" si="369"/>
        <v/>
      </c>
      <c r="V3963">
        <f t="shared" si="370"/>
        <v>2</v>
      </c>
      <c r="W3963" t="str">
        <f t="shared" si="371"/>
        <v/>
      </c>
      <c r="X3963">
        <f t="shared" si="372"/>
        <v>2</v>
      </c>
    </row>
    <row r="3964" spans="1:24"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f>
        <v>3.214285714285714E-2</v>
      </c>
      <c r="P3964" s="6">
        <f>E3964/L3964</f>
        <v>15</v>
      </c>
      <c r="Q3964" t="str">
        <f t="shared" si="367"/>
        <v>theater</v>
      </c>
      <c r="R3964" s="7" t="str">
        <f t="shared" si="368"/>
        <v>plays</v>
      </c>
      <c r="S3964" s="13">
        <f>(((I3964/60)/60)/24)+DATE(1970,1,1)</f>
        <v>42336.621458333335</v>
      </c>
      <c r="T3964" s="16">
        <f>(((J3964/60)/60)/24)+DATE(1970,1,1)</f>
        <v>42311.621458333335</v>
      </c>
      <c r="U3964" t="str">
        <f t="shared" si="369"/>
        <v/>
      </c>
      <c r="V3964">
        <f t="shared" si="370"/>
        <v>3</v>
      </c>
      <c r="W3964" t="str">
        <f t="shared" si="371"/>
        <v/>
      </c>
      <c r="X3964">
        <f t="shared" si="372"/>
        <v>3</v>
      </c>
    </row>
    <row r="3965" spans="1:24"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f>
        <v>0</v>
      </c>
      <c r="P3965" s="6" t="e">
        <f>E3965/L3965</f>
        <v>#DIV/0!</v>
      </c>
      <c r="Q3965" t="str">
        <f t="shared" si="367"/>
        <v>theater</v>
      </c>
      <c r="R3965" s="7" t="str">
        <f t="shared" si="368"/>
        <v>plays</v>
      </c>
      <c r="S3965" s="13">
        <f>(((I3965/60)/60)/24)+DATE(1970,1,1)</f>
        <v>42326.195798611108</v>
      </c>
      <c r="T3965" s="16">
        <f>(((J3965/60)/60)/24)+DATE(1970,1,1)</f>
        <v>42296.154131944444</v>
      </c>
      <c r="U3965" t="str">
        <f t="shared" si="369"/>
        <v/>
      </c>
      <c r="V3965">
        <f t="shared" si="370"/>
        <v>0</v>
      </c>
      <c r="W3965" t="str">
        <f t="shared" si="371"/>
        <v/>
      </c>
      <c r="X3965">
        <f t="shared" si="372"/>
        <v>0</v>
      </c>
    </row>
    <row r="3966" spans="1:24"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f>
        <v>6.3E-2</v>
      </c>
      <c r="P3966" s="6">
        <f>E3966/L3966</f>
        <v>42</v>
      </c>
      <c r="Q3966" t="str">
        <f t="shared" si="367"/>
        <v>theater</v>
      </c>
      <c r="R3966" s="7" t="str">
        <f t="shared" si="368"/>
        <v>plays</v>
      </c>
      <c r="S3966" s="13">
        <f>(((I3966/60)/60)/24)+DATE(1970,1,1)</f>
        <v>42113.680393518516</v>
      </c>
      <c r="T3966" s="16">
        <f>(((J3966/60)/60)/24)+DATE(1970,1,1)</f>
        <v>42053.722060185188</v>
      </c>
      <c r="U3966" t="str">
        <f t="shared" si="369"/>
        <v/>
      </c>
      <c r="V3966">
        <f t="shared" si="370"/>
        <v>3</v>
      </c>
      <c r="W3966" t="str">
        <f t="shared" si="371"/>
        <v/>
      </c>
      <c r="X3966">
        <f t="shared" si="372"/>
        <v>3</v>
      </c>
    </row>
    <row r="3967" spans="1:24"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f>
        <v>0.14249999999999999</v>
      </c>
      <c r="P3967" s="6">
        <f>E3967/L3967</f>
        <v>71.25</v>
      </c>
      <c r="Q3967" t="str">
        <f t="shared" si="367"/>
        <v>theater</v>
      </c>
      <c r="R3967" s="7" t="str">
        <f t="shared" si="368"/>
        <v>plays</v>
      </c>
      <c r="S3967" s="13">
        <f>(((I3967/60)/60)/24)+DATE(1970,1,1)</f>
        <v>42474.194212962961</v>
      </c>
      <c r="T3967" s="16">
        <f>(((J3967/60)/60)/24)+DATE(1970,1,1)</f>
        <v>42414.235879629632</v>
      </c>
      <c r="U3967" t="str">
        <f t="shared" si="369"/>
        <v/>
      </c>
      <c r="V3967">
        <f t="shared" si="370"/>
        <v>4</v>
      </c>
      <c r="W3967" t="str">
        <f t="shared" si="371"/>
        <v/>
      </c>
      <c r="X3967">
        <f t="shared" si="372"/>
        <v>4</v>
      </c>
    </row>
    <row r="3968" spans="1:24"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f>
        <v>6.0000000000000001E-3</v>
      </c>
      <c r="P3968" s="6">
        <f>E3968/L3968</f>
        <v>22.5</v>
      </c>
      <c r="Q3968" t="str">
        <f t="shared" si="367"/>
        <v>theater</v>
      </c>
      <c r="R3968" s="7" t="str">
        <f t="shared" si="368"/>
        <v>plays</v>
      </c>
      <c r="S3968" s="13">
        <f>(((I3968/60)/60)/24)+DATE(1970,1,1)</f>
        <v>41844.124305555553</v>
      </c>
      <c r="T3968" s="16">
        <f>(((J3968/60)/60)/24)+DATE(1970,1,1)</f>
        <v>41801.711550925924</v>
      </c>
      <c r="U3968" t="str">
        <f t="shared" si="369"/>
        <v/>
      </c>
      <c r="V3968">
        <f t="shared" si="370"/>
        <v>2</v>
      </c>
      <c r="W3968" t="str">
        <f t="shared" si="371"/>
        <v/>
      </c>
      <c r="X3968">
        <f t="shared" si="372"/>
        <v>2</v>
      </c>
    </row>
    <row r="3969" spans="1:24"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f>
        <v>0.2411764705882353</v>
      </c>
      <c r="P3969" s="6">
        <f>E3969/L3969</f>
        <v>41</v>
      </c>
      <c r="Q3969" t="str">
        <f t="shared" si="367"/>
        <v>theater</v>
      </c>
      <c r="R3969" s="7" t="str">
        <f t="shared" si="368"/>
        <v>plays</v>
      </c>
      <c r="S3969" s="13">
        <f>(((I3969/60)/60)/24)+DATE(1970,1,1)</f>
        <v>42800.290590277778</v>
      </c>
      <c r="T3969" s="16">
        <f>(((J3969/60)/60)/24)+DATE(1970,1,1)</f>
        <v>42770.290590277778</v>
      </c>
      <c r="U3969" t="str">
        <f t="shared" si="369"/>
        <v/>
      </c>
      <c r="V3969">
        <f t="shared" si="370"/>
        <v>10</v>
      </c>
      <c r="W3969" t="str">
        <f t="shared" si="371"/>
        <v/>
      </c>
      <c r="X3969">
        <f t="shared" si="372"/>
        <v>10</v>
      </c>
    </row>
    <row r="3970" spans="1:24"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f>
        <v>0.10539999999999999</v>
      </c>
      <c r="P3970" s="6">
        <f>E3970/L3970</f>
        <v>47.909090909090907</v>
      </c>
      <c r="Q3970" t="str">
        <f t="shared" si="367"/>
        <v>theater</v>
      </c>
      <c r="R3970" s="7" t="str">
        <f t="shared" si="368"/>
        <v>plays</v>
      </c>
      <c r="S3970" s="13">
        <f>(((I3970/60)/60)/24)+DATE(1970,1,1)</f>
        <v>42512.815659722226</v>
      </c>
      <c r="T3970" s="16">
        <f>(((J3970/60)/60)/24)+DATE(1970,1,1)</f>
        <v>42452.815659722226</v>
      </c>
      <c r="U3970" t="str">
        <f t="shared" si="369"/>
        <v/>
      </c>
      <c r="V3970">
        <f t="shared" si="370"/>
        <v>11</v>
      </c>
      <c r="W3970" t="str">
        <f t="shared" si="371"/>
        <v/>
      </c>
      <c r="X3970">
        <f t="shared" si="372"/>
        <v>11</v>
      </c>
    </row>
    <row r="3971" spans="1:24"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f>
        <v>7.4690265486725665E-2</v>
      </c>
      <c r="P3971" s="6">
        <f>E3971/L3971</f>
        <v>35.166666666666664</v>
      </c>
      <c r="Q3971" t="str">
        <f t="shared" ref="Q3971:Q4034" si="373">LEFT(N3971,SEARCH("/",N3971)-1)</f>
        <v>theater</v>
      </c>
      <c r="R3971" s="7" t="str">
        <f t="shared" ref="R3971:R4034" si="374">RIGHT(N3971,LEN(N3971)-SEARCH("/",N3971))</f>
        <v>plays</v>
      </c>
      <c r="S3971" s="13">
        <f>(((I3971/60)/60)/24)+DATE(1970,1,1)</f>
        <v>42611.163194444445</v>
      </c>
      <c r="T3971" s="16">
        <f>(((J3971/60)/60)/24)+DATE(1970,1,1)</f>
        <v>42601.854699074072</v>
      </c>
      <c r="U3971" t="str">
        <f t="shared" ref="U3971:U4034" si="375">IF(F3971="Successful",L3971,"")</f>
        <v/>
      </c>
      <c r="V3971">
        <f t="shared" ref="V3971:V4034" si="376">IF($F3971="Failed",$L3971,"")</f>
        <v>6</v>
      </c>
      <c r="W3971" t="str">
        <f t="shared" ref="W3971:W4034" si="377">IF($F3971="Canceled",$L3971,"")</f>
        <v/>
      </c>
      <c r="X3971">
        <f t="shared" ref="X3971:X4034" si="378">IF(V3971="",W3971,V3971)</f>
        <v>6</v>
      </c>
    </row>
    <row r="3972" spans="1:24"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f>
        <v>7.3333333333333334E-4</v>
      </c>
      <c r="P3972" s="6">
        <f>E3972/L3972</f>
        <v>5.5</v>
      </c>
      <c r="Q3972" t="str">
        <f t="shared" si="373"/>
        <v>theater</v>
      </c>
      <c r="R3972" s="7" t="str">
        <f t="shared" si="374"/>
        <v>plays</v>
      </c>
      <c r="S3972" s="13">
        <f>(((I3972/60)/60)/24)+DATE(1970,1,1)</f>
        <v>42477.863553240735</v>
      </c>
      <c r="T3972" s="16">
        <f>(((J3972/60)/60)/24)+DATE(1970,1,1)</f>
        <v>42447.863553240735</v>
      </c>
      <c r="U3972" t="str">
        <f t="shared" si="375"/>
        <v/>
      </c>
      <c r="V3972">
        <f t="shared" si="376"/>
        <v>2</v>
      </c>
      <c r="W3972" t="str">
        <f t="shared" si="377"/>
        <v/>
      </c>
      <c r="X3972">
        <f t="shared" si="378"/>
        <v>2</v>
      </c>
    </row>
    <row r="3973" spans="1:24"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f>
        <v>9.7142857142857135E-3</v>
      </c>
      <c r="P3973" s="6">
        <f>E3973/L3973</f>
        <v>22.666666666666668</v>
      </c>
      <c r="Q3973" t="str">
        <f t="shared" si="373"/>
        <v>theater</v>
      </c>
      <c r="R3973" s="7" t="str">
        <f t="shared" si="374"/>
        <v>plays</v>
      </c>
      <c r="S3973" s="13">
        <f>(((I3973/60)/60)/24)+DATE(1970,1,1)</f>
        <v>41841.536180555559</v>
      </c>
      <c r="T3973" s="16">
        <f>(((J3973/60)/60)/24)+DATE(1970,1,1)</f>
        <v>41811.536180555559</v>
      </c>
      <c r="U3973" t="str">
        <f t="shared" si="375"/>
        <v/>
      </c>
      <c r="V3973">
        <f t="shared" si="376"/>
        <v>6</v>
      </c>
      <c r="W3973" t="str">
        <f t="shared" si="377"/>
        <v/>
      </c>
      <c r="X3973">
        <f t="shared" si="378"/>
        <v>6</v>
      </c>
    </row>
    <row r="3974" spans="1:24"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f>
        <v>0.21099999999999999</v>
      </c>
      <c r="P3974" s="6">
        <f>E3974/L3974</f>
        <v>26.375</v>
      </c>
      <c r="Q3974" t="str">
        <f t="shared" si="373"/>
        <v>theater</v>
      </c>
      <c r="R3974" s="7" t="str">
        <f t="shared" si="374"/>
        <v>plays</v>
      </c>
      <c r="S3974" s="13">
        <f>(((I3974/60)/60)/24)+DATE(1970,1,1)</f>
        <v>42041.067523148144</v>
      </c>
      <c r="T3974" s="16">
        <f>(((J3974/60)/60)/24)+DATE(1970,1,1)</f>
        <v>41981.067523148144</v>
      </c>
      <c r="U3974" t="str">
        <f t="shared" si="375"/>
        <v/>
      </c>
      <c r="V3974">
        <f t="shared" si="376"/>
        <v>8</v>
      </c>
      <c r="W3974" t="str">
        <f t="shared" si="377"/>
        <v/>
      </c>
      <c r="X3974">
        <f t="shared" si="378"/>
        <v>8</v>
      </c>
    </row>
    <row r="3975" spans="1:24"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f>
        <v>0.78100000000000003</v>
      </c>
      <c r="P3975" s="6">
        <f>E3975/L3975</f>
        <v>105.54054054054055</v>
      </c>
      <c r="Q3975" t="str">
        <f t="shared" si="373"/>
        <v>theater</v>
      </c>
      <c r="R3975" s="7" t="str">
        <f t="shared" si="374"/>
        <v>plays</v>
      </c>
      <c r="S3975" s="13">
        <f>(((I3975/60)/60)/24)+DATE(1970,1,1)</f>
        <v>42499.166666666672</v>
      </c>
      <c r="T3975" s="16">
        <f>(((J3975/60)/60)/24)+DATE(1970,1,1)</f>
        <v>42469.68414351852</v>
      </c>
      <c r="U3975" t="str">
        <f t="shared" si="375"/>
        <v/>
      </c>
      <c r="V3975">
        <f t="shared" si="376"/>
        <v>37</v>
      </c>
      <c r="W3975" t="str">
        <f t="shared" si="377"/>
        <v/>
      </c>
      <c r="X3975">
        <f t="shared" si="378"/>
        <v>37</v>
      </c>
    </row>
    <row r="3976" spans="1:24"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f>
        <v>0.32</v>
      </c>
      <c r="P3976" s="6">
        <f>E3976/L3976</f>
        <v>29.09090909090909</v>
      </c>
      <c r="Q3976" t="str">
        <f t="shared" si="373"/>
        <v>theater</v>
      </c>
      <c r="R3976" s="7" t="str">
        <f t="shared" si="374"/>
        <v>plays</v>
      </c>
      <c r="S3976" s="13">
        <f>(((I3976/60)/60)/24)+DATE(1970,1,1)</f>
        <v>42523.546851851846</v>
      </c>
      <c r="T3976" s="16">
        <f>(((J3976/60)/60)/24)+DATE(1970,1,1)</f>
        <v>42493.546851851846</v>
      </c>
      <c r="U3976" t="str">
        <f t="shared" si="375"/>
        <v/>
      </c>
      <c r="V3976">
        <f t="shared" si="376"/>
        <v>11</v>
      </c>
      <c r="W3976" t="str">
        <f t="shared" si="377"/>
        <v/>
      </c>
      <c r="X3976">
        <f t="shared" si="378"/>
        <v>11</v>
      </c>
    </row>
    <row r="3977" spans="1:24"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f>
        <v>0</v>
      </c>
      <c r="P3977" s="6" t="e">
        <f>E3977/L3977</f>
        <v>#DIV/0!</v>
      </c>
      <c r="Q3977" t="str">
        <f t="shared" si="373"/>
        <v>theater</v>
      </c>
      <c r="R3977" s="7" t="str">
        <f t="shared" si="374"/>
        <v>plays</v>
      </c>
      <c r="S3977" s="13">
        <f>(((I3977/60)/60)/24)+DATE(1970,1,1)</f>
        <v>42564.866875</v>
      </c>
      <c r="T3977" s="16">
        <f>(((J3977/60)/60)/24)+DATE(1970,1,1)</f>
        <v>42534.866875</v>
      </c>
      <c r="U3977" t="str">
        <f t="shared" si="375"/>
        <v/>
      </c>
      <c r="V3977">
        <f t="shared" si="376"/>
        <v>0</v>
      </c>
      <c r="W3977" t="str">
        <f t="shared" si="377"/>
        <v/>
      </c>
      <c r="X3977">
        <f t="shared" si="378"/>
        <v>0</v>
      </c>
    </row>
    <row r="3978" spans="1:24"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f>
        <v>0.47692307692307695</v>
      </c>
      <c r="P3978" s="6">
        <f>E3978/L3978</f>
        <v>62</v>
      </c>
      <c r="Q3978" t="str">
        <f t="shared" si="373"/>
        <v>theater</v>
      </c>
      <c r="R3978" s="7" t="str">
        <f t="shared" si="374"/>
        <v>plays</v>
      </c>
      <c r="S3978" s="13">
        <f>(((I3978/60)/60)/24)+DATE(1970,1,1)</f>
        <v>41852.291666666664</v>
      </c>
      <c r="T3978" s="16">
        <f>(((J3978/60)/60)/24)+DATE(1970,1,1)</f>
        <v>41830.858344907407</v>
      </c>
      <c r="U3978" t="str">
        <f t="shared" si="375"/>
        <v/>
      </c>
      <c r="V3978">
        <f t="shared" si="376"/>
        <v>10</v>
      </c>
      <c r="W3978" t="str">
        <f t="shared" si="377"/>
        <v/>
      </c>
      <c r="X3978">
        <f t="shared" si="378"/>
        <v>10</v>
      </c>
    </row>
    <row r="3979" spans="1:24"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f>
        <v>1.4500000000000001E-2</v>
      </c>
      <c r="P3979" s="6">
        <f>E3979/L3979</f>
        <v>217.5</v>
      </c>
      <c r="Q3979" t="str">
        <f t="shared" si="373"/>
        <v>theater</v>
      </c>
      <c r="R3979" s="7" t="str">
        <f t="shared" si="374"/>
        <v>plays</v>
      </c>
      <c r="S3979" s="13">
        <f>(((I3979/60)/60)/24)+DATE(1970,1,1)</f>
        <v>42573.788564814815</v>
      </c>
      <c r="T3979" s="16">
        <f>(((J3979/60)/60)/24)+DATE(1970,1,1)</f>
        <v>42543.788564814815</v>
      </c>
      <c r="U3979" t="str">
        <f t="shared" si="375"/>
        <v/>
      </c>
      <c r="V3979">
        <f t="shared" si="376"/>
        <v>6</v>
      </c>
      <c r="W3979" t="str">
        <f t="shared" si="377"/>
        <v/>
      </c>
      <c r="X3979">
        <f t="shared" si="378"/>
        <v>6</v>
      </c>
    </row>
    <row r="3980" spans="1:24"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f>
        <v>0.107</v>
      </c>
      <c r="P3980" s="6">
        <f>E3980/L3980</f>
        <v>26.75</v>
      </c>
      <c r="Q3980" t="str">
        <f t="shared" si="373"/>
        <v>theater</v>
      </c>
      <c r="R3980" s="7" t="str">
        <f t="shared" si="374"/>
        <v>plays</v>
      </c>
      <c r="S3980" s="13">
        <f>(((I3980/60)/60)/24)+DATE(1970,1,1)</f>
        <v>42035.642974537041</v>
      </c>
      <c r="T3980" s="16">
        <f>(((J3980/60)/60)/24)+DATE(1970,1,1)</f>
        <v>41975.642974537041</v>
      </c>
      <c r="U3980" t="str">
        <f t="shared" si="375"/>
        <v/>
      </c>
      <c r="V3980">
        <f t="shared" si="376"/>
        <v>8</v>
      </c>
      <c r="W3980" t="str">
        <f t="shared" si="377"/>
        <v/>
      </c>
      <c r="X3980">
        <f t="shared" si="378"/>
        <v>8</v>
      </c>
    </row>
    <row r="3981" spans="1:24"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f>
        <v>1.8333333333333333E-2</v>
      </c>
      <c r="P3981" s="6">
        <f>E3981/L3981</f>
        <v>18.333333333333332</v>
      </c>
      <c r="Q3981" t="str">
        <f t="shared" si="373"/>
        <v>theater</v>
      </c>
      <c r="R3981" s="7" t="str">
        <f t="shared" si="374"/>
        <v>plays</v>
      </c>
      <c r="S3981" s="13">
        <f>(((I3981/60)/60)/24)+DATE(1970,1,1)</f>
        <v>42092.833333333328</v>
      </c>
      <c r="T3981" s="16">
        <f>(((J3981/60)/60)/24)+DATE(1970,1,1)</f>
        <v>42069.903437500005</v>
      </c>
      <c r="U3981" t="str">
        <f t="shared" si="375"/>
        <v/>
      </c>
      <c r="V3981">
        <f t="shared" si="376"/>
        <v>6</v>
      </c>
      <c r="W3981" t="str">
        <f t="shared" si="377"/>
        <v/>
      </c>
      <c r="X3981">
        <f t="shared" si="378"/>
        <v>6</v>
      </c>
    </row>
    <row r="3982" spans="1:24"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f>
        <v>0.18</v>
      </c>
      <c r="P3982" s="6">
        <f>E3982/L3982</f>
        <v>64.285714285714292</v>
      </c>
      <c r="Q3982" t="str">
        <f t="shared" si="373"/>
        <v>theater</v>
      </c>
      <c r="R3982" s="7" t="str">
        <f t="shared" si="374"/>
        <v>plays</v>
      </c>
      <c r="S3982" s="13">
        <f>(((I3982/60)/60)/24)+DATE(1970,1,1)</f>
        <v>41825.598923611113</v>
      </c>
      <c r="T3982" s="16">
        <f>(((J3982/60)/60)/24)+DATE(1970,1,1)</f>
        <v>41795.598923611113</v>
      </c>
      <c r="U3982" t="str">
        <f t="shared" si="375"/>
        <v/>
      </c>
      <c r="V3982">
        <f t="shared" si="376"/>
        <v>7</v>
      </c>
      <c r="W3982" t="str">
        <f t="shared" si="377"/>
        <v/>
      </c>
      <c r="X3982">
        <f t="shared" si="378"/>
        <v>7</v>
      </c>
    </row>
    <row r="3983" spans="1:24"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f>
        <v>4.0833333333333333E-2</v>
      </c>
      <c r="P3983" s="6">
        <f>E3983/L3983</f>
        <v>175</v>
      </c>
      <c r="Q3983" t="str">
        <f t="shared" si="373"/>
        <v>theater</v>
      </c>
      <c r="R3983" s="7" t="str">
        <f t="shared" si="374"/>
        <v>plays</v>
      </c>
      <c r="S3983" s="13">
        <f>(((I3983/60)/60)/24)+DATE(1970,1,1)</f>
        <v>42568.179965277777</v>
      </c>
      <c r="T3983" s="16">
        <f>(((J3983/60)/60)/24)+DATE(1970,1,1)</f>
        <v>42508.179965277777</v>
      </c>
      <c r="U3983" t="str">
        <f t="shared" si="375"/>
        <v/>
      </c>
      <c r="V3983">
        <f t="shared" si="376"/>
        <v>7</v>
      </c>
      <c r="W3983" t="str">
        <f t="shared" si="377"/>
        <v/>
      </c>
      <c r="X3983">
        <f t="shared" si="378"/>
        <v>7</v>
      </c>
    </row>
    <row r="3984" spans="1:24"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f>
        <v>0.2</v>
      </c>
      <c r="P3984" s="6">
        <f>E3984/L3984</f>
        <v>34</v>
      </c>
      <c r="Q3984" t="str">
        <f t="shared" si="373"/>
        <v>theater</v>
      </c>
      <c r="R3984" s="7" t="str">
        <f t="shared" si="374"/>
        <v>plays</v>
      </c>
      <c r="S3984" s="13">
        <f>(((I3984/60)/60)/24)+DATE(1970,1,1)</f>
        <v>42192.809953703705</v>
      </c>
      <c r="T3984" s="16">
        <f>(((J3984/60)/60)/24)+DATE(1970,1,1)</f>
        <v>42132.809953703705</v>
      </c>
      <c r="U3984" t="str">
        <f t="shared" si="375"/>
        <v/>
      </c>
      <c r="V3984">
        <f t="shared" si="376"/>
        <v>5</v>
      </c>
      <c r="W3984" t="str">
        <f t="shared" si="377"/>
        <v/>
      </c>
      <c r="X3984">
        <f t="shared" si="378"/>
        <v>5</v>
      </c>
    </row>
    <row r="3985" spans="1:24"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f>
        <v>0.34802513464991025</v>
      </c>
      <c r="P3985" s="6">
        <f>E3985/L3985</f>
        <v>84.282608695652172</v>
      </c>
      <c r="Q3985" t="str">
        <f t="shared" si="373"/>
        <v>theater</v>
      </c>
      <c r="R3985" s="7" t="str">
        <f t="shared" si="374"/>
        <v>plays</v>
      </c>
      <c r="S3985" s="13">
        <f>(((I3985/60)/60)/24)+DATE(1970,1,1)</f>
        <v>41779.290972222225</v>
      </c>
      <c r="T3985" s="16">
        <f>(((J3985/60)/60)/24)+DATE(1970,1,1)</f>
        <v>41747.86986111111</v>
      </c>
      <c r="U3985" t="str">
        <f t="shared" si="375"/>
        <v/>
      </c>
      <c r="V3985">
        <f t="shared" si="376"/>
        <v>46</v>
      </c>
      <c r="W3985" t="str">
        <f t="shared" si="377"/>
        <v/>
      </c>
      <c r="X3985">
        <f t="shared" si="378"/>
        <v>46</v>
      </c>
    </row>
    <row r="3986" spans="1:24"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f>
        <v>6.3333333333333339E-2</v>
      </c>
      <c r="P3986" s="6">
        <f>E3986/L3986</f>
        <v>9.5</v>
      </c>
      <c r="Q3986" t="str">
        <f t="shared" si="373"/>
        <v>theater</v>
      </c>
      <c r="R3986" s="7" t="str">
        <f t="shared" si="374"/>
        <v>plays</v>
      </c>
      <c r="S3986" s="13">
        <f>(((I3986/60)/60)/24)+DATE(1970,1,1)</f>
        <v>41951</v>
      </c>
      <c r="T3986" s="16">
        <f>(((J3986/60)/60)/24)+DATE(1970,1,1)</f>
        <v>41920.963472222218</v>
      </c>
      <c r="U3986" t="str">
        <f t="shared" si="375"/>
        <v/>
      </c>
      <c r="V3986">
        <f t="shared" si="376"/>
        <v>10</v>
      </c>
      <c r="W3986" t="str">
        <f t="shared" si="377"/>
        <v/>
      </c>
      <c r="X3986">
        <f t="shared" si="378"/>
        <v>10</v>
      </c>
    </row>
    <row r="3987" spans="1:24"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f>
        <v>0.32050000000000001</v>
      </c>
      <c r="P3987" s="6">
        <f>E3987/L3987</f>
        <v>33.736842105263158</v>
      </c>
      <c r="Q3987" t="str">
        <f t="shared" si="373"/>
        <v>theater</v>
      </c>
      <c r="R3987" s="7" t="str">
        <f t="shared" si="374"/>
        <v>plays</v>
      </c>
      <c r="S3987" s="13">
        <f>(((I3987/60)/60)/24)+DATE(1970,1,1)</f>
        <v>42420.878472222219</v>
      </c>
      <c r="T3987" s="16">
        <f>(((J3987/60)/60)/24)+DATE(1970,1,1)</f>
        <v>42399.707407407404</v>
      </c>
      <c r="U3987" t="str">
        <f t="shared" si="375"/>
        <v/>
      </c>
      <c r="V3987">
        <f t="shared" si="376"/>
        <v>19</v>
      </c>
      <c r="W3987" t="str">
        <f t="shared" si="377"/>
        <v/>
      </c>
      <c r="X3987">
        <f t="shared" si="378"/>
        <v>19</v>
      </c>
    </row>
    <row r="3988" spans="1:24"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f>
        <v>9.7600000000000006E-2</v>
      </c>
      <c r="P3988" s="6">
        <f>E3988/L3988</f>
        <v>37.53846153846154</v>
      </c>
      <c r="Q3988" t="str">
        <f t="shared" si="373"/>
        <v>theater</v>
      </c>
      <c r="R3988" s="7" t="str">
        <f t="shared" si="374"/>
        <v>plays</v>
      </c>
      <c r="S3988" s="13">
        <f>(((I3988/60)/60)/24)+DATE(1970,1,1)</f>
        <v>42496.544444444444</v>
      </c>
      <c r="T3988" s="16">
        <f>(((J3988/60)/60)/24)+DATE(1970,1,1)</f>
        <v>42467.548541666663</v>
      </c>
      <c r="U3988" t="str">
        <f t="shared" si="375"/>
        <v/>
      </c>
      <c r="V3988">
        <f t="shared" si="376"/>
        <v>13</v>
      </c>
      <c r="W3988" t="str">
        <f t="shared" si="377"/>
        <v/>
      </c>
      <c r="X3988">
        <f t="shared" si="378"/>
        <v>13</v>
      </c>
    </row>
    <row r="3989" spans="1:24"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f>
        <v>0.3775</v>
      </c>
      <c r="P3989" s="6">
        <f>E3989/L3989</f>
        <v>11.615384615384615</v>
      </c>
      <c r="Q3989" t="str">
        <f t="shared" si="373"/>
        <v>theater</v>
      </c>
      <c r="R3989" s="7" t="str">
        <f t="shared" si="374"/>
        <v>plays</v>
      </c>
      <c r="S3989" s="13">
        <f>(((I3989/60)/60)/24)+DATE(1970,1,1)</f>
        <v>41775.92465277778</v>
      </c>
      <c r="T3989" s="16">
        <f>(((J3989/60)/60)/24)+DATE(1970,1,1)</f>
        <v>41765.92465277778</v>
      </c>
      <c r="U3989" t="str">
        <f t="shared" si="375"/>
        <v/>
      </c>
      <c r="V3989">
        <f t="shared" si="376"/>
        <v>13</v>
      </c>
      <c r="W3989" t="str">
        <f t="shared" si="377"/>
        <v/>
      </c>
      <c r="X3989">
        <f t="shared" si="378"/>
        <v>13</v>
      </c>
    </row>
    <row r="3990" spans="1:24"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f>
        <v>2.1333333333333333E-2</v>
      </c>
      <c r="P3990" s="6">
        <f>E3990/L3990</f>
        <v>8</v>
      </c>
      <c r="Q3990" t="str">
        <f t="shared" si="373"/>
        <v>theater</v>
      </c>
      <c r="R3990" s="7" t="str">
        <f t="shared" si="374"/>
        <v>plays</v>
      </c>
      <c r="S3990" s="13">
        <f>(((I3990/60)/60)/24)+DATE(1970,1,1)</f>
        <v>42245.08116898148</v>
      </c>
      <c r="T3990" s="16">
        <f>(((J3990/60)/60)/24)+DATE(1970,1,1)</f>
        <v>42230.08116898148</v>
      </c>
      <c r="U3990" t="str">
        <f t="shared" si="375"/>
        <v/>
      </c>
      <c r="V3990">
        <f t="shared" si="376"/>
        <v>4</v>
      </c>
      <c r="W3990" t="str">
        <f t="shared" si="377"/>
        <v/>
      </c>
      <c r="X3990">
        <f t="shared" si="378"/>
        <v>4</v>
      </c>
    </row>
    <row r="3991" spans="1:24"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f>
        <v>0</v>
      </c>
      <c r="P3991" s="6" t="e">
        <f>E3991/L3991</f>
        <v>#DIV/0!</v>
      </c>
      <c r="Q3991" t="str">
        <f t="shared" si="373"/>
        <v>theater</v>
      </c>
      <c r="R3991" s="7" t="str">
        <f t="shared" si="374"/>
        <v>plays</v>
      </c>
      <c r="S3991" s="13">
        <f>(((I3991/60)/60)/24)+DATE(1970,1,1)</f>
        <v>42316.791446759264</v>
      </c>
      <c r="T3991" s="16">
        <f>(((J3991/60)/60)/24)+DATE(1970,1,1)</f>
        <v>42286.749780092592</v>
      </c>
      <c r="U3991" t="str">
        <f t="shared" si="375"/>
        <v/>
      </c>
      <c r="V3991">
        <f t="shared" si="376"/>
        <v>0</v>
      </c>
      <c r="W3991" t="str">
        <f t="shared" si="377"/>
        <v/>
      </c>
      <c r="X3991">
        <f t="shared" si="378"/>
        <v>0</v>
      </c>
    </row>
    <row r="3992" spans="1:24"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f>
        <v>4.1818181818181817E-2</v>
      </c>
      <c r="P3992" s="6">
        <f>E3992/L3992</f>
        <v>23</v>
      </c>
      <c r="Q3992" t="str">
        <f t="shared" si="373"/>
        <v>theater</v>
      </c>
      <c r="R3992" s="7" t="str">
        <f t="shared" si="374"/>
        <v>plays</v>
      </c>
      <c r="S3992" s="13">
        <f>(((I3992/60)/60)/24)+DATE(1970,1,1)</f>
        <v>42431.672372685185</v>
      </c>
      <c r="T3992" s="16">
        <f>(((J3992/60)/60)/24)+DATE(1970,1,1)</f>
        <v>42401.672372685185</v>
      </c>
      <c r="U3992" t="str">
        <f t="shared" si="375"/>
        <v/>
      </c>
      <c r="V3992">
        <f t="shared" si="376"/>
        <v>3</v>
      </c>
      <c r="W3992" t="str">
        <f t="shared" si="377"/>
        <v/>
      </c>
      <c r="X3992">
        <f t="shared" si="378"/>
        <v>3</v>
      </c>
    </row>
    <row r="3993" spans="1:24"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f>
        <v>0.2</v>
      </c>
      <c r="P3993" s="6">
        <f>E3993/L3993</f>
        <v>100</v>
      </c>
      <c r="Q3993" t="str">
        <f t="shared" si="373"/>
        <v>theater</v>
      </c>
      <c r="R3993" s="7" t="str">
        <f t="shared" si="374"/>
        <v>plays</v>
      </c>
      <c r="S3993" s="13">
        <f>(((I3993/60)/60)/24)+DATE(1970,1,1)</f>
        <v>42155.644467592589</v>
      </c>
      <c r="T3993" s="16">
        <f>(((J3993/60)/60)/24)+DATE(1970,1,1)</f>
        <v>42125.644467592589</v>
      </c>
      <c r="U3993" t="str">
        <f t="shared" si="375"/>
        <v/>
      </c>
      <c r="V3993">
        <f t="shared" si="376"/>
        <v>1</v>
      </c>
      <c r="W3993" t="str">
        <f t="shared" si="377"/>
        <v/>
      </c>
      <c r="X3993">
        <f t="shared" si="378"/>
        <v>1</v>
      </c>
    </row>
    <row r="3994" spans="1:24"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f>
        <v>5.4100000000000002E-2</v>
      </c>
      <c r="P3994" s="6">
        <f>E3994/L3994</f>
        <v>60.111111111111114</v>
      </c>
      <c r="Q3994" t="str">
        <f t="shared" si="373"/>
        <v>theater</v>
      </c>
      <c r="R3994" s="7" t="str">
        <f t="shared" si="374"/>
        <v>plays</v>
      </c>
      <c r="S3994" s="13">
        <f>(((I3994/60)/60)/24)+DATE(1970,1,1)</f>
        <v>42349.982164351852</v>
      </c>
      <c r="T3994" s="16">
        <f>(((J3994/60)/60)/24)+DATE(1970,1,1)</f>
        <v>42289.94049768518</v>
      </c>
      <c r="U3994" t="str">
        <f t="shared" si="375"/>
        <v/>
      </c>
      <c r="V3994">
        <f t="shared" si="376"/>
        <v>9</v>
      </c>
      <c r="W3994" t="str">
        <f t="shared" si="377"/>
        <v/>
      </c>
      <c r="X3994">
        <f t="shared" si="378"/>
        <v>9</v>
      </c>
    </row>
    <row r="3995" spans="1:24"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f>
        <v>6.0000000000000002E-5</v>
      </c>
      <c r="P3995" s="6">
        <f>E3995/L3995</f>
        <v>3</v>
      </c>
      <c r="Q3995" t="str">
        <f t="shared" si="373"/>
        <v>theater</v>
      </c>
      <c r="R3995" s="7" t="str">
        <f t="shared" si="374"/>
        <v>plays</v>
      </c>
      <c r="S3995" s="13">
        <f>(((I3995/60)/60)/24)+DATE(1970,1,1)</f>
        <v>42137.864722222221</v>
      </c>
      <c r="T3995" s="16">
        <f>(((J3995/60)/60)/24)+DATE(1970,1,1)</f>
        <v>42107.864722222221</v>
      </c>
      <c r="U3995" t="str">
        <f t="shared" si="375"/>
        <v/>
      </c>
      <c r="V3995">
        <f t="shared" si="376"/>
        <v>1</v>
      </c>
      <c r="W3995" t="str">
        <f t="shared" si="377"/>
        <v/>
      </c>
      <c r="X3995">
        <f t="shared" si="378"/>
        <v>1</v>
      </c>
    </row>
    <row r="3996" spans="1:24"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f>
        <v>2.5000000000000001E-3</v>
      </c>
      <c r="P3996" s="6">
        <f>E3996/L3996</f>
        <v>5</v>
      </c>
      <c r="Q3996" t="str">
        <f t="shared" si="373"/>
        <v>theater</v>
      </c>
      <c r="R3996" s="7" t="str">
        <f t="shared" si="374"/>
        <v>plays</v>
      </c>
      <c r="S3996" s="13">
        <f>(((I3996/60)/60)/24)+DATE(1970,1,1)</f>
        <v>41839.389930555553</v>
      </c>
      <c r="T3996" s="16">
        <f>(((J3996/60)/60)/24)+DATE(1970,1,1)</f>
        <v>41809.389930555553</v>
      </c>
      <c r="U3996" t="str">
        <f t="shared" si="375"/>
        <v/>
      </c>
      <c r="V3996">
        <f t="shared" si="376"/>
        <v>1</v>
      </c>
      <c r="W3996" t="str">
        <f t="shared" si="377"/>
        <v/>
      </c>
      <c r="X3996">
        <f t="shared" si="378"/>
        <v>1</v>
      </c>
    </row>
    <row r="3997" spans="1:24"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f>
        <v>0.35</v>
      </c>
      <c r="P3997" s="6">
        <f>E3997/L3997</f>
        <v>17.5</v>
      </c>
      <c r="Q3997" t="str">
        <f t="shared" si="373"/>
        <v>theater</v>
      </c>
      <c r="R3997" s="7" t="str">
        <f t="shared" si="374"/>
        <v>plays</v>
      </c>
      <c r="S3997" s="13">
        <f>(((I3997/60)/60)/24)+DATE(1970,1,1)</f>
        <v>42049.477083333331</v>
      </c>
      <c r="T3997" s="16">
        <f>(((J3997/60)/60)/24)+DATE(1970,1,1)</f>
        <v>42019.683761574073</v>
      </c>
      <c r="U3997" t="str">
        <f t="shared" si="375"/>
        <v/>
      </c>
      <c r="V3997">
        <f t="shared" si="376"/>
        <v>4</v>
      </c>
      <c r="W3997" t="str">
        <f t="shared" si="377"/>
        <v/>
      </c>
      <c r="X3997">
        <f t="shared" si="378"/>
        <v>4</v>
      </c>
    </row>
    <row r="3998" spans="1:24"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f>
        <v>0.16566666666666666</v>
      </c>
      <c r="P3998" s="6">
        <f>E3998/L3998</f>
        <v>29.235294117647058</v>
      </c>
      <c r="Q3998" t="str">
        <f t="shared" si="373"/>
        <v>theater</v>
      </c>
      <c r="R3998" s="7" t="str">
        <f t="shared" si="374"/>
        <v>plays</v>
      </c>
      <c r="S3998" s="13">
        <f>(((I3998/60)/60)/24)+DATE(1970,1,1)</f>
        <v>41963.669444444444</v>
      </c>
      <c r="T3998" s="16">
        <f>(((J3998/60)/60)/24)+DATE(1970,1,1)</f>
        <v>41950.26694444444</v>
      </c>
      <c r="U3998" t="str">
        <f t="shared" si="375"/>
        <v/>
      </c>
      <c r="V3998">
        <f t="shared" si="376"/>
        <v>17</v>
      </c>
      <c r="W3998" t="str">
        <f t="shared" si="377"/>
        <v/>
      </c>
      <c r="X3998">
        <f t="shared" si="378"/>
        <v>17</v>
      </c>
    </row>
    <row r="3999" spans="1:24"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f>
        <v>0</v>
      </c>
      <c r="P3999" s="6" t="e">
        <f>E3999/L3999</f>
        <v>#DIV/0!</v>
      </c>
      <c r="Q3999" t="str">
        <f t="shared" si="373"/>
        <v>theater</v>
      </c>
      <c r="R3999" s="7" t="str">
        <f t="shared" si="374"/>
        <v>plays</v>
      </c>
      <c r="S3999" s="13">
        <f>(((I3999/60)/60)/24)+DATE(1970,1,1)</f>
        <v>42099.349780092598</v>
      </c>
      <c r="T3999" s="16">
        <f>(((J3999/60)/60)/24)+DATE(1970,1,1)</f>
        <v>42069.391446759255</v>
      </c>
      <c r="U3999" t="str">
        <f t="shared" si="375"/>
        <v/>
      </c>
      <c r="V3999">
        <f t="shared" si="376"/>
        <v>0</v>
      </c>
      <c r="W3999" t="str">
        <f t="shared" si="377"/>
        <v/>
      </c>
      <c r="X3999">
        <f t="shared" si="378"/>
        <v>0</v>
      </c>
    </row>
    <row r="4000" spans="1:24"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f>
        <v>0.57199999999999995</v>
      </c>
      <c r="P4000" s="6">
        <f>E4000/L4000</f>
        <v>59.583333333333336</v>
      </c>
      <c r="Q4000" t="str">
        <f t="shared" si="373"/>
        <v>theater</v>
      </c>
      <c r="R4000" s="7" t="str">
        <f t="shared" si="374"/>
        <v>plays</v>
      </c>
      <c r="S4000" s="13">
        <f>(((I4000/60)/60)/24)+DATE(1970,1,1)</f>
        <v>42091.921597222223</v>
      </c>
      <c r="T4000" s="16">
        <f>(((J4000/60)/60)/24)+DATE(1970,1,1)</f>
        <v>42061.963263888887</v>
      </c>
      <c r="U4000" t="str">
        <f t="shared" si="375"/>
        <v/>
      </c>
      <c r="V4000">
        <f t="shared" si="376"/>
        <v>12</v>
      </c>
      <c r="W4000" t="str">
        <f t="shared" si="377"/>
        <v/>
      </c>
      <c r="X4000">
        <f t="shared" si="378"/>
        <v>12</v>
      </c>
    </row>
    <row r="4001" spans="1:24"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f>
        <v>0.16514285714285715</v>
      </c>
      <c r="P4001" s="6">
        <f>E4001/L4001</f>
        <v>82.571428571428569</v>
      </c>
      <c r="Q4001" t="str">
        <f t="shared" si="373"/>
        <v>theater</v>
      </c>
      <c r="R4001" s="7" t="str">
        <f t="shared" si="374"/>
        <v>plays</v>
      </c>
      <c r="S4001" s="13">
        <f>(((I4001/60)/60)/24)+DATE(1970,1,1)</f>
        <v>41882.827650462961</v>
      </c>
      <c r="T4001" s="16">
        <f>(((J4001/60)/60)/24)+DATE(1970,1,1)</f>
        <v>41842.828680555554</v>
      </c>
      <c r="U4001" t="str">
        <f t="shared" si="375"/>
        <v/>
      </c>
      <c r="V4001">
        <f t="shared" si="376"/>
        <v>14</v>
      </c>
      <c r="W4001" t="str">
        <f t="shared" si="377"/>
        <v/>
      </c>
      <c r="X4001">
        <f t="shared" si="378"/>
        <v>14</v>
      </c>
    </row>
    <row r="4002" spans="1:24"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f>
        <v>1.25E-3</v>
      </c>
      <c r="P4002" s="6">
        <f>E4002/L4002</f>
        <v>10</v>
      </c>
      <c r="Q4002" t="str">
        <f t="shared" si="373"/>
        <v>theater</v>
      </c>
      <c r="R4002" s="7" t="str">
        <f t="shared" si="374"/>
        <v>plays</v>
      </c>
      <c r="S4002" s="13">
        <f>(((I4002/60)/60)/24)+DATE(1970,1,1)</f>
        <v>42497.603680555556</v>
      </c>
      <c r="T4002" s="16">
        <f>(((J4002/60)/60)/24)+DATE(1970,1,1)</f>
        <v>42437.64534722222</v>
      </c>
      <c r="U4002" t="str">
        <f t="shared" si="375"/>
        <v/>
      </c>
      <c r="V4002">
        <f t="shared" si="376"/>
        <v>1</v>
      </c>
      <c r="W4002" t="str">
        <f t="shared" si="377"/>
        <v/>
      </c>
      <c r="X4002">
        <f t="shared" si="378"/>
        <v>1</v>
      </c>
    </row>
    <row r="4003" spans="1:24"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f>
        <v>0.3775</v>
      </c>
      <c r="P4003" s="6">
        <f>E4003/L4003</f>
        <v>32.357142857142854</v>
      </c>
      <c r="Q4003" t="str">
        <f t="shared" si="373"/>
        <v>theater</v>
      </c>
      <c r="R4003" s="7" t="str">
        <f t="shared" si="374"/>
        <v>plays</v>
      </c>
      <c r="S4003" s="13">
        <f>(((I4003/60)/60)/24)+DATE(1970,1,1)</f>
        <v>42795.791666666672</v>
      </c>
      <c r="T4003" s="16">
        <f>(((J4003/60)/60)/24)+DATE(1970,1,1)</f>
        <v>42775.964212962965</v>
      </c>
      <c r="U4003" t="str">
        <f t="shared" si="375"/>
        <v/>
      </c>
      <c r="V4003">
        <f t="shared" si="376"/>
        <v>14</v>
      </c>
      <c r="W4003" t="str">
        <f t="shared" si="377"/>
        <v/>
      </c>
      <c r="X4003">
        <f t="shared" si="378"/>
        <v>14</v>
      </c>
    </row>
    <row r="4004" spans="1:24"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f>
        <v>1.84E-2</v>
      </c>
      <c r="P4004" s="6">
        <f>E4004/L4004</f>
        <v>5.75</v>
      </c>
      <c r="Q4004" t="str">
        <f t="shared" si="373"/>
        <v>theater</v>
      </c>
      <c r="R4004" s="7" t="str">
        <f t="shared" si="374"/>
        <v>plays</v>
      </c>
      <c r="S4004" s="13">
        <f>(((I4004/60)/60)/24)+DATE(1970,1,1)</f>
        <v>41909.043530092589</v>
      </c>
      <c r="T4004" s="16">
        <f>(((J4004/60)/60)/24)+DATE(1970,1,1)</f>
        <v>41879.043530092589</v>
      </c>
      <c r="U4004" t="str">
        <f t="shared" si="375"/>
        <v/>
      </c>
      <c r="V4004">
        <f t="shared" si="376"/>
        <v>4</v>
      </c>
      <c r="W4004" t="str">
        <f t="shared" si="377"/>
        <v/>
      </c>
      <c r="X4004">
        <f t="shared" si="378"/>
        <v>4</v>
      </c>
    </row>
    <row r="4005" spans="1:24"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f>
        <v>0.10050000000000001</v>
      </c>
      <c r="P4005" s="6">
        <f>E4005/L4005</f>
        <v>100.5</v>
      </c>
      <c r="Q4005" t="str">
        <f t="shared" si="373"/>
        <v>theater</v>
      </c>
      <c r="R4005" s="7" t="str">
        <f t="shared" si="374"/>
        <v>plays</v>
      </c>
      <c r="S4005" s="13">
        <f>(((I4005/60)/60)/24)+DATE(1970,1,1)</f>
        <v>42050.587349537032</v>
      </c>
      <c r="T4005" s="16">
        <f>(((J4005/60)/60)/24)+DATE(1970,1,1)</f>
        <v>42020.587349537032</v>
      </c>
      <c r="U4005" t="str">
        <f t="shared" si="375"/>
        <v/>
      </c>
      <c r="V4005">
        <f t="shared" si="376"/>
        <v>2</v>
      </c>
      <c r="W4005" t="str">
        <f t="shared" si="377"/>
        <v/>
      </c>
      <c r="X4005">
        <f t="shared" si="378"/>
        <v>2</v>
      </c>
    </row>
    <row r="4006" spans="1:24"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f>
        <v>2E-3</v>
      </c>
      <c r="P4006" s="6">
        <f>E4006/L4006</f>
        <v>1</v>
      </c>
      <c r="Q4006" t="str">
        <f t="shared" si="373"/>
        <v>theater</v>
      </c>
      <c r="R4006" s="7" t="str">
        <f t="shared" si="374"/>
        <v>plays</v>
      </c>
      <c r="S4006" s="13">
        <f>(((I4006/60)/60)/24)+DATE(1970,1,1)</f>
        <v>41920.16269675926</v>
      </c>
      <c r="T4006" s="16">
        <f>(((J4006/60)/60)/24)+DATE(1970,1,1)</f>
        <v>41890.16269675926</v>
      </c>
      <c r="U4006" t="str">
        <f t="shared" si="375"/>
        <v/>
      </c>
      <c r="V4006">
        <f t="shared" si="376"/>
        <v>1</v>
      </c>
      <c r="W4006" t="str">
        <f t="shared" si="377"/>
        <v/>
      </c>
      <c r="X4006">
        <f t="shared" si="378"/>
        <v>1</v>
      </c>
    </row>
    <row r="4007" spans="1:24"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f>
        <v>1.3333333333333334E-2</v>
      </c>
      <c r="P4007" s="6">
        <f>E4007/L4007</f>
        <v>20</v>
      </c>
      <c r="Q4007" t="str">
        <f t="shared" si="373"/>
        <v>theater</v>
      </c>
      <c r="R4007" s="7" t="str">
        <f t="shared" si="374"/>
        <v>plays</v>
      </c>
      <c r="S4007" s="13">
        <f>(((I4007/60)/60)/24)+DATE(1970,1,1)</f>
        <v>41932.807696759257</v>
      </c>
      <c r="T4007" s="16">
        <f>(((J4007/60)/60)/24)+DATE(1970,1,1)</f>
        <v>41872.807696759257</v>
      </c>
      <c r="U4007" t="str">
        <f t="shared" si="375"/>
        <v/>
      </c>
      <c r="V4007">
        <f t="shared" si="376"/>
        <v>2</v>
      </c>
      <c r="W4007" t="str">
        <f t="shared" si="377"/>
        <v/>
      </c>
      <c r="X4007">
        <f t="shared" si="378"/>
        <v>2</v>
      </c>
    </row>
    <row r="4008" spans="1:24"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f>
        <v>6.666666666666667E-5</v>
      </c>
      <c r="P4008" s="6">
        <f>E4008/L4008</f>
        <v>2</v>
      </c>
      <c r="Q4008" t="str">
        <f t="shared" si="373"/>
        <v>theater</v>
      </c>
      <c r="R4008" s="7" t="str">
        <f t="shared" si="374"/>
        <v>plays</v>
      </c>
      <c r="S4008" s="13">
        <f>(((I4008/60)/60)/24)+DATE(1970,1,1)</f>
        <v>42416.772997685184</v>
      </c>
      <c r="T4008" s="16">
        <f>(((J4008/60)/60)/24)+DATE(1970,1,1)</f>
        <v>42391.772997685184</v>
      </c>
      <c r="U4008" t="str">
        <f t="shared" si="375"/>
        <v/>
      </c>
      <c r="V4008">
        <f t="shared" si="376"/>
        <v>1</v>
      </c>
      <c r="W4008" t="str">
        <f t="shared" si="377"/>
        <v/>
      </c>
      <c r="X4008">
        <f t="shared" si="378"/>
        <v>1</v>
      </c>
    </row>
    <row r="4009" spans="1:24"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f>
        <v>2.5000000000000001E-3</v>
      </c>
      <c r="P4009" s="6">
        <f>E4009/L4009</f>
        <v>5</v>
      </c>
      <c r="Q4009" t="str">
        <f t="shared" si="373"/>
        <v>theater</v>
      </c>
      <c r="R4009" s="7" t="str">
        <f t="shared" si="374"/>
        <v>plays</v>
      </c>
      <c r="S4009" s="13">
        <f>(((I4009/60)/60)/24)+DATE(1970,1,1)</f>
        <v>41877.686111111114</v>
      </c>
      <c r="T4009" s="16">
        <f>(((J4009/60)/60)/24)+DATE(1970,1,1)</f>
        <v>41848.772928240738</v>
      </c>
      <c r="U4009" t="str">
        <f t="shared" si="375"/>
        <v/>
      </c>
      <c r="V4009">
        <f t="shared" si="376"/>
        <v>1</v>
      </c>
      <c r="W4009" t="str">
        <f t="shared" si="377"/>
        <v/>
      </c>
      <c r="X4009">
        <f t="shared" si="378"/>
        <v>1</v>
      </c>
    </row>
    <row r="4010" spans="1:24"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f>
        <v>0.06</v>
      </c>
      <c r="P4010" s="6">
        <f>E4010/L4010</f>
        <v>15</v>
      </c>
      <c r="Q4010" t="str">
        <f t="shared" si="373"/>
        <v>theater</v>
      </c>
      <c r="R4010" s="7" t="str">
        <f t="shared" si="374"/>
        <v>plays</v>
      </c>
      <c r="S4010" s="13">
        <f>(((I4010/60)/60)/24)+DATE(1970,1,1)</f>
        <v>42207.964201388888</v>
      </c>
      <c r="T4010" s="16">
        <f>(((J4010/60)/60)/24)+DATE(1970,1,1)</f>
        <v>42177.964201388888</v>
      </c>
      <c r="U4010" t="str">
        <f t="shared" si="375"/>
        <v/>
      </c>
      <c r="V4010">
        <f t="shared" si="376"/>
        <v>4</v>
      </c>
      <c r="W4010" t="str">
        <f t="shared" si="377"/>
        <v/>
      </c>
      <c r="X4010">
        <f t="shared" si="378"/>
        <v>4</v>
      </c>
    </row>
    <row r="4011" spans="1:24"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f>
        <v>3.8860103626943004E-2</v>
      </c>
      <c r="P4011" s="6">
        <f>E4011/L4011</f>
        <v>25</v>
      </c>
      <c r="Q4011" t="str">
        <f t="shared" si="373"/>
        <v>theater</v>
      </c>
      <c r="R4011" s="7" t="str">
        <f t="shared" si="374"/>
        <v>plays</v>
      </c>
      <c r="S4011" s="13">
        <f>(((I4011/60)/60)/24)+DATE(1970,1,1)</f>
        <v>41891.700925925928</v>
      </c>
      <c r="T4011" s="16">
        <f>(((J4011/60)/60)/24)+DATE(1970,1,1)</f>
        <v>41851.700925925928</v>
      </c>
      <c r="U4011" t="str">
        <f t="shared" si="375"/>
        <v/>
      </c>
      <c r="V4011">
        <f t="shared" si="376"/>
        <v>3</v>
      </c>
      <c r="W4011" t="str">
        <f t="shared" si="377"/>
        <v/>
      </c>
      <c r="X4011">
        <f t="shared" si="378"/>
        <v>3</v>
      </c>
    </row>
    <row r="4012" spans="1:24"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f>
        <v>0.24194444444444443</v>
      </c>
      <c r="P4012" s="6">
        <f>E4012/L4012</f>
        <v>45.842105263157897</v>
      </c>
      <c r="Q4012" t="str">
        <f t="shared" si="373"/>
        <v>theater</v>
      </c>
      <c r="R4012" s="7" t="str">
        <f t="shared" si="374"/>
        <v>plays</v>
      </c>
      <c r="S4012" s="13">
        <f>(((I4012/60)/60)/24)+DATE(1970,1,1)</f>
        <v>41938.770439814813</v>
      </c>
      <c r="T4012" s="16">
        <f>(((J4012/60)/60)/24)+DATE(1970,1,1)</f>
        <v>41921.770439814813</v>
      </c>
      <c r="U4012" t="str">
        <f t="shared" si="375"/>
        <v/>
      </c>
      <c r="V4012">
        <f t="shared" si="376"/>
        <v>38</v>
      </c>
      <c r="W4012" t="str">
        <f t="shared" si="377"/>
        <v/>
      </c>
      <c r="X4012">
        <f t="shared" si="378"/>
        <v>38</v>
      </c>
    </row>
    <row r="4013" spans="1:24"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f>
        <v>7.5999999999999998E-2</v>
      </c>
      <c r="P4013" s="6">
        <f>E4013/L4013</f>
        <v>4.75</v>
      </c>
      <c r="Q4013" t="str">
        <f t="shared" si="373"/>
        <v>theater</v>
      </c>
      <c r="R4013" s="7" t="str">
        <f t="shared" si="374"/>
        <v>plays</v>
      </c>
      <c r="S4013" s="13">
        <f>(((I4013/60)/60)/24)+DATE(1970,1,1)</f>
        <v>42032.54488425926</v>
      </c>
      <c r="T4013" s="16">
        <f>(((J4013/60)/60)/24)+DATE(1970,1,1)</f>
        <v>42002.54488425926</v>
      </c>
      <c r="U4013" t="str">
        <f t="shared" si="375"/>
        <v/>
      </c>
      <c r="V4013">
        <f t="shared" si="376"/>
        <v>4</v>
      </c>
      <c r="W4013" t="str">
        <f t="shared" si="377"/>
        <v/>
      </c>
      <c r="X4013">
        <f t="shared" si="378"/>
        <v>4</v>
      </c>
    </row>
    <row r="4014" spans="1:24"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f>
        <v>0</v>
      </c>
      <c r="P4014" s="6" t="e">
        <f>E4014/L4014</f>
        <v>#DIV/0!</v>
      </c>
      <c r="Q4014" t="str">
        <f t="shared" si="373"/>
        <v>theater</v>
      </c>
      <c r="R4014" s="7" t="str">
        <f t="shared" si="374"/>
        <v>plays</v>
      </c>
      <c r="S4014" s="13">
        <f>(((I4014/60)/60)/24)+DATE(1970,1,1)</f>
        <v>42126.544548611113</v>
      </c>
      <c r="T4014" s="16">
        <f>(((J4014/60)/60)/24)+DATE(1970,1,1)</f>
        <v>42096.544548611113</v>
      </c>
      <c r="U4014" t="str">
        <f t="shared" si="375"/>
        <v/>
      </c>
      <c r="V4014">
        <f t="shared" si="376"/>
        <v>0</v>
      </c>
      <c r="W4014" t="str">
        <f t="shared" si="377"/>
        <v/>
      </c>
      <c r="X4014">
        <f t="shared" si="378"/>
        <v>0</v>
      </c>
    </row>
    <row r="4015" spans="1:24"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f>
        <v>1.2999999999999999E-2</v>
      </c>
      <c r="P4015" s="6">
        <f>E4015/L4015</f>
        <v>13</v>
      </c>
      <c r="Q4015" t="str">
        <f t="shared" si="373"/>
        <v>theater</v>
      </c>
      <c r="R4015" s="7" t="str">
        <f t="shared" si="374"/>
        <v>plays</v>
      </c>
      <c r="S4015" s="13">
        <f>(((I4015/60)/60)/24)+DATE(1970,1,1)</f>
        <v>42051.301192129627</v>
      </c>
      <c r="T4015" s="16">
        <f>(((J4015/60)/60)/24)+DATE(1970,1,1)</f>
        <v>42021.301192129627</v>
      </c>
      <c r="U4015" t="str">
        <f t="shared" si="375"/>
        <v/>
      </c>
      <c r="V4015">
        <f t="shared" si="376"/>
        <v>2</v>
      </c>
      <c r="W4015" t="str">
        <f t="shared" si="377"/>
        <v/>
      </c>
      <c r="X4015">
        <f t="shared" si="378"/>
        <v>2</v>
      </c>
    </row>
    <row r="4016" spans="1:24"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f>
        <v>0</v>
      </c>
      <c r="P4016" s="6" t="e">
        <f>E4016/L4016</f>
        <v>#DIV/0!</v>
      </c>
      <c r="Q4016" t="str">
        <f t="shared" si="373"/>
        <v>theater</v>
      </c>
      <c r="R4016" s="7" t="str">
        <f t="shared" si="374"/>
        <v>plays</v>
      </c>
      <c r="S4016" s="13">
        <f>(((I4016/60)/60)/24)+DATE(1970,1,1)</f>
        <v>42434.246168981481</v>
      </c>
      <c r="T4016" s="16">
        <f>(((J4016/60)/60)/24)+DATE(1970,1,1)</f>
        <v>42419.246168981481</v>
      </c>
      <c r="U4016" t="str">
        <f t="shared" si="375"/>
        <v/>
      </c>
      <c r="V4016">
        <f t="shared" si="376"/>
        <v>0</v>
      </c>
      <c r="W4016" t="str">
        <f t="shared" si="377"/>
        <v/>
      </c>
      <c r="X4016">
        <f t="shared" si="378"/>
        <v>0</v>
      </c>
    </row>
    <row r="4017" spans="1:24"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f>
        <v>1.4285714285714287E-4</v>
      </c>
      <c r="P4017" s="6">
        <f>E4017/L4017</f>
        <v>1</v>
      </c>
      <c r="Q4017" t="str">
        <f t="shared" si="373"/>
        <v>theater</v>
      </c>
      <c r="R4017" s="7" t="str">
        <f t="shared" si="374"/>
        <v>plays</v>
      </c>
      <c r="S4017" s="13">
        <f>(((I4017/60)/60)/24)+DATE(1970,1,1)</f>
        <v>42204.780821759254</v>
      </c>
      <c r="T4017" s="16">
        <f>(((J4017/60)/60)/24)+DATE(1970,1,1)</f>
        <v>42174.780821759254</v>
      </c>
      <c r="U4017" t="str">
        <f t="shared" si="375"/>
        <v/>
      </c>
      <c r="V4017">
        <f t="shared" si="376"/>
        <v>1</v>
      </c>
      <c r="W4017" t="str">
        <f t="shared" si="377"/>
        <v/>
      </c>
      <c r="X4017">
        <f t="shared" si="378"/>
        <v>1</v>
      </c>
    </row>
    <row r="4018" spans="1:24"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f>
        <v>0.14000000000000001</v>
      </c>
      <c r="P4018" s="6">
        <f>E4018/L4018</f>
        <v>10</v>
      </c>
      <c r="Q4018" t="str">
        <f t="shared" si="373"/>
        <v>theater</v>
      </c>
      <c r="R4018" s="7" t="str">
        <f t="shared" si="374"/>
        <v>plays</v>
      </c>
      <c r="S4018" s="13">
        <f>(((I4018/60)/60)/24)+DATE(1970,1,1)</f>
        <v>41899.872685185182</v>
      </c>
      <c r="T4018" s="16">
        <f>(((J4018/60)/60)/24)+DATE(1970,1,1)</f>
        <v>41869.872685185182</v>
      </c>
      <c r="U4018" t="str">
        <f t="shared" si="375"/>
        <v/>
      </c>
      <c r="V4018">
        <f t="shared" si="376"/>
        <v>7</v>
      </c>
      <c r="W4018" t="str">
        <f t="shared" si="377"/>
        <v/>
      </c>
      <c r="X4018">
        <f t="shared" si="378"/>
        <v>7</v>
      </c>
    </row>
    <row r="4019" spans="1:24"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f>
        <v>1.0500000000000001E-2</v>
      </c>
      <c r="P4019" s="6">
        <f>E4019/L4019</f>
        <v>52.5</v>
      </c>
      <c r="Q4019" t="str">
        <f t="shared" si="373"/>
        <v>theater</v>
      </c>
      <c r="R4019" s="7" t="str">
        <f t="shared" si="374"/>
        <v>plays</v>
      </c>
      <c r="S4019" s="13">
        <f>(((I4019/60)/60)/24)+DATE(1970,1,1)</f>
        <v>41886.672152777777</v>
      </c>
      <c r="T4019" s="16">
        <f>(((J4019/60)/60)/24)+DATE(1970,1,1)</f>
        <v>41856.672152777777</v>
      </c>
      <c r="U4019" t="str">
        <f t="shared" si="375"/>
        <v/>
      </c>
      <c r="V4019">
        <f t="shared" si="376"/>
        <v>2</v>
      </c>
      <c r="W4019" t="str">
        <f t="shared" si="377"/>
        <v/>
      </c>
      <c r="X4019">
        <f t="shared" si="378"/>
        <v>2</v>
      </c>
    </row>
    <row r="4020" spans="1:24"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f>
        <v>8.666666666666667E-2</v>
      </c>
      <c r="P4020" s="6">
        <f>E4020/L4020</f>
        <v>32.5</v>
      </c>
      <c r="Q4020" t="str">
        <f t="shared" si="373"/>
        <v>theater</v>
      </c>
      <c r="R4020" s="7" t="str">
        <f t="shared" si="374"/>
        <v>plays</v>
      </c>
      <c r="S4020" s="13">
        <f>(((I4020/60)/60)/24)+DATE(1970,1,1)</f>
        <v>42650.91097222222</v>
      </c>
      <c r="T4020" s="16">
        <f>(((J4020/60)/60)/24)+DATE(1970,1,1)</f>
        <v>42620.91097222222</v>
      </c>
      <c r="U4020" t="str">
        <f t="shared" si="375"/>
        <v/>
      </c>
      <c r="V4020">
        <f t="shared" si="376"/>
        <v>4</v>
      </c>
      <c r="W4020" t="str">
        <f t="shared" si="377"/>
        <v/>
      </c>
      <c r="X4020">
        <f t="shared" si="378"/>
        <v>4</v>
      </c>
    </row>
    <row r="4021" spans="1:24"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f>
        <v>8.2857142857142851E-3</v>
      </c>
      <c r="P4021" s="6">
        <f>E4021/L4021</f>
        <v>7.25</v>
      </c>
      <c r="Q4021" t="str">
        <f t="shared" si="373"/>
        <v>theater</v>
      </c>
      <c r="R4021" s="7" t="str">
        <f t="shared" si="374"/>
        <v>plays</v>
      </c>
      <c r="S4021" s="13">
        <f>(((I4021/60)/60)/24)+DATE(1970,1,1)</f>
        <v>42475.686111111107</v>
      </c>
      <c r="T4021" s="16">
        <f>(((J4021/60)/60)/24)+DATE(1970,1,1)</f>
        <v>42417.675879629634</v>
      </c>
      <c r="U4021" t="str">
        <f t="shared" si="375"/>
        <v/>
      </c>
      <c r="V4021">
        <f t="shared" si="376"/>
        <v>4</v>
      </c>
      <c r="W4021" t="str">
        <f t="shared" si="377"/>
        <v/>
      </c>
      <c r="X4021">
        <f t="shared" si="378"/>
        <v>4</v>
      </c>
    </row>
    <row r="4022" spans="1:24"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f>
        <v>0.16666666666666666</v>
      </c>
      <c r="P4022" s="6">
        <f>E4022/L4022</f>
        <v>33.333333333333336</v>
      </c>
      <c r="Q4022" t="str">
        <f t="shared" si="373"/>
        <v>theater</v>
      </c>
      <c r="R4022" s="7" t="str">
        <f t="shared" si="374"/>
        <v>plays</v>
      </c>
      <c r="S4022" s="13">
        <f>(((I4022/60)/60)/24)+DATE(1970,1,1)</f>
        <v>42087.149293981478</v>
      </c>
      <c r="T4022" s="16">
        <f>(((J4022/60)/60)/24)+DATE(1970,1,1)</f>
        <v>42057.190960648149</v>
      </c>
      <c r="U4022" t="str">
        <f t="shared" si="375"/>
        <v/>
      </c>
      <c r="V4022">
        <f t="shared" si="376"/>
        <v>3</v>
      </c>
      <c r="W4022" t="str">
        <f t="shared" si="377"/>
        <v/>
      </c>
      <c r="X4022">
        <f t="shared" si="378"/>
        <v>3</v>
      </c>
    </row>
    <row r="4023" spans="1:24"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f>
        <v>8.3333333333333332E-3</v>
      </c>
      <c r="P4023" s="6">
        <f>E4023/L4023</f>
        <v>62.5</v>
      </c>
      <c r="Q4023" t="str">
        <f t="shared" si="373"/>
        <v>theater</v>
      </c>
      <c r="R4023" s="7" t="str">
        <f t="shared" si="374"/>
        <v>plays</v>
      </c>
      <c r="S4023" s="13">
        <f>(((I4023/60)/60)/24)+DATE(1970,1,1)</f>
        <v>41938.911550925928</v>
      </c>
      <c r="T4023" s="16">
        <f>(((J4023/60)/60)/24)+DATE(1970,1,1)</f>
        <v>41878.911550925928</v>
      </c>
      <c r="U4023" t="str">
        <f t="shared" si="375"/>
        <v/>
      </c>
      <c r="V4023">
        <f t="shared" si="376"/>
        <v>2</v>
      </c>
      <c r="W4023" t="str">
        <f t="shared" si="377"/>
        <v/>
      </c>
      <c r="X4023">
        <f t="shared" si="378"/>
        <v>2</v>
      </c>
    </row>
    <row r="4024" spans="1:24"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f>
        <v>0.69561111111111107</v>
      </c>
      <c r="P4024" s="6">
        <f>E4024/L4024</f>
        <v>63.558375634517766</v>
      </c>
      <c r="Q4024" t="str">
        <f t="shared" si="373"/>
        <v>theater</v>
      </c>
      <c r="R4024" s="7" t="str">
        <f t="shared" si="374"/>
        <v>plays</v>
      </c>
      <c r="S4024" s="13">
        <f>(((I4024/60)/60)/24)+DATE(1970,1,1)</f>
        <v>42036.120833333334</v>
      </c>
      <c r="T4024" s="16">
        <f>(((J4024/60)/60)/24)+DATE(1970,1,1)</f>
        <v>41990.584108796291</v>
      </c>
      <c r="U4024" t="str">
        <f t="shared" si="375"/>
        <v/>
      </c>
      <c r="V4024">
        <f t="shared" si="376"/>
        <v>197</v>
      </c>
      <c r="W4024" t="str">
        <f t="shared" si="377"/>
        <v/>
      </c>
      <c r="X4024">
        <f t="shared" si="378"/>
        <v>197</v>
      </c>
    </row>
    <row r="4025" spans="1:24"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f>
        <v>0</v>
      </c>
      <c r="P4025" s="6" t="e">
        <f>E4025/L4025</f>
        <v>#DIV/0!</v>
      </c>
      <c r="Q4025" t="str">
        <f t="shared" si="373"/>
        <v>theater</v>
      </c>
      <c r="R4025" s="7" t="str">
        <f t="shared" si="374"/>
        <v>plays</v>
      </c>
      <c r="S4025" s="13">
        <f>(((I4025/60)/60)/24)+DATE(1970,1,1)</f>
        <v>42453.957905092597</v>
      </c>
      <c r="T4025" s="16">
        <f>(((J4025/60)/60)/24)+DATE(1970,1,1)</f>
        <v>42408.999571759254</v>
      </c>
      <c r="U4025" t="str">
        <f t="shared" si="375"/>
        <v/>
      </c>
      <c r="V4025">
        <f t="shared" si="376"/>
        <v>0</v>
      </c>
      <c r="W4025" t="str">
        <f t="shared" si="377"/>
        <v/>
      </c>
      <c r="X4025">
        <f t="shared" si="378"/>
        <v>0</v>
      </c>
    </row>
    <row r="4026" spans="1:24"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f>
        <v>1.2500000000000001E-2</v>
      </c>
      <c r="P4026" s="6">
        <f>E4026/L4026</f>
        <v>10</v>
      </c>
      <c r="Q4026" t="str">
        <f t="shared" si="373"/>
        <v>theater</v>
      </c>
      <c r="R4026" s="7" t="str">
        <f t="shared" si="374"/>
        <v>plays</v>
      </c>
      <c r="S4026" s="13">
        <f>(((I4026/60)/60)/24)+DATE(1970,1,1)</f>
        <v>42247.670104166667</v>
      </c>
      <c r="T4026" s="16">
        <f>(((J4026/60)/60)/24)+DATE(1970,1,1)</f>
        <v>42217.670104166667</v>
      </c>
      <c r="U4026" t="str">
        <f t="shared" si="375"/>
        <v/>
      </c>
      <c r="V4026">
        <f t="shared" si="376"/>
        <v>1</v>
      </c>
      <c r="W4026" t="str">
        <f t="shared" si="377"/>
        <v/>
      </c>
      <c r="X4026">
        <f t="shared" si="378"/>
        <v>1</v>
      </c>
    </row>
    <row r="4027" spans="1:24"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f>
        <v>0.05</v>
      </c>
      <c r="P4027" s="6">
        <f>E4027/L4027</f>
        <v>62.5</v>
      </c>
      <c r="Q4027" t="str">
        <f t="shared" si="373"/>
        <v>theater</v>
      </c>
      <c r="R4027" s="7" t="str">
        <f t="shared" si="374"/>
        <v>plays</v>
      </c>
      <c r="S4027" s="13">
        <f>(((I4027/60)/60)/24)+DATE(1970,1,1)</f>
        <v>42211.237685185188</v>
      </c>
      <c r="T4027" s="16">
        <f>(((J4027/60)/60)/24)+DATE(1970,1,1)</f>
        <v>42151.237685185188</v>
      </c>
      <c r="U4027" t="str">
        <f t="shared" si="375"/>
        <v/>
      </c>
      <c r="V4027">
        <f t="shared" si="376"/>
        <v>4</v>
      </c>
      <c r="W4027" t="str">
        <f t="shared" si="377"/>
        <v/>
      </c>
      <c r="X4027">
        <f t="shared" si="378"/>
        <v>4</v>
      </c>
    </row>
    <row r="4028" spans="1:24"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f>
        <v>0</v>
      </c>
      <c r="P4028" s="6" t="e">
        <f>E4028/L4028</f>
        <v>#DIV/0!</v>
      </c>
      <c r="Q4028" t="str">
        <f t="shared" si="373"/>
        <v>theater</v>
      </c>
      <c r="R4028" s="7" t="str">
        <f t="shared" si="374"/>
        <v>plays</v>
      </c>
      <c r="S4028" s="13">
        <f>(((I4028/60)/60)/24)+DATE(1970,1,1)</f>
        <v>42342.697210648148</v>
      </c>
      <c r="T4028" s="16">
        <f>(((J4028/60)/60)/24)+DATE(1970,1,1)</f>
        <v>42282.655543981484</v>
      </c>
      <c r="U4028" t="str">
        <f t="shared" si="375"/>
        <v/>
      </c>
      <c r="V4028">
        <f t="shared" si="376"/>
        <v>0</v>
      </c>
      <c r="W4028" t="str">
        <f t="shared" si="377"/>
        <v/>
      </c>
      <c r="X4028">
        <f t="shared" si="378"/>
        <v>0</v>
      </c>
    </row>
    <row r="4029" spans="1:24"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f>
        <v>7.166666666666667E-2</v>
      </c>
      <c r="P4029" s="6">
        <f>E4029/L4029</f>
        <v>30.714285714285715</v>
      </c>
      <c r="Q4029" t="str">
        <f t="shared" si="373"/>
        <v>theater</v>
      </c>
      <c r="R4029" s="7" t="str">
        <f t="shared" si="374"/>
        <v>plays</v>
      </c>
      <c r="S4029" s="13">
        <f>(((I4029/60)/60)/24)+DATE(1970,1,1)</f>
        <v>42789.041666666672</v>
      </c>
      <c r="T4029" s="16">
        <f>(((J4029/60)/60)/24)+DATE(1970,1,1)</f>
        <v>42768.97084490741</v>
      </c>
      <c r="U4029" t="str">
        <f t="shared" si="375"/>
        <v/>
      </c>
      <c r="V4029">
        <f t="shared" si="376"/>
        <v>7</v>
      </c>
      <c r="W4029" t="str">
        <f t="shared" si="377"/>
        <v/>
      </c>
      <c r="X4029">
        <f t="shared" si="378"/>
        <v>7</v>
      </c>
    </row>
    <row r="4030" spans="1:24"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f>
        <v>0.28050000000000003</v>
      </c>
      <c r="P4030" s="6">
        <f>E4030/L4030</f>
        <v>51</v>
      </c>
      <c r="Q4030" t="str">
        <f t="shared" si="373"/>
        <v>theater</v>
      </c>
      <c r="R4030" s="7" t="str">
        <f t="shared" si="374"/>
        <v>plays</v>
      </c>
      <c r="S4030" s="13">
        <f>(((I4030/60)/60)/24)+DATE(1970,1,1)</f>
        <v>41795.938657407409</v>
      </c>
      <c r="T4030" s="16">
        <f>(((J4030/60)/60)/24)+DATE(1970,1,1)</f>
        <v>41765.938657407409</v>
      </c>
      <c r="U4030" t="str">
        <f t="shared" si="375"/>
        <v/>
      </c>
      <c r="V4030">
        <f t="shared" si="376"/>
        <v>11</v>
      </c>
      <c r="W4030" t="str">
        <f t="shared" si="377"/>
        <v/>
      </c>
      <c r="X4030">
        <f t="shared" si="378"/>
        <v>11</v>
      </c>
    </row>
    <row r="4031" spans="1:24"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f>
        <v>0</v>
      </c>
      <c r="P4031" s="6" t="e">
        <f>E4031/L4031</f>
        <v>#DIV/0!</v>
      </c>
      <c r="Q4031" t="str">
        <f t="shared" si="373"/>
        <v>theater</v>
      </c>
      <c r="R4031" s="7" t="str">
        <f t="shared" si="374"/>
        <v>plays</v>
      </c>
      <c r="S4031" s="13">
        <f>(((I4031/60)/60)/24)+DATE(1970,1,1)</f>
        <v>42352.025115740747</v>
      </c>
      <c r="T4031" s="16">
        <f>(((J4031/60)/60)/24)+DATE(1970,1,1)</f>
        <v>42322.025115740747</v>
      </c>
      <c r="U4031" t="str">
        <f t="shared" si="375"/>
        <v/>
      </c>
      <c r="V4031">
        <f t="shared" si="376"/>
        <v>0</v>
      </c>
      <c r="W4031" t="str">
        <f t="shared" si="377"/>
        <v/>
      </c>
      <c r="X4031">
        <f t="shared" si="378"/>
        <v>0</v>
      </c>
    </row>
    <row r="4032" spans="1:24"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f>
        <v>0.16</v>
      </c>
      <c r="P4032" s="6">
        <f>E4032/L4032</f>
        <v>66.666666666666671</v>
      </c>
      <c r="Q4032" t="str">
        <f t="shared" si="373"/>
        <v>theater</v>
      </c>
      <c r="R4032" s="7" t="str">
        <f t="shared" si="374"/>
        <v>plays</v>
      </c>
      <c r="S4032" s="13">
        <f>(((I4032/60)/60)/24)+DATE(1970,1,1)</f>
        <v>42403.784027777772</v>
      </c>
      <c r="T4032" s="16">
        <f>(((J4032/60)/60)/24)+DATE(1970,1,1)</f>
        <v>42374.655081018514</v>
      </c>
      <c r="U4032" t="str">
        <f t="shared" si="375"/>
        <v/>
      </c>
      <c r="V4032">
        <f t="shared" si="376"/>
        <v>6</v>
      </c>
      <c r="W4032" t="str">
        <f t="shared" si="377"/>
        <v/>
      </c>
      <c r="X4032">
        <f t="shared" si="378"/>
        <v>6</v>
      </c>
    </row>
    <row r="4033" spans="1:24"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f>
        <v>0</v>
      </c>
      <c r="P4033" s="6" t="e">
        <f>E4033/L4033</f>
        <v>#DIV/0!</v>
      </c>
      <c r="Q4033" t="str">
        <f t="shared" si="373"/>
        <v>theater</v>
      </c>
      <c r="R4033" s="7" t="str">
        <f t="shared" si="374"/>
        <v>plays</v>
      </c>
      <c r="S4033" s="13">
        <f>(((I4033/60)/60)/24)+DATE(1970,1,1)</f>
        <v>41991.626898148148</v>
      </c>
      <c r="T4033" s="16">
        <f>(((J4033/60)/60)/24)+DATE(1970,1,1)</f>
        <v>41941.585231481484</v>
      </c>
      <c r="U4033" t="str">
        <f t="shared" si="375"/>
        <v/>
      </c>
      <c r="V4033">
        <f t="shared" si="376"/>
        <v>0</v>
      </c>
      <c r="W4033" t="str">
        <f t="shared" si="377"/>
        <v/>
      </c>
      <c r="X4033">
        <f t="shared" si="378"/>
        <v>0</v>
      </c>
    </row>
    <row r="4034" spans="1:24"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f>
        <v>6.8287037037037035E-2</v>
      </c>
      <c r="P4034" s="6">
        <f>E4034/L4034</f>
        <v>59</v>
      </c>
      <c r="Q4034" t="str">
        <f t="shared" si="373"/>
        <v>theater</v>
      </c>
      <c r="R4034" s="7" t="str">
        <f t="shared" si="374"/>
        <v>plays</v>
      </c>
      <c r="S4034" s="13">
        <f>(((I4034/60)/60)/24)+DATE(1970,1,1)</f>
        <v>42353.85087962963</v>
      </c>
      <c r="T4034" s="16">
        <f>(((J4034/60)/60)/24)+DATE(1970,1,1)</f>
        <v>42293.809212962966</v>
      </c>
      <c r="U4034" t="str">
        <f t="shared" si="375"/>
        <v/>
      </c>
      <c r="V4034">
        <f t="shared" si="376"/>
        <v>7</v>
      </c>
      <c r="W4034" t="str">
        <f t="shared" si="377"/>
        <v/>
      </c>
      <c r="X4034">
        <f t="shared" si="378"/>
        <v>7</v>
      </c>
    </row>
    <row r="4035" spans="1:24"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f>
        <v>0.25698702928870293</v>
      </c>
      <c r="P4035" s="6">
        <f>E4035/L4035</f>
        <v>65.340319148936175</v>
      </c>
      <c r="Q4035" t="str">
        <f t="shared" ref="Q4035:Q4098" si="379">LEFT(N4035,SEARCH("/",N4035)-1)</f>
        <v>theater</v>
      </c>
      <c r="R4035" s="7" t="str">
        <f t="shared" ref="R4035:R4098" si="380">RIGHT(N4035,LEN(N4035)-SEARCH("/",N4035))</f>
        <v>plays</v>
      </c>
      <c r="S4035" s="13">
        <f>(((I4035/60)/60)/24)+DATE(1970,1,1)</f>
        <v>42645.375</v>
      </c>
      <c r="T4035" s="16">
        <f>(((J4035/60)/60)/24)+DATE(1970,1,1)</f>
        <v>42614.268796296295</v>
      </c>
      <c r="U4035" t="str">
        <f t="shared" ref="U4035:U4098" si="381">IF(F4035="Successful",L4035,"")</f>
        <v/>
      </c>
      <c r="V4035">
        <f t="shared" ref="V4035:V4098" si="382">IF($F4035="Failed",$L4035,"")</f>
        <v>94</v>
      </c>
      <c r="W4035" t="str">
        <f t="shared" ref="W4035:W4098" si="383">IF($F4035="Canceled",$L4035,"")</f>
        <v/>
      </c>
      <c r="X4035">
        <f t="shared" ref="X4035:X4098" si="384">IF(V4035="",W4035,V4035)</f>
        <v>94</v>
      </c>
    </row>
    <row r="4036" spans="1:24"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f>
        <v>1.4814814814814815E-2</v>
      </c>
      <c r="P4036" s="6">
        <f>E4036/L4036</f>
        <v>100</v>
      </c>
      <c r="Q4036" t="str">
        <f t="shared" si="379"/>
        <v>theater</v>
      </c>
      <c r="R4036" s="7" t="str">
        <f t="shared" si="380"/>
        <v>plays</v>
      </c>
      <c r="S4036" s="13">
        <f>(((I4036/60)/60)/24)+DATE(1970,1,1)</f>
        <v>42097.905671296292</v>
      </c>
      <c r="T4036" s="16">
        <f>(((J4036/60)/60)/24)+DATE(1970,1,1)</f>
        <v>42067.947337962964</v>
      </c>
      <c r="U4036" t="str">
        <f t="shared" si="381"/>
        <v/>
      </c>
      <c r="V4036">
        <f t="shared" si="382"/>
        <v>2</v>
      </c>
      <c r="W4036" t="str">
        <f t="shared" si="383"/>
        <v/>
      </c>
      <c r="X4036">
        <f t="shared" si="384"/>
        <v>2</v>
      </c>
    </row>
    <row r="4037" spans="1:24"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f>
        <v>0.36849999999999999</v>
      </c>
      <c r="P4037" s="6">
        <f>E4037/L4037</f>
        <v>147.4</v>
      </c>
      <c r="Q4037" t="str">
        <f t="shared" si="379"/>
        <v>theater</v>
      </c>
      <c r="R4037" s="7" t="str">
        <f t="shared" si="380"/>
        <v>plays</v>
      </c>
      <c r="S4037" s="13">
        <f>(((I4037/60)/60)/24)+DATE(1970,1,1)</f>
        <v>41933.882951388885</v>
      </c>
      <c r="T4037" s="16">
        <f>(((J4037/60)/60)/24)+DATE(1970,1,1)</f>
        <v>41903.882951388885</v>
      </c>
      <c r="U4037" t="str">
        <f t="shared" si="381"/>
        <v/>
      </c>
      <c r="V4037">
        <f t="shared" si="382"/>
        <v>25</v>
      </c>
      <c r="W4037" t="str">
        <f t="shared" si="383"/>
        <v/>
      </c>
      <c r="X4037">
        <f t="shared" si="384"/>
        <v>25</v>
      </c>
    </row>
    <row r="4038" spans="1:24"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f>
        <v>0.47049999999999997</v>
      </c>
      <c r="P4038" s="6">
        <f>E4038/L4038</f>
        <v>166.05882352941177</v>
      </c>
      <c r="Q4038" t="str">
        <f t="shared" si="379"/>
        <v>theater</v>
      </c>
      <c r="R4038" s="7" t="str">
        <f t="shared" si="380"/>
        <v>plays</v>
      </c>
      <c r="S4038" s="13">
        <f>(((I4038/60)/60)/24)+DATE(1970,1,1)</f>
        <v>41821.9375</v>
      </c>
      <c r="T4038" s="16">
        <f>(((J4038/60)/60)/24)+DATE(1970,1,1)</f>
        <v>41804.937083333331</v>
      </c>
      <c r="U4038" t="str">
        <f t="shared" si="381"/>
        <v/>
      </c>
      <c r="V4038">
        <f t="shared" si="382"/>
        <v>17</v>
      </c>
      <c r="W4038" t="str">
        <f t="shared" si="383"/>
        <v/>
      </c>
      <c r="X4038">
        <f t="shared" si="384"/>
        <v>17</v>
      </c>
    </row>
    <row r="4039" spans="1:24"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f>
        <v>0.11428571428571428</v>
      </c>
      <c r="P4039" s="6">
        <f>E4039/L4039</f>
        <v>40</v>
      </c>
      <c r="Q4039" t="str">
        <f t="shared" si="379"/>
        <v>theater</v>
      </c>
      <c r="R4039" s="7" t="str">
        <f t="shared" si="380"/>
        <v>plays</v>
      </c>
      <c r="S4039" s="13">
        <f>(((I4039/60)/60)/24)+DATE(1970,1,1)</f>
        <v>42514.600694444445</v>
      </c>
      <c r="T4039" s="16">
        <f>(((J4039/60)/60)/24)+DATE(1970,1,1)</f>
        <v>42497.070775462969</v>
      </c>
      <c r="U4039" t="str">
        <f t="shared" si="381"/>
        <v/>
      </c>
      <c r="V4039">
        <f t="shared" si="382"/>
        <v>2</v>
      </c>
      <c r="W4039" t="str">
        <f t="shared" si="383"/>
        <v/>
      </c>
      <c r="X4039">
        <f t="shared" si="384"/>
        <v>2</v>
      </c>
    </row>
    <row r="4040" spans="1:24"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f>
        <v>0.12039999999999999</v>
      </c>
      <c r="P4040" s="6">
        <f>E4040/L4040</f>
        <v>75.25</v>
      </c>
      <c r="Q4040" t="str">
        <f t="shared" si="379"/>
        <v>theater</v>
      </c>
      <c r="R4040" s="7" t="str">
        <f t="shared" si="380"/>
        <v>plays</v>
      </c>
      <c r="S4040" s="13">
        <f>(((I4040/60)/60)/24)+DATE(1970,1,1)</f>
        <v>41929.798726851855</v>
      </c>
      <c r="T4040" s="16">
        <f>(((J4040/60)/60)/24)+DATE(1970,1,1)</f>
        <v>41869.798726851855</v>
      </c>
      <c r="U4040" t="str">
        <f t="shared" si="381"/>
        <v/>
      </c>
      <c r="V4040">
        <f t="shared" si="382"/>
        <v>4</v>
      </c>
      <c r="W4040" t="str">
        <f t="shared" si="383"/>
        <v/>
      </c>
      <c r="X4040">
        <f t="shared" si="384"/>
        <v>4</v>
      </c>
    </row>
    <row r="4041" spans="1:24"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f>
        <v>0.6</v>
      </c>
      <c r="P4041" s="6">
        <f>E4041/L4041</f>
        <v>60</v>
      </c>
      <c r="Q4041" t="str">
        <f t="shared" si="379"/>
        <v>theater</v>
      </c>
      <c r="R4041" s="7" t="str">
        <f t="shared" si="380"/>
        <v>plays</v>
      </c>
      <c r="S4041" s="13">
        <f>(((I4041/60)/60)/24)+DATE(1970,1,1)</f>
        <v>42339.249305555553</v>
      </c>
      <c r="T4041" s="16">
        <f>(((J4041/60)/60)/24)+DATE(1970,1,1)</f>
        <v>42305.670914351853</v>
      </c>
      <c r="U4041" t="str">
        <f t="shared" si="381"/>
        <v/>
      </c>
      <c r="V4041">
        <f t="shared" si="382"/>
        <v>5</v>
      </c>
      <c r="W4041" t="str">
        <f t="shared" si="383"/>
        <v/>
      </c>
      <c r="X4041">
        <f t="shared" si="384"/>
        <v>5</v>
      </c>
    </row>
    <row r="4042" spans="1:24"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f>
        <v>0.3125</v>
      </c>
      <c r="P4042" s="6">
        <f>E4042/L4042</f>
        <v>1250</v>
      </c>
      <c r="Q4042" t="str">
        <f t="shared" si="379"/>
        <v>theater</v>
      </c>
      <c r="R4042" s="7" t="str">
        <f t="shared" si="380"/>
        <v>plays</v>
      </c>
      <c r="S4042" s="13">
        <f>(((I4042/60)/60)/24)+DATE(1970,1,1)</f>
        <v>42203.125</v>
      </c>
      <c r="T4042" s="16">
        <f>(((J4042/60)/60)/24)+DATE(1970,1,1)</f>
        <v>42144.231527777782</v>
      </c>
      <c r="U4042" t="str">
        <f t="shared" si="381"/>
        <v/>
      </c>
      <c r="V4042">
        <f t="shared" si="382"/>
        <v>2</v>
      </c>
      <c r="W4042" t="str">
        <f t="shared" si="383"/>
        <v/>
      </c>
      <c r="X4042">
        <f t="shared" si="384"/>
        <v>2</v>
      </c>
    </row>
    <row r="4043" spans="1:24"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f>
        <v>4.1999999999999997E-3</v>
      </c>
      <c r="P4043" s="6">
        <f>E4043/L4043</f>
        <v>10.5</v>
      </c>
      <c r="Q4043" t="str">
        <f t="shared" si="379"/>
        <v>theater</v>
      </c>
      <c r="R4043" s="7" t="str">
        <f t="shared" si="380"/>
        <v>plays</v>
      </c>
      <c r="S4043" s="13">
        <f>(((I4043/60)/60)/24)+DATE(1970,1,1)</f>
        <v>42619.474004629628</v>
      </c>
      <c r="T4043" s="16">
        <f>(((J4043/60)/60)/24)+DATE(1970,1,1)</f>
        <v>42559.474004629628</v>
      </c>
      <c r="U4043" t="str">
        <f t="shared" si="381"/>
        <v/>
      </c>
      <c r="V4043">
        <f t="shared" si="382"/>
        <v>2</v>
      </c>
      <c r="W4043" t="str">
        <f t="shared" si="383"/>
        <v/>
      </c>
      <c r="X4043">
        <f t="shared" si="384"/>
        <v>2</v>
      </c>
    </row>
    <row r="4044" spans="1:24"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f>
        <v>2.0999999999999999E-3</v>
      </c>
      <c r="P4044" s="6">
        <f>E4044/L4044</f>
        <v>7</v>
      </c>
      <c r="Q4044" t="str">
        <f t="shared" si="379"/>
        <v>theater</v>
      </c>
      <c r="R4044" s="7" t="str">
        <f t="shared" si="380"/>
        <v>plays</v>
      </c>
      <c r="S4044" s="13">
        <f>(((I4044/60)/60)/24)+DATE(1970,1,1)</f>
        <v>42024.802777777775</v>
      </c>
      <c r="T4044" s="16">
        <f>(((J4044/60)/60)/24)+DATE(1970,1,1)</f>
        <v>41995.084074074075</v>
      </c>
      <c r="U4044" t="str">
        <f t="shared" si="381"/>
        <v/>
      </c>
      <c r="V4044">
        <f t="shared" si="382"/>
        <v>3</v>
      </c>
      <c r="W4044" t="str">
        <f t="shared" si="383"/>
        <v/>
      </c>
      <c r="X4044">
        <f t="shared" si="384"/>
        <v>3</v>
      </c>
    </row>
    <row r="4045" spans="1:24"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f>
        <v>0</v>
      </c>
      <c r="P4045" s="6" t="e">
        <f>E4045/L4045</f>
        <v>#DIV/0!</v>
      </c>
      <c r="Q4045" t="str">
        <f t="shared" si="379"/>
        <v>theater</v>
      </c>
      <c r="R4045" s="7" t="str">
        <f t="shared" si="380"/>
        <v>plays</v>
      </c>
      <c r="S4045" s="13">
        <f>(((I4045/60)/60)/24)+DATE(1970,1,1)</f>
        <v>41963.957465277781</v>
      </c>
      <c r="T4045" s="16">
        <f>(((J4045/60)/60)/24)+DATE(1970,1,1)</f>
        <v>41948.957465277781</v>
      </c>
      <c r="U4045" t="str">
        <f t="shared" si="381"/>
        <v/>
      </c>
      <c r="V4045">
        <f t="shared" si="382"/>
        <v>0</v>
      </c>
      <c r="W4045" t="str">
        <f t="shared" si="383"/>
        <v/>
      </c>
      <c r="X4045">
        <f t="shared" si="384"/>
        <v>0</v>
      </c>
    </row>
    <row r="4046" spans="1:24"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f>
        <v>0.375</v>
      </c>
      <c r="P4046" s="6">
        <f>E4046/L4046</f>
        <v>56.25</v>
      </c>
      <c r="Q4046" t="str">
        <f t="shared" si="379"/>
        <v>theater</v>
      </c>
      <c r="R4046" s="7" t="str">
        <f t="shared" si="380"/>
        <v>plays</v>
      </c>
      <c r="S4046" s="13">
        <f>(((I4046/60)/60)/24)+DATE(1970,1,1)</f>
        <v>42104.208333333328</v>
      </c>
      <c r="T4046" s="16">
        <f>(((J4046/60)/60)/24)+DATE(1970,1,1)</f>
        <v>42074.219699074078</v>
      </c>
      <c r="U4046" t="str">
        <f t="shared" si="381"/>
        <v/>
      </c>
      <c r="V4046">
        <f t="shared" si="382"/>
        <v>4</v>
      </c>
      <c r="W4046" t="str">
        <f t="shared" si="383"/>
        <v/>
      </c>
      <c r="X4046">
        <f t="shared" si="384"/>
        <v>4</v>
      </c>
    </row>
    <row r="4047" spans="1:24"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f>
        <v>2.0000000000000001E-4</v>
      </c>
      <c r="P4047" s="6">
        <f>E4047/L4047</f>
        <v>1</v>
      </c>
      <c r="Q4047" t="str">
        <f t="shared" si="379"/>
        <v>theater</v>
      </c>
      <c r="R4047" s="7" t="str">
        <f t="shared" si="380"/>
        <v>plays</v>
      </c>
      <c r="S4047" s="13">
        <f>(((I4047/60)/60)/24)+DATE(1970,1,1)</f>
        <v>41872.201261574075</v>
      </c>
      <c r="T4047" s="16">
        <f>(((J4047/60)/60)/24)+DATE(1970,1,1)</f>
        <v>41842.201261574075</v>
      </c>
      <c r="U4047" t="str">
        <f t="shared" si="381"/>
        <v/>
      </c>
      <c r="V4047">
        <f t="shared" si="382"/>
        <v>1</v>
      </c>
      <c r="W4047" t="str">
        <f t="shared" si="383"/>
        <v/>
      </c>
      <c r="X4047">
        <f t="shared" si="384"/>
        <v>1</v>
      </c>
    </row>
    <row r="4048" spans="1:24"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f>
        <v>8.2142857142857142E-2</v>
      </c>
      <c r="P4048" s="6">
        <f>E4048/L4048</f>
        <v>38.333333333333336</v>
      </c>
      <c r="Q4048" t="str">
        <f t="shared" si="379"/>
        <v>theater</v>
      </c>
      <c r="R4048" s="7" t="str">
        <f t="shared" si="380"/>
        <v>plays</v>
      </c>
      <c r="S4048" s="13">
        <f>(((I4048/60)/60)/24)+DATE(1970,1,1)</f>
        <v>41934.650578703702</v>
      </c>
      <c r="T4048" s="16">
        <f>(((J4048/60)/60)/24)+DATE(1970,1,1)</f>
        <v>41904.650578703702</v>
      </c>
      <c r="U4048" t="str">
        <f t="shared" si="381"/>
        <v/>
      </c>
      <c r="V4048">
        <f t="shared" si="382"/>
        <v>12</v>
      </c>
      <c r="W4048" t="str">
        <f t="shared" si="383"/>
        <v/>
      </c>
      <c r="X4048">
        <f t="shared" si="384"/>
        <v>12</v>
      </c>
    </row>
    <row r="4049" spans="1:24"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f>
        <v>2.1999999999999999E-2</v>
      </c>
      <c r="P4049" s="6">
        <f>E4049/L4049</f>
        <v>27.5</v>
      </c>
      <c r="Q4049" t="str">
        <f t="shared" si="379"/>
        <v>theater</v>
      </c>
      <c r="R4049" s="7" t="str">
        <f t="shared" si="380"/>
        <v>plays</v>
      </c>
      <c r="S4049" s="13">
        <f>(((I4049/60)/60)/24)+DATE(1970,1,1)</f>
        <v>42015.041666666672</v>
      </c>
      <c r="T4049" s="16">
        <f>(((J4049/60)/60)/24)+DATE(1970,1,1)</f>
        <v>41991.022488425922</v>
      </c>
      <c r="U4049" t="str">
        <f t="shared" si="381"/>
        <v/>
      </c>
      <c r="V4049">
        <f t="shared" si="382"/>
        <v>4</v>
      </c>
      <c r="W4049" t="str">
        <f t="shared" si="383"/>
        <v/>
      </c>
      <c r="X4049">
        <f t="shared" si="384"/>
        <v>4</v>
      </c>
    </row>
    <row r="4050" spans="1:24"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f>
        <v>0.17652941176470588</v>
      </c>
      <c r="P4050" s="6">
        <f>E4050/L4050</f>
        <v>32.978021978021978</v>
      </c>
      <c r="Q4050" t="str">
        <f t="shared" si="379"/>
        <v>theater</v>
      </c>
      <c r="R4050" s="7" t="str">
        <f t="shared" si="380"/>
        <v>plays</v>
      </c>
      <c r="S4050" s="13">
        <f>(((I4050/60)/60)/24)+DATE(1970,1,1)</f>
        <v>42471.467442129629</v>
      </c>
      <c r="T4050" s="16">
        <f>(((J4050/60)/60)/24)+DATE(1970,1,1)</f>
        <v>42436.509108796294</v>
      </c>
      <c r="U4050" t="str">
        <f t="shared" si="381"/>
        <v/>
      </c>
      <c r="V4050">
        <f t="shared" si="382"/>
        <v>91</v>
      </c>
      <c r="W4050" t="str">
        <f t="shared" si="383"/>
        <v/>
      </c>
      <c r="X4050">
        <f t="shared" si="384"/>
        <v>91</v>
      </c>
    </row>
    <row r="4051" spans="1:24"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f>
        <v>8.0000000000000004E-4</v>
      </c>
      <c r="P4051" s="6">
        <f>E4051/L4051</f>
        <v>16</v>
      </c>
      <c r="Q4051" t="str">
        <f t="shared" si="379"/>
        <v>theater</v>
      </c>
      <c r="R4051" s="7" t="str">
        <f t="shared" si="380"/>
        <v>plays</v>
      </c>
      <c r="S4051" s="13">
        <f>(((I4051/60)/60)/24)+DATE(1970,1,1)</f>
        <v>42199.958506944444</v>
      </c>
      <c r="T4051" s="16">
        <f>(((J4051/60)/60)/24)+DATE(1970,1,1)</f>
        <v>42169.958506944444</v>
      </c>
      <c r="U4051" t="str">
        <f t="shared" si="381"/>
        <v/>
      </c>
      <c r="V4051">
        <f t="shared" si="382"/>
        <v>1</v>
      </c>
      <c r="W4051" t="str">
        <f t="shared" si="383"/>
        <v/>
      </c>
      <c r="X4051">
        <f t="shared" si="384"/>
        <v>1</v>
      </c>
    </row>
    <row r="4052" spans="1:24"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f>
        <v>6.6666666666666664E-4</v>
      </c>
      <c r="P4052" s="6">
        <f>E4052/L4052</f>
        <v>1</v>
      </c>
      <c r="Q4052" t="str">
        <f t="shared" si="379"/>
        <v>theater</v>
      </c>
      <c r="R4052" s="7" t="str">
        <f t="shared" si="380"/>
        <v>plays</v>
      </c>
      <c r="S4052" s="13">
        <f>(((I4052/60)/60)/24)+DATE(1970,1,1)</f>
        <v>41935.636469907404</v>
      </c>
      <c r="T4052" s="16">
        <f>(((J4052/60)/60)/24)+DATE(1970,1,1)</f>
        <v>41905.636469907404</v>
      </c>
      <c r="U4052" t="str">
        <f t="shared" si="381"/>
        <v/>
      </c>
      <c r="V4052">
        <f t="shared" si="382"/>
        <v>1</v>
      </c>
      <c r="W4052" t="str">
        <f t="shared" si="383"/>
        <v/>
      </c>
      <c r="X4052">
        <f t="shared" si="384"/>
        <v>1</v>
      </c>
    </row>
    <row r="4053" spans="1:24"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f>
        <v>0</v>
      </c>
      <c r="P4053" s="6" t="e">
        <f>E4053/L4053</f>
        <v>#DIV/0!</v>
      </c>
      <c r="Q4053" t="str">
        <f t="shared" si="379"/>
        <v>theater</v>
      </c>
      <c r="R4053" s="7" t="str">
        <f t="shared" si="380"/>
        <v>plays</v>
      </c>
      <c r="S4053" s="13">
        <f>(((I4053/60)/60)/24)+DATE(1970,1,1)</f>
        <v>41768.286805555559</v>
      </c>
      <c r="T4053" s="16">
        <f>(((J4053/60)/60)/24)+DATE(1970,1,1)</f>
        <v>41761.810150462967</v>
      </c>
      <c r="U4053" t="str">
        <f t="shared" si="381"/>
        <v/>
      </c>
      <c r="V4053">
        <f t="shared" si="382"/>
        <v>0</v>
      </c>
      <c r="W4053" t="str">
        <f t="shared" si="383"/>
        <v/>
      </c>
      <c r="X4053">
        <f t="shared" si="384"/>
        <v>0</v>
      </c>
    </row>
    <row r="4054" spans="1:24"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f>
        <v>0.37533333333333335</v>
      </c>
      <c r="P4054" s="6">
        <f>E4054/L4054</f>
        <v>86.615384615384613</v>
      </c>
      <c r="Q4054" t="str">
        <f t="shared" si="379"/>
        <v>theater</v>
      </c>
      <c r="R4054" s="7" t="str">
        <f t="shared" si="380"/>
        <v>plays</v>
      </c>
      <c r="S4054" s="13">
        <f>(((I4054/60)/60)/24)+DATE(1970,1,1)</f>
        <v>41925.878657407404</v>
      </c>
      <c r="T4054" s="16">
        <f>(((J4054/60)/60)/24)+DATE(1970,1,1)</f>
        <v>41865.878657407404</v>
      </c>
      <c r="U4054" t="str">
        <f t="shared" si="381"/>
        <v/>
      </c>
      <c r="V4054">
        <f t="shared" si="382"/>
        <v>13</v>
      </c>
      <c r="W4054" t="str">
        <f t="shared" si="383"/>
        <v/>
      </c>
      <c r="X4054">
        <f t="shared" si="384"/>
        <v>13</v>
      </c>
    </row>
    <row r="4055" spans="1:24"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f>
        <v>0.22</v>
      </c>
      <c r="P4055" s="6">
        <f>E4055/L4055</f>
        <v>55</v>
      </c>
      <c r="Q4055" t="str">
        <f t="shared" si="379"/>
        <v>theater</v>
      </c>
      <c r="R4055" s="7" t="str">
        <f t="shared" si="380"/>
        <v>plays</v>
      </c>
      <c r="S4055" s="13">
        <f>(((I4055/60)/60)/24)+DATE(1970,1,1)</f>
        <v>41958.833333333328</v>
      </c>
      <c r="T4055" s="16">
        <f>(((J4055/60)/60)/24)+DATE(1970,1,1)</f>
        <v>41928.690138888887</v>
      </c>
      <c r="U4055" t="str">
        <f t="shared" si="381"/>
        <v/>
      </c>
      <c r="V4055">
        <f t="shared" si="382"/>
        <v>2</v>
      </c>
      <c r="W4055" t="str">
        <f t="shared" si="383"/>
        <v/>
      </c>
      <c r="X4055">
        <f t="shared" si="384"/>
        <v>2</v>
      </c>
    </row>
    <row r="4056" spans="1:24"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f>
        <v>0</v>
      </c>
      <c r="P4056" s="6" t="e">
        <f>E4056/L4056</f>
        <v>#DIV/0!</v>
      </c>
      <c r="Q4056" t="str">
        <f t="shared" si="379"/>
        <v>theater</v>
      </c>
      <c r="R4056" s="7" t="str">
        <f t="shared" si="380"/>
        <v>plays</v>
      </c>
      <c r="S4056" s="13">
        <f>(((I4056/60)/60)/24)+DATE(1970,1,1)</f>
        <v>42644.166666666672</v>
      </c>
      <c r="T4056" s="16">
        <f>(((J4056/60)/60)/24)+DATE(1970,1,1)</f>
        <v>42613.841261574074</v>
      </c>
      <c r="U4056" t="str">
        <f t="shared" si="381"/>
        <v/>
      </c>
      <c r="V4056">
        <f t="shared" si="382"/>
        <v>0</v>
      </c>
      <c r="W4056" t="str">
        <f t="shared" si="383"/>
        <v/>
      </c>
      <c r="X4056">
        <f t="shared" si="384"/>
        <v>0</v>
      </c>
    </row>
    <row r="4057" spans="1:24"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f>
        <v>0.1762</v>
      </c>
      <c r="P4057" s="6">
        <f>E4057/L4057</f>
        <v>41.952380952380949</v>
      </c>
      <c r="Q4057" t="str">
        <f t="shared" si="379"/>
        <v>theater</v>
      </c>
      <c r="R4057" s="7" t="str">
        <f t="shared" si="380"/>
        <v>plays</v>
      </c>
      <c r="S4057" s="13">
        <f>(((I4057/60)/60)/24)+DATE(1970,1,1)</f>
        <v>41809.648506944446</v>
      </c>
      <c r="T4057" s="16">
        <f>(((J4057/60)/60)/24)+DATE(1970,1,1)</f>
        <v>41779.648506944446</v>
      </c>
      <c r="U4057" t="str">
        <f t="shared" si="381"/>
        <v/>
      </c>
      <c r="V4057">
        <f t="shared" si="382"/>
        <v>21</v>
      </c>
      <c r="W4057" t="str">
        <f t="shared" si="383"/>
        <v/>
      </c>
      <c r="X4057">
        <f t="shared" si="384"/>
        <v>21</v>
      </c>
    </row>
    <row r="4058" spans="1:24"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f>
        <v>0.53</v>
      </c>
      <c r="P4058" s="6">
        <f>E4058/L4058</f>
        <v>88.333333333333329</v>
      </c>
      <c r="Q4058" t="str">
        <f t="shared" si="379"/>
        <v>theater</v>
      </c>
      <c r="R4058" s="7" t="str">
        <f t="shared" si="380"/>
        <v>plays</v>
      </c>
      <c r="S4058" s="13">
        <f>(((I4058/60)/60)/24)+DATE(1970,1,1)</f>
        <v>42554.832638888889</v>
      </c>
      <c r="T4058" s="16">
        <f>(((J4058/60)/60)/24)+DATE(1970,1,1)</f>
        <v>42534.933321759265</v>
      </c>
      <c r="U4058" t="str">
        <f t="shared" si="381"/>
        <v/>
      </c>
      <c r="V4058">
        <f t="shared" si="382"/>
        <v>9</v>
      </c>
      <c r="W4058" t="str">
        <f t="shared" si="383"/>
        <v/>
      </c>
      <c r="X4058">
        <f t="shared" si="384"/>
        <v>9</v>
      </c>
    </row>
    <row r="4059" spans="1:24"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f>
        <v>0.22142857142857142</v>
      </c>
      <c r="P4059" s="6">
        <f>E4059/L4059</f>
        <v>129.16666666666666</v>
      </c>
      <c r="Q4059" t="str">
        <f t="shared" si="379"/>
        <v>theater</v>
      </c>
      <c r="R4059" s="7" t="str">
        <f t="shared" si="380"/>
        <v>plays</v>
      </c>
      <c r="S4059" s="13">
        <f>(((I4059/60)/60)/24)+DATE(1970,1,1)</f>
        <v>42333.958333333328</v>
      </c>
      <c r="T4059" s="16">
        <f>(((J4059/60)/60)/24)+DATE(1970,1,1)</f>
        <v>42310.968518518523</v>
      </c>
      <c r="U4059" t="str">
        <f t="shared" si="381"/>
        <v/>
      </c>
      <c r="V4059">
        <f t="shared" si="382"/>
        <v>6</v>
      </c>
      <c r="W4059" t="str">
        <f t="shared" si="383"/>
        <v/>
      </c>
      <c r="X4059">
        <f t="shared" si="384"/>
        <v>6</v>
      </c>
    </row>
    <row r="4060" spans="1:24"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f>
        <v>2.5333333333333333E-2</v>
      </c>
      <c r="P4060" s="6">
        <f>E4060/L4060</f>
        <v>23.75</v>
      </c>
      <c r="Q4060" t="str">
        <f t="shared" si="379"/>
        <v>theater</v>
      </c>
      <c r="R4060" s="7" t="str">
        <f t="shared" si="380"/>
        <v>plays</v>
      </c>
      <c r="S4060" s="13">
        <f>(((I4060/60)/60)/24)+DATE(1970,1,1)</f>
        <v>42461.165972222225</v>
      </c>
      <c r="T4060" s="16">
        <f>(((J4060/60)/60)/24)+DATE(1970,1,1)</f>
        <v>42446.060694444444</v>
      </c>
      <c r="U4060" t="str">
        <f t="shared" si="381"/>
        <v/>
      </c>
      <c r="V4060">
        <f t="shared" si="382"/>
        <v>4</v>
      </c>
      <c r="W4060" t="str">
        <f t="shared" si="383"/>
        <v/>
      </c>
      <c r="X4060">
        <f t="shared" si="384"/>
        <v>4</v>
      </c>
    </row>
    <row r="4061" spans="1:24"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f>
        <v>2.5000000000000001E-2</v>
      </c>
      <c r="P4061" s="6">
        <f>E4061/L4061</f>
        <v>35.714285714285715</v>
      </c>
      <c r="Q4061" t="str">
        <f t="shared" si="379"/>
        <v>theater</v>
      </c>
      <c r="R4061" s="7" t="str">
        <f t="shared" si="380"/>
        <v>plays</v>
      </c>
      <c r="S4061" s="13">
        <f>(((I4061/60)/60)/24)+DATE(1970,1,1)</f>
        <v>41898.125</v>
      </c>
      <c r="T4061" s="16">
        <f>(((J4061/60)/60)/24)+DATE(1970,1,1)</f>
        <v>41866.640648148146</v>
      </c>
      <c r="U4061" t="str">
        <f t="shared" si="381"/>
        <v/>
      </c>
      <c r="V4061">
        <f t="shared" si="382"/>
        <v>7</v>
      </c>
      <c r="W4061" t="str">
        <f t="shared" si="383"/>
        <v/>
      </c>
      <c r="X4061">
        <f t="shared" si="384"/>
        <v>7</v>
      </c>
    </row>
    <row r="4062" spans="1:24"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f>
        <v>2.8500000000000001E-2</v>
      </c>
      <c r="P4062" s="6">
        <f>E4062/L4062</f>
        <v>57</v>
      </c>
      <c r="Q4062" t="str">
        <f t="shared" si="379"/>
        <v>theater</v>
      </c>
      <c r="R4062" s="7" t="str">
        <f t="shared" si="380"/>
        <v>plays</v>
      </c>
      <c r="S4062" s="13">
        <f>(((I4062/60)/60)/24)+DATE(1970,1,1)</f>
        <v>41813.666666666664</v>
      </c>
      <c r="T4062" s="16">
        <f>(((J4062/60)/60)/24)+DATE(1970,1,1)</f>
        <v>41779.695092592592</v>
      </c>
      <c r="U4062" t="str">
        <f t="shared" si="381"/>
        <v/>
      </c>
      <c r="V4062">
        <f t="shared" si="382"/>
        <v>5</v>
      </c>
      <c r="W4062" t="str">
        <f t="shared" si="383"/>
        <v/>
      </c>
      <c r="X4062">
        <f t="shared" si="384"/>
        <v>5</v>
      </c>
    </row>
    <row r="4063" spans="1:24"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f>
        <v>0</v>
      </c>
      <c r="P4063" s="6" t="e">
        <f>E4063/L4063</f>
        <v>#DIV/0!</v>
      </c>
      <c r="Q4063" t="str">
        <f t="shared" si="379"/>
        <v>theater</v>
      </c>
      <c r="R4063" s="7" t="str">
        <f t="shared" si="380"/>
        <v>plays</v>
      </c>
      <c r="S4063" s="13">
        <f>(((I4063/60)/60)/24)+DATE(1970,1,1)</f>
        <v>42481.099803240737</v>
      </c>
      <c r="T4063" s="16">
        <f>(((J4063/60)/60)/24)+DATE(1970,1,1)</f>
        <v>42421.141469907408</v>
      </c>
      <c r="U4063" t="str">
        <f t="shared" si="381"/>
        <v/>
      </c>
      <c r="V4063">
        <f t="shared" si="382"/>
        <v>0</v>
      </c>
      <c r="W4063" t="str">
        <f t="shared" si="383"/>
        <v/>
      </c>
      <c r="X4063">
        <f t="shared" si="384"/>
        <v>0</v>
      </c>
    </row>
    <row r="4064" spans="1:24"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f>
        <v>2.4500000000000001E-2</v>
      </c>
      <c r="P4064" s="6">
        <f>E4064/L4064</f>
        <v>163.33333333333334</v>
      </c>
      <c r="Q4064" t="str">
        <f t="shared" si="379"/>
        <v>theater</v>
      </c>
      <c r="R4064" s="7" t="str">
        <f t="shared" si="380"/>
        <v>plays</v>
      </c>
      <c r="S4064" s="13">
        <f>(((I4064/60)/60)/24)+DATE(1970,1,1)</f>
        <v>42553.739212962959</v>
      </c>
      <c r="T4064" s="16">
        <f>(((J4064/60)/60)/24)+DATE(1970,1,1)</f>
        <v>42523.739212962959</v>
      </c>
      <c r="U4064" t="str">
        <f t="shared" si="381"/>
        <v/>
      </c>
      <c r="V4064">
        <f t="shared" si="382"/>
        <v>3</v>
      </c>
      <c r="W4064" t="str">
        <f t="shared" si="383"/>
        <v/>
      </c>
      <c r="X4064">
        <f t="shared" si="384"/>
        <v>3</v>
      </c>
    </row>
    <row r="4065" spans="1:24"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f>
        <v>1.4210526315789474E-2</v>
      </c>
      <c r="P4065" s="6">
        <f>E4065/L4065</f>
        <v>15</v>
      </c>
      <c r="Q4065" t="str">
        <f t="shared" si="379"/>
        <v>theater</v>
      </c>
      <c r="R4065" s="7" t="str">
        <f t="shared" si="380"/>
        <v>plays</v>
      </c>
      <c r="S4065" s="13">
        <f>(((I4065/60)/60)/24)+DATE(1970,1,1)</f>
        <v>41817.681527777779</v>
      </c>
      <c r="T4065" s="16">
        <f>(((J4065/60)/60)/24)+DATE(1970,1,1)</f>
        <v>41787.681527777779</v>
      </c>
      <c r="U4065" t="str">
        <f t="shared" si="381"/>
        <v/>
      </c>
      <c r="V4065">
        <f t="shared" si="382"/>
        <v>9</v>
      </c>
      <c r="W4065" t="str">
        <f t="shared" si="383"/>
        <v/>
      </c>
      <c r="X4065">
        <f t="shared" si="384"/>
        <v>9</v>
      </c>
    </row>
    <row r="4066" spans="1:24"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f>
        <v>0.1925</v>
      </c>
      <c r="P4066" s="6">
        <f>E4066/L4066</f>
        <v>64.166666666666671</v>
      </c>
      <c r="Q4066" t="str">
        <f t="shared" si="379"/>
        <v>theater</v>
      </c>
      <c r="R4066" s="7" t="str">
        <f t="shared" si="380"/>
        <v>plays</v>
      </c>
      <c r="S4066" s="13">
        <f>(((I4066/60)/60)/24)+DATE(1970,1,1)</f>
        <v>42123.588263888887</v>
      </c>
      <c r="T4066" s="16">
        <f>(((J4066/60)/60)/24)+DATE(1970,1,1)</f>
        <v>42093.588263888887</v>
      </c>
      <c r="U4066" t="str">
        <f t="shared" si="381"/>
        <v/>
      </c>
      <c r="V4066">
        <f t="shared" si="382"/>
        <v>6</v>
      </c>
      <c r="W4066" t="str">
        <f t="shared" si="383"/>
        <v/>
      </c>
      <c r="X4066">
        <f t="shared" si="384"/>
        <v>6</v>
      </c>
    </row>
    <row r="4067" spans="1:24"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f>
        <v>6.7499999999999999E-3</v>
      </c>
      <c r="P4067" s="6">
        <f>E4067/L4067</f>
        <v>6.75</v>
      </c>
      <c r="Q4067" t="str">
        <f t="shared" si="379"/>
        <v>theater</v>
      </c>
      <c r="R4067" s="7" t="str">
        <f t="shared" si="380"/>
        <v>plays</v>
      </c>
      <c r="S4067" s="13">
        <f>(((I4067/60)/60)/24)+DATE(1970,1,1)</f>
        <v>41863.951516203706</v>
      </c>
      <c r="T4067" s="16">
        <f>(((J4067/60)/60)/24)+DATE(1970,1,1)</f>
        <v>41833.951516203706</v>
      </c>
      <c r="U4067" t="str">
        <f t="shared" si="381"/>
        <v/>
      </c>
      <c r="V4067">
        <f t="shared" si="382"/>
        <v>4</v>
      </c>
      <c r="W4067" t="str">
        <f t="shared" si="383"/>
        <v/>
      </c>
      <c r="X4067">
        <f t="shared" si="384"/>
        <v>4</v>
      </c>
    </row>
    <row r="4068" spans="1:24"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f>
        <v>1.6666666666666668E-3</v>
      </c>
      <c r="P4068" s="6">
        <f>E4068/L4068</f>
        <v>25</v>
      </c>
      <c r="Q4068" t="str">
        <f t="shared" si="379"/>
        <v>theater</v>
      </c>
      <c r="R4068" s="7" t="str">
        <f t="shared" si="380"/>
        <v>plays</v>
      </c>
      <c r="S4068" s="13">
        <f>(((I4068/60)/60)/24)+DATE(1970,1,1)</f>
        <v>42509.039212962962</v>
      </c>
      <c r="T4068" s="16">
        <f>(((J4068/60)/60)/24)+DATE(1970,1,1)</f>
        <v>42479.039212962962</v>
      </c>
      <c r="U4068" t="str">
        <f t="shared" si="381"/>
        <v/>
      </c>
      <c r="V4068">
        <f t="shared" si="382"/>
        <v>1</v>
      </c>
      <c r="W4068" t="str">
        <f t="shared" si="383"/>
        <v/>
      </c>
      <c r="X4068">
        <f t="shared" si="384"/>
        <v>1</v>
      </c>
    </row>
    <row r="4069" spans="1:24"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f>
        <v>0.60899999999999999</v>
      </c>
      <c r="P4069" s="6">
        <f>E4069/L4069</f>
        <v>179.11764705882354</v>
      </c>
      <c r="Q4069" t="str">
        <f t="shared" si="379"/>
        <v>theater</v>
      </c>
      <c r="R4069" s="7" t="str">
        <f t="shared" si="380"/>
        <v>plays</v>
      </c>
      <c r="S4069" s="13">
        <f>(((I4069/60)/60)/24)+DATE(1970,1,1)</f>
        <v>42275.117476851854</v>
      </c>
      <c r="T4069" s="16">
        <f>(((J4069/60)/60)/24)+DATE(1970,1,1)</f>
        <v>42235.117476851854</v>
      </c>
      <c r="U4069" t="str">
        <f t="shared" si="381"/>
        <v/>
      </c>
      <c r="V4069">
        <f t="shared" si="382"/>
        <v>17</v>
      </c>
      <c r="W4069" t="str">
        <f t="shared" si="383"/>
        <v/>
      </c>
      <c r="X4069">
        <f t="shared" si="384"/>
        <v>17</v>
      </c>
    </row>
    <row r="4070" spans="1:24"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f>
        <v>0.01</v>
      </c>
      <c r="P4070" s="6">
        <f>E4070/L4070</f>
        <v>34.950000000000003</v>
      </c>
      <c r="Q4070" t="str">
        <f t="shared" si="379"/>
        <v>theater</v>
      </c>
      <c r="R4070" s="7" t="str">
        <f t="shared" si="380"/>
        <v>plays</v>
      </c>
      <c r="S4070" s="13">
        <f>(((I4070/60)/60)/24)+DATE(1970,1,1)</f>
        <v>42748.961805555555</v>
      </c>
      <c r="T4070" s="16">
        <f>(((J4070/60)/60)/24)+DATE(1970,1,1)</f>
        <v>42718.963599537034</v>
      </c>
      <c r="U4070" t="str">
        <f t="shared" si="381"/>
        <v/>
      </c>
      <c r="V4070">
        <f t="shared" si="382"/>
        <v>1</v>
      </c>
      <c r="W4070" t="str">
        <f t="shared" si="383"/>
        <v/>
      </c>
      <c r="X4070">
        <f t="shared" si="384"/>
        <v>1</v>
      </c>
    </row>
    <row r="4071" spans="1:24"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f>
        <v>0.34399999999999997</v>
      </c>
      <c r="P4071" s="6">
        <f>E4071/L4071</f>
        <v>33.07692307692308</v>
      </c>
      <c r="Q4071" t="str">
        <f t="shared" si="379"/>
        <v>theater</v>
      </c>
      <c r="R4071" s="7" t="str">
        <f t="shared" si="380"/>
        <v>plays</v>
      </c>
      <c r="S4071" s="13">
        <f>(((I4071/60)/60)/24)+DATE(1970,1,1)</f>
        <v>42063.5</v>
      </c>
      <c r="T4071" s="16">
        <f>(((J4071/60)/60)/24)+DATE(1970,1,1)</f>
        <v>42022.661527777775</v>
      </c>
      <c r="U4071" t="str">
        <f t="shared" si="381"/>
        <v/>
      </c>
      <c r="V4071">
        <f t="shared" si="382"/>
        <v>13</v>
      </c>
      <c r="W4071" t="str">
        <f t="shared" si="383"/>
        <v/>
      </c>
      <c r="X4071">
        <f t="shared" si="384"/>
        <v>13</v>
      </c>
    </row>
    <row r="4072" spans="1:24"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f>
        <v>0.16500000000000001</v>
      </c>
      <c r="P4072" s="6">
        <f>E4072/L4072</f>
        <v>27.5</v>
      </c>
      <c r="Q4072" t="str">
        <f t="shared" si="379"/>
        <v>theater</v>
      </c>
      <c r="R4072" s="7" t="str">
        <f t="shared" si="380"/>
        <v>plays</v>
      </c>
      <c r="S4072" s="13">
        <f>(((I4072/60)/60)/24)+DATE(1970,1,1)</f>
        <v>42064.125</v>
      </c>
      <c r="T4072" s="16">
        <f>(((J4072/60)/60)/24)+DATE(1970,1,1)</f>
        <v>42031.666898148149</v>
      </c>
      <c r="U4072" t="str">
        <f t="shared" si="381"/>
        <v/>
      </c>
      <c r="V4072">
        <f t="shared" si="382"/>
        <v>6</v>
      </c>
      <c r="W4072" t="str">
        <f t="shared" si="383"/>
        <v/>
      </c>
      <c r="X4072">
        <f t="shared" si="384"/>
        <v>6</v>
      </c>
    </row>
    <row r="4073" spans="1:24"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f>
        <v>0</v>
      </c>
      <c r="P4073" s="6" t="e">
        <f>E4073/L4073</f>
        <v>#DIV/0!</v>
      </c>
      <c r="Q4073" t="str">
        <f t="shared" si="379"/>
        <v>theater</v>
      </c>
      <c r="R4073" s="7" t="str">
        <f t="shared" si="380"/>
        <v>plays</v>
      </c>
      <c r="S4073" s="13">
        <f>(((I4073/60)/60)/24)+DATE(1970,1,1)</f>
        <v>42730.804756944446</v>
      </c>
      <c r="T4073" s="16">
        <f>(((J4073/60)/60)/24)+DATE(1970,1,1)</f>
        <v>42700.804756944446</v>
      </c>
      <c r="U4073" t="str">
        <f t="shared" si="381"/>
        <v/>
      </c>
      <c r="V4073">
        <f t="shared" si="382"/>
        <v>0</v>
      </c>
      <c r="W4073" t="str">
        <f t="shared" si="383"/>
        <v/>
      </c>
      <c r="X4073">
        <f t="shared" si="384"/>
        <v>0</v>
      </c>
    </row>
    <row r="4074" spans="1:24"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f>
        <v>4.0000000000000001E-3</v>
      </c>
      <c r="P4074" s="6">
        <f>E4074/L4074</f>
        <v>2</v>
      </c>
      <c r="Q4074" t="str">
        <f t="shared" si="379"/>
        <v>theater</v>
      </c>
      <c r="R4074" s="7" t="str">
        <f t="shared" si="380"/>
        <v>plays</v>
      </c>
      <c r="S4074" s="13">
        <f>(((I4074/60)/60)/24)+DATE(1970,1,1)</f>
        <v>41872.77443287037</v>
      </c>
      <c r="T4074" s="16">
        <f>(((J4074/60)/60)/24)+DATE(1970,1,1)</f>
        <v>41812.77443287037</v>
      </c>
      <c r="U4074" t="str">
        <f t="shared" si="381"/>
        <v/>
      </c>
      <c r="V4074">
        <f t="shared" si="382"/>
        <v>2</v>
      </c>
      <c r="W4074" t="str">
        <f t="shared" si="383"/>
        <v/>
      </c>
      <c r="X4074">
        <f t="shared" si="384"/>
        <v>2</v>
      </c>
    </row>
    <row r="4075" spans="1:24"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f>
        <v>1.0571428571428572E-2</v>
      </c>
      <c r="P4075" s="6">
        <f>E4075/L4075</f>
        <v>18.5</v>
      </c>
      <c r="Q4075" t="str">
        <f t="shared" si="379"/>
        <v>theater</v>
      </c>
      <c r="R4075" s="7" t="str">
        <f t="shared" si="380"/>
        <v>plays</v>
      </c>
      <c r="S4075" s="13">
        <f>(((I4075/60)/60)/24)+DATE(1970,1,1)</f>
        <v>42133.166666666672</v>
      </c>
      <c r="T4075" s="16">
        <f>(((J4075/60)/60)/24)+DATE(1970,1,1)</f>
        <v>42078.34520833334</v>
      </c>
      <c r="U4075" t="str">
        <f t="shared" si="381"/>
        <v/>
      </c>
      <c r="V4075">
        <f t="shared" si="382"/>
        <v>2</v>
      </c>
      <c r="W4075" t="str">
        <f t="shared" si="383"/>
        <v/>
      </c>
      <c r="X4075">
        <f t="shared" si="384"/>
        <v>2</v>
      </c>
    </row>
    <row r="4076" spans="1:24"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f>
        <v>0.26727272727272727</v>
      </c>
      <c r="P4076" s="6">
        <f>E4076/L4076</f>
        <v>35</v>
      </c>
      <c r="Q4076" t="str">
        <f t="shared" si="379"/>
        <v>theater</v>
      </c>
      <c r="R4076" s="7" t="str">
        <f t="shared" si="380"/>
        <v>plays</v>
      </c>
      <c r="S4076" s="13">
        <f>(((I4076/60)/60)/24)+DATE(1970,1,1)</f>
        <v>42313.594618055555</v>
      </c>
      <c r="T4076" s="16">
        <f>(((J4076/60)/60)/24)+DATE(1970,1,1)</f>
        <v>42283.552951388891</v>
      </c>
      <c r="U4076" t="str">
        <f t="shared" si="381"/>
        <v/>
      </c>
      <c r="V4076">
        <f t="shared" si="382"/>
        <v>21</v>
      </c>
      <c r="W4076" t="str">
        <f t="shared" si="383"/>
        <v/>
      </c>
      <c r="X4076">
        <f t="shared" si="384"/>
        <v>21</v>
      </c>
    </row>
    <row r="4077" spans="1:24"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f>
        <v>0.28799999999999998</v>
      </c>
      <c r="P4077" s="6">
        <f>E4077/L4077</f>
        <v>44.307692307692307</v>
      </c>
      <c r="Q4077" t="str">
        <f t="shared" si="379"/>
        <v>theater</v>
      </c>
      <c r="R4077" s="7" t="str">
        <f t="shared" si="380"/>
        <v>plays</v>
      </c>
      <c r="S4077" s="13">
        <f>(((I4077/60)/60)/24)+DATE(1970,1,1)</f>
        <v>41820.727777777778</v>
      </c>
      <c r="T4077" s="16">
        <f>(((J4077/60)/60)/24)+DATE(1970,1,1)</f>
        <v>41779.045937499999</v>
      </c>
      <c r="U4077" t="str">
        <f t="shared" si="381"/>
        <v/>
      </c>
      <c r="V4077">
        <f t="shared" si="382"/>
        <v>13</v>
      </c>
      <c r="W4077" t="str">
        <f t="shared" si="383"/>
        <v/>
      </c>
      <c r="X4077">
        <f t="shared" si="384"/>
        <v>13</v>
      </c>
    </row>
    <row r="4078" spans="1:24"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f>
        <v>0</v>
      </c>
      <c r="P4078" s="6" t="e">
        <f>E4078/L4078</f>
        <v>#DIV/0!</v>
      </c>
      <c r="Q4078" t="str">
        <f t="shared" si="379"/>
        <v>theater</v>
      </c>
      <c r="R4078" s="7" t="str">
        <f t="shared" si="380"/>
        <v>plays</v>
      </c>
      <c r="S4078" s="13">
        <f>(((I4078/60)/60)/24)+DATE(1970,1,1)</f>
        <v>41933.82708333333</v>
      </c>
      <c r="T4078" s="16">
        <f>(((J4078/60)/60)/24)+DATE(1970,1,1)</f>
        <v>41905.795706018522</v>
      </c>
      <c r="U4078" t="str">
        <f t="shared" si="381"/>
        <v/>
      </c>
      <c r="V4078">
        <f t="shared" si="382"/>
        <v>0</v>
      </c>
      <c r="W4078" t="str">
        <f t="shared" si="383"/>
        <v/>
      </c>
      <c r="X4078">
        <f t="shared" si="384"/>
        <v>0</v>
      </c>
    </row>
    <row r="4079" spans="1:24"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f>
        <v>8.8999999999999996E-2</v>
      </c>
      <c r="P4079" s="6">
        <f>E4079/L4079</f>
        <v>222.5</v>
      </c>
      <c r="Q4079" t="str">
        <f t="shared" si="379"/>
        <v>theater</v>
      </c>
      <c r="R4079" s="7" t="str">
        <f t="shared" si="380"/>
        <v>plays</v>
      </c>
      <c r="S4079" s="13">
        <f>(((I4079/60)/60)/24)+DATE(1970,1,1)</f>
        <v>42725.7105787037</v>
      </c>
      <c r="T4079" s="16">
        <f>(((J4079/60)/60)/24)+DATE(1970,1,1)</f>
        <v>42695.7105787037</v>
      </c>
      <c r="U4079" t="str">
        <f t="shared" si="381"/>
        <v/>
      </c>
      <c r="V4079">
        <f t="shared" si="382"/>
        <v>6</v>
      </c>
      <c r="W4079" t="str">
        <f t="shared" si="383"/>
        <v/>
      </c>
      <c r="X4079">
        <f t="shared" si="384"/>
        <v>6</v>
      </c>
    </row>
    <row r="4080" spans="1:24"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f>
        <v>0</v>
      </c>
      <c r="P4080" s="6" t="e">
        <f>E4080/L4080</f>
        <v>#DIV/0!</v>
      </c>
      <c r="Q4080" t="str">
        <f t="shared" si="379"/>
        <v>theater</v>
      </c>
      <c r="R4080" s="7" t="str">
        <f t="shared" si="380"/>
        <v>plays</v>
      </c>
      <c r="S4080" s="13">
        <f>(((I4080/60)/60)/24)+DATE(1970,1,1)</f>
        <v>42762.787523148145</v>
      </c>
      <c r="T4080" s="16">
        <f>(((J4080/60)/60)/24)+DATE(1970,1,1)</f>
        <v>42732.787523148145</v>
      </c>
      <c r="U4080" t="str">
        <f t="shared" si="381"/>
        <v/>
      </c>
      <c r="V4080">
        <f t="shared" si="382"/>
        <v>0</v>
      </c>
      <c r="W4080" t="str">
        <f t="shared" si="383"/>
        <v/>
      </c>
      <c r="X4080">
        <f t="shared" si="384"/>
        <v>0</v>
      </c>
    </row>
    <row r="4081" spans="1:24"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f>
        <v>1.6666666666666668E-3</v>
      </c>
      <c r="P4081" s="6">
        <f>E4081/L4081</f>
        <v>5</v>
      </c>
      <c r="Q4081" t="str">
        <f t="shared" si="379"/>
        <v>theater</v>
      </c>
      <c r="R4081" s="7" t="str">
        <f t="shared" si="380"/>
        <v>plays</v>
      </c>
      <c r="S4081" s="13">
        <f>(((I4081/60)/60)/24)+DATE(1970,1,1)</f>
        <v>42540.938900462963</v>
      </c>
      <c r="T4081" s="16">
        <f>(((J4081/60)/60)/24)+DATE(1970,1,1)</f>
        <v>42510.938900462963</v>
      </c>
      <c r="U4081" t="str">
        <f t="shared" si="381"/>
        <v/>
      </c>
      <c r="V4081">
        <f t="shared" si="382"/>
        <v>1</v>
      </c>
      <c r="W4081" t="str">
        <f t="shared" si="383"/>
        <v/>
      </c>
      <c r="X4081">
        <f t="shared" si="384"/>
        <v>1</v>
      </c>
    </row>
    <row r="4082" spans="1:24"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f>
        <v>0</v>
      </c>
      <c r="P4082" s="6" t="e">
        <f>E4082/L4082</f>
        <v>#DIV/0!</v>
      </c>
      <c r="Q4082" t="str">
        <f t="shared" si="379"/>
        <v>theater</v>
      </c>
      <c r="R4082" s="7" t="str">
        <f t="shared" si="380"/>
        <v>plays</v>
      </c>
      <c r="S4082" s="13">
        <f>(((I4082/60)/60)/24)+DATE(1970,1,1)</f>
        <v>42535.787500000006</v>
      </c>
      <c r="T4082" s="16">
        <f>(((J4082/60)/60)/24)+DATE(1970,1,1)</f>
        <v>42511.698101851856</v>
      </c>
      <c r="U4082" t="str">
        <f t="shared" si="381"/>
        <v/>
      </c>
      <c r="V4082">
        <f t="shared" si="382"/>
        <v>0</v>
      </c>
      <c r="W4082" t="str">
        <f t="shared" si="383"/>
        <v/>
      </c>
      <c r="X4082">
        <f t="shared" si="384"/>
        <v>0</v>
      </c>
    </row>
    <row r="4083" spans="1:24"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f>
        <v>0.15737410071942445</v>
      </c>
      <c r="P4083" s="6">
        <f>E4083/L4083</f>
        <v>29.166666666666668</v>
      </c>
      <c r="Q4083" t="str">
        <f t="shared" si="379"/>
        <v>theater</v>
      </c>
      <c r="R4083" s="7" t="str">
        <f t="shared" si="380"/>
        <v>plays</v>
      </c>
      <c r="S4083" s="13">
        <f>(((I4083/60)/60)/24)+DATE(1970,1,1)</f>
        <v>42071.539641203708</v>
      </c>
      <c r="T4083" s="16">
        <f>(((J4083/60)/60)/24)+DATE(1970,1,1)</f>
        <v>42041.581307870365</v>
      </c>
      <c r="U4083" t="str">
        <f t="shared" si="381"/>
        <v/>
      </c>
      <c r="V4083">
        <f t="shared" si="382"/>
        <v>12</v>
      </c>
      <c r="W4083" t="str">
        <f t="shared" si="383"/>
        <v/>
      </c>
      <c r="X4083">
        <f t="shared" si="384"/>
        <v>12</v>
      </c>
    </row>
    <row r="4084" spans="1:24"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f>
        <v>0.02</v>
      </c>
      <c r="P4084" s="6">
        <f>E4084/L4084</f>
        <v>1.5</v>
      </c>
      <c r="Q4084" t="str">
        <f t="shared" si="379"/>
        <v>theater</v>
      </c>
      <c r="R4084" s="7" t="str">
        <f t="shared" si="380"/>
        <v>plays</v>
      </c>
      <c r="S4084" s="13">
        <f>(((I4084/60)/60)/24)+DATE(1970,1,1)</f>
        <v>42322.958333333328</v>
      </c>
      <c r="T4084" s="16">
        <f>(((J4084/60)/60)/24)+DATE(1970,1,1)</f>
        <v>42307.189270833333</v>
      </c>
      <c r="U4084" t="str">
        <f t="shared" si="381"/>
        <v/>
      </c>
      <c r="V4084">
        <f t="shared" si="382"/>
        <v>2</v>
      </c>
      <c r="W4084" t="str">
        <f t="shared" si="383"/>
        <v/>
      </c>
      <c r="X4084">
        <f t="shared" si="384"/>
        <v>2</v>
      </c>
    </row>
    <row r="4085" spans="1:24"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f>
        <v>0.21685714285714286</v>
      </c>
      <c r="P4085" s="6">
        <f>E4085/L4085</f>
        <v>126.5</v>
      </c>
      <c r="Q4085" t="str">
        <f t="shared" si="379"/>
        <v>theater</v>
      </c>
      <c r="R4085" s="7" t="str">
        <f t="shared" si="380"/>
        <v>plays</v>
      </c>
      <c r="S4085" s="13">
        <f>(((I4085/60)/60)/24)+DATE(1970,1,1)</f>
        <v>42383.761759259258</v>
      </c>
      <c r="T4085" s="16">
        <f>(((J4085/60)/60)/24)+DATE(1970,1,1)</f>
        <v>42353.761759259258</v>
      </c>
      <c r="U4085" t="str">
        <f t="shared" si="381"/>
        <v/>
      </c>
      <c r="V4085">
        <f t="shared" si="382"/>
        <v>6</v>
      </c>
      <c r="W4085" t="str">
        <f t="shared" si="383"/>
        <v/>
      </c>
      <c r="X4085">
        <f t="shared" si="384"/>
        <v>6</v>
      </c>
    </row>
    <row r="4086" spans="1:24"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f>
        <v>3.3333333333333335E-3</v>
      </c>
      <c r="P4086" s="6">
        <f>E4086/L4086</f>
        <v>10</v>
      </c>
      <c r="Q4086" t="str">
        <f t="shared" si="379"/>
        <v>theater</v>
      </c>
      <c r="R4086" s="7" t="str">
        <f t="shared" si="380"/>
        <v>plays</v>
      </c>
      <c r="S4086" s="13">
        <f>(((I4086/60)/60)/24)+DATE(1970,1,1)</f>
        <v>42652.436412037037</v>
      </c>
      <c r="T4086" s="16">
        <f>(((J4086/60)/60)/24)+DATE(1970,1,1)</f>
        <v>42622.436412037037</v>
      </c>
      <c r="U4086" t="str">
        <f t="shared" si="381"/>
        <v/>
      </c>
      <c r="V4086">
        <f t="shared" si="382"/>
        <v>1</v>
      </c>
      <c r="W4086" t="str">
        <f t="shared" si="383"/>
        <v/>
      </c>
      <c r="X4086">
        <f t="shared" si="384"/>
        <v>1</v>
      </c>
    </row>
    <row r="4087" spans="1:24"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f>
        <v>2.8571428571428571E-3</v>
      </c>
      <c r="P4087" s="6">
        <f>E4087/L4087</f>
        <v>10</v>
      </c>
      <c r="Q4087" t="str">
        <f t="shared" si="379"/>
        <v>theater</v>
      </c>
      <c r="R4087" s="7" t="str">
        <f t="shared" si="380"/>
        <v>plays</v>
      </c>
      <c r="S4087" s="13">
        <f>(((I4087/60)/60)/24)+DATE(1970,1,1)</f>
        <v>42087.165972222225</v>
      </c>
      <c r="T4087" s="16">
        <f>(((J4087/60)/60)/24)+DATE(1970,1,1)</f>
        <v>42058.603877314818</v>
      </c>
      <c r="U4087" t="str">
        <f t="shared" si="381"/>
        <v/>
      </c>
      <c r="V4087">
        <f t="shared" si="382"/>
        <v>1</v>
      </c>
      <c r="W4087" t="str">
        <f t="shared" si="383"/>
        <v/>
      </c>
      <c r="X4087">
        <f t="shared" si="384"/>
        <v>1</v>
      </c>
    </row>
    <row r="4088" spans="1:24"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f>
        <v>4.7E-2</v>
      </c>
      <c r="P4088" s="6">
        <f>E4088/L4088</f>
        <v>9.4</v>
      </c>
      <c r="Q4088" t="str">
        <f t="shared" si="379"/>
        <v>theater</v>
      </c>
      <c r="R4088" s="7" t="str">
        <f t="shared" si="380"/>
        <v>plays</v>
      </c>
      <c r="S4088" s="13">
        <f>(((I4088/60)/60)/24)+DATE(1970,1,1)</f>
        <v>42329.166666666672</v>
      </c>
      <c r="T4088" s="16">
        <f>(((J4088/60)/60)/24)+DATE(1970,1,1)</f>
        <v>42304.940960648149</v>
      </c>
      <c r="U4088" t="str">
        <f t="shared" si="381"/>
        <v/>
      </c>
      <c r="V4088">
        <f t="shared" si="382"/>
        <v>5</v>
      </c>
      <c r="W4088" t="str">
        <f t="shared" si="383"/>
        <v/>
      </c>
      <c r="X4088">
        <f t="shared" si="384"/>
        <v>5</v>
      </c>
    </row>
    <row r="4089" spans="1:24"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f>
        <v>0</v>
      </c>
      <c r="P4089" s="6" t="e">
        <f>E4089/L4089</f>
        <v>#DIV/0!</v>
      </c>
      <c r="Q4089" t="str">
        <f t="shared" si="379"/>
        <v>theater</v>
      </c>
      <c r="R4089" s="7" t="str">
        <f t="shared" si="380"/>
        <v>plays</v>
      </c>
      <c r="S4089" s="13">
        <f>(((I4089/60)/60)/24)+DATE(1970,1,1)</f>
        <v>42568.742893518516</v>
      </c>
      <c r="T4089" s="16">
        <f>(((J4089/60)/60)/24)+DATE(1970,1,1)</f>
        <v>42538.742893518516</v>
      </c>
      <c r="U4089" t="str">
        <f t="shared" si="381"/>
        <v/>
      </c>
      <c r="V4089">
        <f t="shared" si="382"/>
        <v>0</v>
      </c>
      <c r="W4089" t="str">
        <f t="shared" si="383"/>
        <v/>
      </c>
      <c r="X4089">
        <f t="shared" si="384"/>
        <v>0</v>
      </c>
    </row>
    <row r="4090" spans="1:24"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f>
        <v>0.108</v>
      </c>
      <c r="P4090" s="6">
        <f>E4090/L4090</f>
        <v>72</v>
      </c>
      <c r="Q4090" t="str">
        <f t="shared" si="379"/>
        <v>theater</v>
      </c>
      <c r="R4090" s="7" t="str">
        <f t="shared" si="380"/>
        <v>plays</v>
      </c>
      <c r="S4090" s="13">
        <f>(((I4090/60)/60)/24)+DATE(1970,1,1)</f>
        <v>42020.434722222228</v>
      </c>
      <c r="T4090" s="16">
        <f>(((J4090/60)/60)/24)+DATE(1970,1,1)</f>
        <v>41990.612546296295</v>
      </c>
      <c r="U4090" t="str">
        <f t="shared" si="381"/>
        <v/>
      </c>
      <c r="V4090">
        <f t="shared" si="382"/>
        <v>3</v>
      </c>
      <c r="W4090" t="str">
        <f t="shared" si="383"/>
        <v/>
      </c>
      <c r="X4090">
        <f t="shared" si="384"/>
        <v>3</v>
      </c>
    </row>
    <row r="4091" spans="1:24"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f>
        <v>4.8000000000000001E-2</v>
      </c>
      <c r="P4091" s="6">
        <f>E4091/L4091</f>
        <v>30</v>
      </c>
      <c r="Q4091" t="str">
        <f t="shared" si="379"/>
        <v>theater</v>
      </c>
      <c r="R4091" s="7" t="str">
        <f t="shared" si="380"/>
        <v>plays</v>
      </c>
      <c r="S4091" s="13">
        <f>(((I4091/60)/60)/24)+DATE(1970,1,1)</f>
        <v>42155.732638888891</v>
      </c>
      <c r="T4091" s="16">
        <f>(((J4091/60)/60)/24)+DATE(1970,1,1)</f>
        <v>42122.732499999998</v>
      </c>
      <c r="U4091" t="str">
        <f t="shared" si="381"/>
        <v/>
      </c>
      <c r="V4091">
        <f t="shared" si="382"/>
        <v>8</v>
      </c>
      <c r="W4091" t="str">
        <f t="shared" si="383"/>
        <v/>
      </c>
      <c r="X4091">
        <f t="shared" si="384"/>
        <v>8</v>
      </c>
    </row>
    <row r="4092" spans="1:24"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f>
        <v>3.2000000000000001E-2</v>
      </c>
      <c r="P4092" s="6">
        <f>E4092/L4092</f>
        <v>10.666666666666666</v>
      </c>
      <c r="Q4092" t="str">
        <f t="shared" si="379"/>
        <v>theater</v>
      </c>
      <c r="R4092" s="7" t="str">
        <f t="shared" si="380"/>
        <v>plays</v>
      </c>
      <c r="S4092" s="13">
        <f>(((I4092/60)/60)/24)+DATE(1970,1,1)</f>
        <v>42223.625</v>
      </c>
      <c r="T4092" s="16">
        <f>(((J4092/60)/60)/24)+DATE(1970,1,1)</f>
        <v>42209.67288194444</v>
      </c>
      <c r="U4092" t="str">
        <f t="shared" si="381"/>
        <v/>
      </c>
      <c r="V4092">
        <f t="shared" si="382"/>
        <v>3</v>
      </c>
      <c r="W4092" t="str">
        <f t="shared" si="383"/>
        <v/>
      </c>
      <c r="X4092">
        <f t="shared" si="384"/>
        <v>3</v>
      </c>
    </row>
    <row r="4093" spans="1:24"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f>
        <v>0.1275</v>
      </c>
      <c r="P4093" s="6">
        <f>E4093/L4093</f>
        <v>25.5</v>
      </c>
      <c r="Q4093" t="str">
        <f t="shared" si="379"/>
        <v>theater</v>
      </c>
      <c r="R4093" s="7" t="str">
        <f t="shared" si="380"/>
        <v>plays</v>
      </c>
      <c r="S4093" s="13">
        <f>(((I4093/60)/60)/24)+DATE(1970,1,1)</f>
        <v>42020.506377314814</v>
      </c>
      <c r="T4093" s="16">
        <f>(((J4093/60)/60)/24)+DATE(1970,1,1)</f>
        <v>41990.506377314814</v>
      </c>
      <c r="U4093" t="str">
        <f t="shared" si="381"/>
        <v/>
      </c>
      <c r="V4093">
        <f t="shared" si="382"/>
        <v>8</v>
      </c>
      <c r="W4093" t="str">
        <f t="shared" si="383"/>
        <v/>
      </c>
      <c r="X4093">
        <f t="shared" si="384"/>
        <v>8</v>
      </c>
    </row>
    <row r="4094" spans="1:24"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f>
        <v>1.8181818181818181E-4</v>
      </c>
      <c r="P4094" s="6">
        <f>E4094/L4094</f>
        <v>20</v>
      </c>
      <c r="Q4094" t="str">
        <f t="shared" si="379"/>
        <v>theater</v>
      </c>
      <c r="R4094" s="7" t="str">
        <f t="shared" si="380"/>
        <v>plays</v>
      </c>
      <c r="S4094" s="13">
        <f>(((I4094/60)/60)/24)+DATE(1970,1,1)</f>
        <v>42099.153321759266</v>
      </c>
      <c r="T4094" s="16">
        <f>(((J4094/60)/60)/24)+DATE(1970,1,1)</f>
        <v>42039.194988425923</v>
      </c>
      <c r="U4094" t="str">
        <f t="shared" si="381"/>
        <v/>
      </c>
      <c r="V4094">
        <f t="shared" si="382"/>
        <v>1</v>
      </c>
      <c r="W4094" t="str">
        <f t="shared" si="383"/>
        <v/>
      </c>
      <c r="X4094">
        <f t="shared" si="384"/>
        <v>1</v>
      </c>
    </row>
    <row r="4095" spans="1:24"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f>
        <v>2.4E-2</v>
      </c>
      <c r="P4095" s="6">
        <f>E4095/L4095</f>
        <v>15</v>
      </c>
      <c r="Q4095" t="str">
        <f t="shared" si="379"/>
        <v>theater</v>
      </c>
      <c r="R4095" s="7" t="str">
        <f t="shared" si="380"/>
        <v>plays</v>
      </c>
      <c r="S4095" s="13">
        <f>(((I4095/60)/60)/24)+DATE(1970,1,1)</f>
        <v>42238.815891203703</v>
      </c>
      <c r="T4095" s="16">
        <f>(((J4095/60)/60)/24)+DATE(1970,1,1)</f>
        <v>42178.815891203703</v>
      </c>
      <c r="U4095" t="str">
        <f t="shared" si="381"/>
        <v/>
      </c>
      <c r="V4095">
        <f t="shared" si="382"/>
        <v>4</v>
      </c>
      <c r="W4095" t="str">
        <f t="shared" si="383"/>
        <v/>
      </c>
      <c r="X4095">
        <f t="shared" si="384"/>
        <v>4</v>
      </c>
    </row>
    <row r="4096" spans="1:24"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f>
        <v>0.36499999999999999</v>
      </c>
      <c r="P4096" s="6">
        <f>E4096/L4096</f>
        <v>91.25</v>
      </c>
      <c r="Q4096" t="str">
        <f t="shared" si="379"/>
        <v>theater</v>
      </c>
      <c r="R4096" s="7" t="str">
        <f t="shared" si="380"/>
        <v>plays</v>
      </c>
      <c r="S4096" s="13">
        <f>(((I4096/60)/60)/24)+DATE(1970,1,1)</f>
        <v>41934.207638888889</v>
      </c>
      <c r="T4096" s="16">
        <f>(((J4096/60)/60)/24)+DATE(1970,1,1)</f>
        <v>41890.086805555555</v>
      </c>
      <c r="U4096" t="str">
        <f t="shared" si="381"/>
        <v/>
      </c>
      <c r="V4096">
        <f t="shared" si="382"/>
        <v>8</v>
      </c>
      <c r="W4096" t="str">
        <f t="shared" si="383"/>
        <v/>
      </c>
      <c r="X4096">
        <f t="shared" si="384"/>
        <v>8</v>
      </c>
    </row>
    <row r="4097" spans="1:24"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f>
        <v>2.6666666666666668E-2</v>
      </c>
      <c r="P4097" s="6">
        <f>E4097/L4097</f>
        <v>800</v>
      </c>
      <c r="Q4097" t="str">
        <f t="shared" si="379"/>
        <v>theater</v>
      </c>
      <c r="R4097" s="7" t="str">
        <f t="shared" si="380"/>
        <v>plays</v>
      </c>
      <c r="S4097" s="13">
        <f>(((I4097/60)/60)/24)+DATE(1970,1,1)</f>
        <v>42723.031828703708</v>
      </c>
      <c r="T4097" s="16">
        <f>(((J4097/60)/60)/24)+DATE(1970,1,1)</f>
        <v>42693.031828703708</v>
      </c>
      <c r="U4097" t="str">
        <f t="shared" si="381"/>
        <v/>
      </c>
      <c r="V4097">
        <f t="shared" si="382"/>
        <v>1</v>
      </c>
      <c r="W4097" t="str">
        <f t="shared" si="383"/>
        <v/>
      </c>
      <c r="X4097">
        <f t="shared" si="384"/>
        <v>1</v>
      </c>
    </row>
    <row r="4098" spans="1:24"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f>
        <v>0.11428571428571428</v>
      </c>
      <c r="P4098" s="6">
        <f>E4098/L4098</f>
        <v>80</v>
      </c>
      <c r="Q4098" t="str">
        <f t="shared" si="379"/>
        <v>theater</v>
      </c>
      <c r="R4098" s="7" t="str">
        <f t="shared" si="380"/>
        <v>plays</v>
      </c>
      <c r="S4098" s="13">
        <f>(((I4098/60)/60)/24)+DATE(1970,1,1)</f>
        <v>42794.368749999994</v>
      </c>
      <c r="T4098" s="16">
        <f>(((J4098/60)/60)/24)+DATE(1970,1,1)</f>
        <v>42750.530312499999</v>
      </c>
      <c r="U4098" t="str">
        <f t="shared" si="381"/>
        <v/>
      </c>
      <c r="V4098">
        <f t="shared" si="382"/>
        <v>5</v>
      </c>
      <c r="W4098" t="str">
        <f t="shared" si="383"/>
        <v/>
      </c>
      <c r="X4098">
        <f t="shared" si="384"/>
        <v>5</v>
      </c>
    </row>
    <row r="4099" spans="1:24"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f>
        <v>0</v>
      </c>
      <c r="P4099" s="6" t="e">
        <f>E4099/L4099</f>
        <v>#DIV/0!</v>
      </c>
      <c r="Q4099" t="str">
        <f t="shared" ref="Q4099:Q4115" si="385">LEFT(N4099,SEARCH("/",N4099)-1)</f>
        <v>theater</v>
      </c>
      <c r="R4099" s="7" t="str">
        <f t="shared" ref="R4099:R4115" si="386">RIGHT(N4099,LEN(N4099)-SEARCH("/",N4099))</f>
        <v>plays</v>
      </c>
      <c r="S4099" s="13">
        <f>(((I4099/60)/60)/24)+DATE(1970,1,1)</f>
        <v>42400.996527777781</v>
      </c>
      <c r="T4099" s="16">
        <f>(((J4099/60)/60)/24)+DATE(1970,1,1)</f>
        <v>42344.824502314819</v>
      </c>
      <c r="U4099" t="str">
        <f t="shared" ref="U4099:U4115" si="387">IF(F4099="Successful",L4099,"")</f>
        <v/>
      </c>
      <c r="V4099">
        <f t="shared" ref="V4099:V4115" si="388">IF($F4099="Failed",$L4099,"")</f>
        <v>0</v>
      </c>
      <c r="W4099" t="str">
        <f t="shared" ref="W4099:W4115" si="389">IF($F4099="Canceled",$L4099,"")</f>
        <v/>
      </c>
      <c r="X4099">
        <f t="shared" ref="X4099:X4115" si="390">IF(V4099="",W4099,V4099)</f>
        <v>0</v>
      </c>
    </row>
    <row r="4100" spans="1:24"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f>
        <v>0</v>
      </c>
      <c r="P4100" s="6" t="e">
        <f>E4100/L4100</f>
        <v>#DIV/0!</v>
      </c>
      <c r="Q4100" t="str">
        <f t="shared" si="385"/>
        <v>theater</v>
      </c>
      <c r="R4100" s="7" t="str">
        <f t="shared" si="386"/>
        <v>plays</v>
      </c>
      <c r="S4100" s="13">
        <f>(((I4100/60)/60)/24)+DATE(1970,1,1)</f>
        <v>42525.722187499996</v>
      </c>
      <c r="T4100" s="16">
        <f>(((J4100/60)/60)/24)+DATE(1970,1,1)</f>
        <v>42495.722187499996</v>
      </c>
      <c r="U4100" t="str">
        <f t="shared" si="387"/>
        <v/>
      </c>
      <c r="V4100">
        <f t="shared" si="388"/>
        <v>0</v>
      </c>
      <c r="W4100" t="str">
        <f t="shared" si="389"/>
        <v/>
      </c>
      <c r="X4100">
        <f t="shared" si="390"/>
        <v>0</v>
      </c>
    </row>
    <row r="4101" spans="1:24"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f>
        <v>1.1111111111111112E-2</v>
      </c>
      <c r="P4101" s="6">
        <f>E4101/L4101</f>
        <v>50</v>
      </c>
      <c r="Q4101" t="str">
        <f t="shared" si="385"/>
        <v>theater</v>
      </c>
      <c r="R4101" s="7" t="str">
        <f t="shared" si="386"/>
        <v>plays</v>
      </c>
      <c r="S4101" s="13">
        <f>(((I4101/60)/60)/24)+DATE(1970,1,1)</f>
        <v>42615.850381944445</v>
      </c>
      <c r="T4101" s="16">
        <f>(((J4101/60)/60)/24)+DATE(1970,1,1)</f>
        <v>42570.850381944445</v>
      </c>
      <c r="U4101" t="str">
        <f t="shared" si="387"/>
        <v/>
      </c>
      <c r="V4101">
        <f t="shared" si="388"/>
        <v>1</v>
      </c>
      <c r="W4101" t="str">
        <f t="shared" si="389"/>
        <v/>
      </c>
      <c r="X4101">
        <f t="shared" si="390"/>
        <v>1</v>
      </c>
    </row>
    <row r="4102" spans="1:24"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f>
        <v>0</v>
      </c>
      <c r="P4102" s="6" t="e">
        <f>E4102/L4102</f>
        <v>#DIV/0!</v>
      </c>
      <c r="Q4102" t="str">
        <f t="shared" si="385"/>
        <v>theater</v>
      </c>
      <c r="R4102" s="7" t="str">
        <f t="shared" si="386"/>
        <v>plays</v>
      </c>
      <c r="S4102" s="13">
        <f>(((I4102/60)/60)/24)+DATE(1970,1,1)</f>
        <v>41937.124884259261</v>
      </c>
      <c r="T4102" s="16">
        <f>(((J4102/60)/60)/24)+DATE(1970,1,1)</f>
        <v>41927.124884259261</v>
      </c>
      <c r="U4102" t="str">
        <f t="shared" si="387"/>
        <v/>
      </c>
      <c r="V4102">
        <f t="shared" si="388"/>
        <v>0</v>
      </c>
      <c r="W4102" t="str">
        <f t="shared" si="389"/>
        <v/>
      </c>
      <c r="X4102">
        <f t="shared" si="390"/>
        <v>0</v>
      </c>
    </row>
    <row r="4103" spans="1:24"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f>
        <v>0</v>
      </c>
      <c r="P4103" s="6" t="e">
        <f>E4103/L4103</f>
        <v>#DIV/0!</v>
      </c>
      <c r="Q4103" t="str">
        <f t="shared" si="385"/>
        <v>theater</v>
      </c>
      <c r="R4103" s="7" t="str">
        <f t="shared" si="386"/>
        <v>plays</v>
      </c>
      <c r="S4103" s="13">
        <f>(((I4103/60)/60)/24)+DATE(1970,1,1)</f>
        <v>42760.903726851851</v>
      </c>
      <c r="T4103" s="16">
        <f>(((J4103/60)/60)/24)+DATE(1970,1,1)</f>
        <v>42730.903726851851</v>
      </c>
      <c r="U4103" t="str">
        <f t="shared" si="387"/>
        <v/>
      </c>
      <c r="V4103">
        <f t="shared" si="388"/>
        <v>0</v>
      </c>
      <c r="W4103" t="str">
        <f t="shared" si="389"/>
        <v/>
      </c>
      <c r="X4103">
        <f t="shared" si="390"/>
        <v>0</v>
      </c>
    </row>
    <row r="4104" spans="1:24"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f>
        <v>0.27400000000000002</v>
      </c>
      <c r="P4104" s="6">
        <f>E4104/L4104</f>
        <v>22.833333333333332</v>
      </c>
      <c r="Q4104" t="str">
        <f t="shared" si="385"/>
        <v>theater</v>
      </c>
      <c r="R4104" s="7" t="str">
        <f t="shared" si="386"/>
        <v>plays</v>
      </c>
      <c r="S4104" s="13">
        <f>(((I4104/60)/60)/24)+DATE(1970,1,1)</f>
        <v>42505.848067129627</v>
      </c>
      <c r="T4104" s="16">
        <f>(((J4104/60)/60)/24)+DATE(1970,1,1)</f>
        <v>42475.848067129627</v>
      </c>
      <c r="U4104" t="str">
        <f t="shared" si="387"/>
        <v/>
      </c>
      <c r="V4104">
        <f t="shared" si="388"/>
        <v>6</v>
      </c>
      <c r="W4104" t="str">
        <f t="shared" si="389"/>
        <v/>
      </c>
      <c r="X4104">
        <f t="shared" si="390"/>
        <v>6</v>
      </c>
    </row>
    <row r="4105" spans="1:24"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f>
        <v>0.1</v>
      </c>
      <c r="P4105" s="6">
        <f>E4105/L4105</f>
        <v>16.666666666666668</v>
      </c>
      <c r="Q4105" t="str">
        <f t="shared" si="385"/>
        <v>theater</v>
      </c>
      <c r="R4105" s="7" t="str">
        <f t="shared" si="386"/>
        <v>plays</v>
      </c>
      <c r="S4105" s="13">
        <f>(((I4105/60)/60)/24)+DATE(1970,1,1)</f>
        <v>42242.772222222222</v>
      </c>
      <c r="T4105" s="16">
        <f>(((J4105/60)/60)/24)+DATE(1970,1,1)</f>
        <v>42188.83293981482</v>
      </c>
      <c r="U4105" t="str">
        <f t="shared" si="387"/>
        <v/>
      </c>
      <c r="V4105">
        <f t="shared" si="388"/>
        <v>6</v>
      </c>
      <c r="W4105" t="str">
        <f t="shared" si="389"/>
        <v/>
      </c>
      <c r="X4105">
        <f t="shared" si="390"/>
        <v>6</v>
      </c>
    </row>
    <row r="4106" spans="1:24"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f>
        <v>0.21366666666666667</v>
      </c>
      <c r="P4106" s="6">
        <f>E4106/L4106</f>
        <v>45.785714285714285</v>
      </c>
      <c r="Q4106" t="str">
        <f t="shared" si="385"/>
        <v>theater</v>
      </c>
      <c r="R4106" s="7" t="str">
        <f t="shared" si="386"/>
        <v>plays</v>
      </c>
      <c r="S4106" s="13">
        <f>(((I4106/60)/60)/24)+DATE(1970,1,1)</f>
        <v>42670.278171296297</v>
      </c>
      <c r="T4106" s="16">
        <f>(((J4106/60)/60)/24)+DATE(1970,1,1)</f>
        <v>42640.278171296297</v>
      </c>
      <c r="U4106" t="str">
        <f t="shared" si="387"/>
        <v/>
      </c>
      <c r="V4106">
        <f t="shared" si="388"/>
        <v>14</v>
      </c>
      <c r="W4106" t="str">
        <f t="shared" si="389"/>
        <v/>
      </c>
      <c r="X4106">
        <f t="shared" si="390"/>
        <v>14</v>
      </c>
    </row>
    <row r="4107" spans="1:24"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f>
        <v>6.9696969696969702E-2</v>
      </c>
      <c r="P4107" s="6">
        <f>E4107/L4107</f>
        <v>383.33333333333331</v>
      </c>
      <c r="Q4107" t="str">
        <f t="shared" si="385"/>
        <v>theater</v>
      </c>
      <c r="R4107" s="7" t="str">
        <f t="shared" si="386"/>
        <v>plays</v>
      </c>
      <c r="S4107" s="13">
        <f>(((I4107/60)/60)/24)+DATE(1970,1,1)</f>
        <v>42730.010520833333</v>
      </c>
      <c r="T4107" s="16">
        <f>(((J4107/60)/60)/24)+DATE(1970,1,1)</f>
        <v>42697.010520833333</v>
      </c>
      <c r="U4107" t="str">
        <f t="shared" si="387"/>
        <v/>
      </c>
      <c r="V4107">
        <f t="shared" si="388"/>
        <v>6</v>
      </c>
      <c r="W4107" t="str">
        <f t="shared" si="389"/>
        <v/>
      </c>
      <c r="X4107">
        <f t="shared" si="390"/>
        <v>6</v>
      </c>
    </row>
    <row r="4108" spans="1:24"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f>
        <v>0.70599999999999996</v>
      </c>
      <c r="P4108" s="6">
        <f>E4108/L4108</f>
        <v>106.96969696969697</v>
      </c>
      <c r="Q4108" t="str">
        <f t="shared" si="385"/>
        <v>theater</v>
      </c>
      <c r="R4108" s="7" t="str">
        <f t="shared" si="386"/>
        <v>plays</v>
      </c>
      <c r="S4108" s="13">
        <f>(((I4108/60)/60)/24)+DATE(1970,1,1)</f>
        <v>42096.041666666672</v>
      </c>
      <c r="T4108" s="16">
        <f>(((J4108/60)/60)/24)+DATE(1970,1,1)</f>
        <v>42053.049375000002</v>
      </c>
      <c r="U4108" t="str">
        <f t="shared" si="387"/>
        <v/>
      </c>
      <c r="V4108">
        <f t="shared" si="388"/>
        <v>33</v>
      </c>
      <c r="W4108" t="str">
        <f t="shared" si="389"/>
        <v/>
      </c>
      <c r="X4108">
        <f t="shared" si="390"/>
        <v>33</v>
      </c>
    </row>
    <row r="4109" spans="1:24"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f>
        <v>2.0500000000000001E-2</v>
      </c>
      <c r="P4109" s="6">
        <f>E4109/L4109</f>
        <v>10.25</v>
      </c>
      <c r="Q4109" t="str">
        <f t="shared" si="385"/>
        <v>theater</v>
      </c>
      <c r="R4109" s="7" t="str">
        <f t="shared" si="386"/>
        <v>plays</v>
      </c>
      <c r="S4109" s="13">
        <f>(((I4109/60)/60)/24)+DATE(1970,1,1)</f>
        <v>41906.916678240741</v>
      </c>
      <c r="T4109" s="16">
        <f>(((J4109/60)/60)/24)+DATE(1970,1,1)</f>
        <v>41883.916678240741</v>
      </c>
      <c r="U4109" t="str">
        <f t="shared" si="387"/>
        <v/>
      </c>
      <c r="V4109">
        <f t="shared" si="388"/>
        <v>4</v>
      </c>
      <c r="W4109" t="str">
        <f t="shared" si="389"/>
        <v/>
      </c>
      <c r="X4109">
        <f t="shared" si="390"/>
        <v>4</v>
      </c>
    </row>
    <row r="4110" spans="1:24"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f>
        <v>1.9666666666666666E-2</v>
      </c>
      <c r="P4110" s="6">
        <f>E4110/L4110</f>
        <v>59</v>
      </c>
      <c r="Q4110" t="str">
        <f t="shared" si="385"/>
        <v>theater</v>
      </c>
      <c r="R4110" s="7" t="str">
        <f t="shared" si="386"/>
        <v>plays</v>
      </c>
      <c r="S4110" s="13">
        <f>(((I4110/60)/60)/24)+DATE(1970,1,1)</f>
        <v>42797.208333333328</v>
      </c>
      <c r="T4110" s="16">
        <f>(((J4110/60)/60)/24)+DATE(1970,1,1)</f>
        <v>42767.031678240746</v>
      </c>
      <c r="U4110" t="str">
        <f t="shared" si="387"/>
        <v/>
      </c>
      <c r="V4110">
        <f t="shared" si="388"/>
        <v>1</v>
      </c>
      <c r="W4110" t="str">
        <f t="shared" si="389"/>
        <v/>
      </c>
      <c r="X4110">
        <f t="shared" si="390"/>
        <v>1</v>
      </c>
    </row>
    <row r="4111" spans="1:24"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f>
        <v>0</v>
      </c>
      <c r="P4111" s="6" t="e">
        <f>E4111/L4111</f>
        <v>#DIV/0!</v>
      </c>
      <c r="Q4111" t="str">
        <f t="shared" si="385"/>
        <v>theater</v>
      </c>
      <c r="R4111" s="7" t="str">
        <f t="shared" si="386"/>
        <v>plays</v>
      </c>
      <c r="S4111" s="13">
        <f>(((I4111/60)/60)/24)+DATE(1970,1,1)</f>
        <v>42337.581064814818</v>
      </c>
      <c r="T4111" s="16">
        <f>(((J4111/60)/60)/24)+DATE(1970,1,1)</f>
        <v>42307.539398148147</v>
      </c>
      <c r="U4111" t="str">
        <f t="shared" si="387"/>
        <v/>
      </c>
      <c r="V4111">
        <f t="shared" si="388"/>
        <v>0</v>
      </c>
      <c r="W4111" t="str">
        <f t="shared" si="389"/>
        <v/>
      </c>
      <c r="X4111">
        <f t="shared" si="390"/>
        <v>0</v>
      </c>
    </row>
    <row r="4112" spans="1:24"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f>
        <v>0.28666666666666668</v>
      </c>
      <c r="P4112" s="6">
        <f>E4112/L4112</f>
        <v>14.333333333333334</v>
      </c>
      <c r="Q4112" t="str">
        <f t="shared" si="385"/>
        <v>theater</v>
      </c>
      <c r="R4112" s="7" t="str">
        <f t="shared" si="386"/>
        <v>plays</v>
      </c>
      <c r="S4112" s="13">
        <f>(((I4112/60)/60)/24)+DATE(1970,1,1)</f>
        <v>42572.626747685179</v>
      </c>
      <c r="T4112" s="16">
        <f>(((J4112/60)/60)/24)+DATE(1970,1,1)</f>
        <v>42512.626747685179</v>
      </c>
      <c r="U4112" t="str">
        <f t="shared" si="387"/>
        <v/>
      </c>
      <c r="V4112">
        <f t="shared" si="388"/>
        <v>6</v>
      </c>
      <c r="W4112" t="str">
        <f t="shared" si="389"/>
        <v/>
      </c>
      <c r="X4112">
        <f t="shared" si="390"/>
        <v>6</v>
      </c>
    </row>
    <row r="4113" spans="1:24"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f>
        <v>3.1333333333333331E-2</v>
      </c>
      <c r="P4113" s="6">
        <f>E4113/L4113</f>
        <v>15.666666666666666</v>
      </c>
      <c r="Q4113" t="str">
        <f t="shared" si="385"/>
        <v>theater</v>
      </c>
      <c r="R4113" s="7" t="str">
        <f t="shared" si="386"/>
        <v>plays</v>
      </c>
      <c r="S4113" s="13">
        <f>(((I4113/60)/60)/24)+DATE(1970,1,1)</f>
        <v>42059.135879629626</v>
      </c>
      <c r="T4113" s="16">
        <f>(((J4113/60)/60)/24)+DATE(1970,1,1)</f>
        <v>42029.135879629626</v>
      </c>
      <c r="U4113" t="str">
        <f t="shared" si="387"/>
        <v/>
      </c>
      <c r="V4113">
        <f t="shared" si="388"/>
        <v>6</v>
      </c>
      <c r="W4113" t="str">
        <f t="shared" si="389"/>
        <v/>
      </c>
      <c r="X4113">
        <f t="shared" si="390"/>
        <v>6</v>
      </c>
    </row>
    <row r="4114" spans="1:24"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f>
        <v>4.0000000000000002E-4</v>
      </c>
      <c r="P4114" s="6">
        <f>E4114/L4114</f>
        <v>1</v>
      </c>
      <c r="Q4114" t="str">
        <f t="shared" si="385"/>
        <v>theater</v>
      </c>
      <c r="R4114" s="7" t="str">
        <f t="shared" si="386"/>
        <v>plays</v>
      </c>
      <c r="S4114" s="13">
        <f>(((I4114/60)/60)/24)+DATE(1970,1,1)</f>
        <v>42428</v>
      </c>
      <c r="T4114" s="16">
        <f>(((J4114/60)/60)/24)+DATE(1970,1,1)</f>
        <v>42400.946597222224</v>
      </c>
      <c r="U4114" t="str">
        <f t="shared" si="387"/>
        <v/>
      </c>
      <c r="V4114">
        <f t="shared" si="388"/>
        <v>1</v>
      </c>
      <c r="W4114" t="str">
        <f t="shared" si="389"/>
        <v/>
      </c>
      <c r="X4114">
        <f t="shared" si="390"/>
        <v>1</v>
      </c>
    </row>
    <row r="4115" spans="1:24"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6">
        <f>E4115/L4115</f>
        <v>1</v>
      </c>
      <c r="Q4115" t="str">
        <f t="shared" si="385"/>
        <v>theater</v>
      </c>
      <c r="R4115" s="7" t="str">
        <f t="shared" si="386"/>
        <v>plays</v>
      </c>
      <c r="S4115" s="13">
        <f>(((I4115/60)/60)/24)+DATE(1970,1,1)</f>
        <v>42377.273611111115</v>
      </c>
      <c r="T4115" s="16">
        <f>(((J4115/60)/60)/24)+DATE(1970,1,1)</f>
        <v>42358.573182870372</v>
      </c>
      <c r="U4115" t="str">
        <f t="shared" si="387"/>
        <v/>
      </c>
      <c r="V4115">
        <f t="shared" si="388"/>
        <v>3</v>
      </c>
      <c r="W4115" t="str">
        <f t="shared" si="389"/>
        <v/>
      </c>
      <c r="X4115">
        <f t="shared" si="390"/>
        <v>3</v>
      </c>
    </row>
    <row r="4116" spans="1:24" x14ac:dyDescent="0.2">
      <c r="F4116">
        <f>COUNTIFS(F2:F4115,"=Canceled")</f>
        <v>349</v>
      </c>
    </row>
  </sheetData>
  <conditionalFormatting sqref="F1:F1048576 D4116:E4116">
    <cfRule type="containsText" dxfId="2" priority="3" operator="containsText" text="successful">
      <formula>NOT(ISERROR(SEARCH("successful",D1)))</formula>
    </cfRule>
    <cfRule type="containsText" dxfId="1" priority="4" operator="containsText" text="canceled">
      <formula>NOT(ISERROR(SEARCH("canceled",D1)))</formula>
    </cfRule>
    <cfRule type="containsText" dxfId="0" priority="5" operator="containsText" text="failed">
      <formula>NOT(ISERROR(SEARCH("failed",D1)))</formula>
    </cfRule>
  </conditionalFormatting>
  <conditionalFormatting sqref="O1:R1 U1:X1">
    <cfRule type="colorScale" priority="2">
      <colorScale>
        <cfvo type="num" val="0"/>
        <cfvo type="num" val="1"/>
        <cfvo type="num" val="2"/>
        <color rgb="FFFF0000"/>
        <color rgb="FF00B050"/>
        <color rgb="FF00B0F0"/>
      </colorScale>
    </cfRule>
  </conditionalFormatting>
  <conditionalFormatting sqref="P1:R1 O1:O1048576 U1:X1">
    <cfRule type="colorScale" priority="1">
      <colorScale>
        <cfvo type="num" val="0"/>
        <cfvo type="num" val="1"/>
        <cfvo type="num" val="2"/>
        <color rgb="FFFF0000"/>
        <color rgb="FF00B050"/>
        <color rgb="FF0096FF"/>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89B89-AAAF-304C-9D56-55E46E03DEC8}">
  <dimension ref="A1:L14"/>
  <sheetViews>
    <sheetView workbookViewId="0">
      <selection activeCell="H18" sqref="H18"/>
    </sheetView>
  </sheetViews>
  <sheetFormatPr baseColWidth="10" defaultRowHeight="15" x14ac:dyDescent="0.2"/>
  <cols>
    <col min="1" max="1" width="25.83203125" customWidth="1"/>
    <col min="2" max="3" width="17.6640625" customWidth="1"/>
    <col min="4" max="4" width="19.5" customWidth="1"/>
    <col min="5" max="5" width="20.6640625" customWidth="1"/>
    <col min="6" max="6" width="19.83203125" customWidth="1"/>
    <col min="7" max="7" width="18.6640625" customWidth="1"/>
    <col min="8" max="8" width="20.33203125" customWidth="1"/>
  </cols>
  <sheetData>
    <row r="1" spans="1:12" x14ac:dyDescent="0.2">
      <c r="A1" s="21" t="s">
        <v>8377</v>
      </c>
      <c r="B1" t="s">
        <v>8378</v>
      </c>
      <c r="C1" t="s">
        <v>8379</v>
      </c>
      <c r="D1" t="s">
        <v>8380</v>
      </c>
      <c r="E1" t="s">
        <v>8381</v>
      </c>
      <c r="F1" t="s">
        <v>8382</v>
      </c>
      <c r="G1" t="s">
        <v>8383</v>
      </c>
      <c r="H1" t="s">
        <v>8384</v>
      </c>
      <c r="J1" t="s">
        <v>8397</v>
      </c>
      <c r="K1" t="s">
        <v>8398</v>
      </c>
      <c r="L1" t="s">
        <v>8399</v>
      </c>
    </row>
    <row r="2" spans="1:12" x14ac:dyDescent="0.2">
      <c r="A2" s="22" t="s">
        <v>8396</v>
      </c>
      <c r="B2">
        <f>COUNTIFS(Sheet1!$D$1:$D$4115,"&lt;1000",Sheet1!$F$1:$F$4115,"=Successful")</f>
        <v>322</v>
      </c>
      <c r="C2">
        <f>COUNTIFS(Sheet1!$D$1:$D$4115,"&lt;1000",Sheet1!$F$1:$F$4115,"=Failed")</f>
        <v>113</v>
      </c>
      <c r="D2">
        <f>COUNTIFS(Sheet1!$D$1:$D$4115,"&lt;1000",Sheet1!$F$1:$F$4115,"=Canceled")</f>
        <v>18</v>
      </c>
      <c r="E2">
        <f>B2+C2+D2</f>
        <v>453</v>
      </c>
      <c r="F2" s="5">
        <f>B2/$E2</f>
        <v>0.71081677704194257</v>
      </c>
      <c r="G2" s="5">
        <f t="shared" ref="G2:H13" si="0">C2/$E2</f>
        <v>0.24944812362030905</v>
      </c>
      <c r="H2" s="5">
        <f>D2/$E2</f>
        <v>3.9735099337748346E-2</v>
      </c>
      <c r="I2" s="5"/>
    </row>
    <row r="3" spans="1:12" x14ac:dyDescent="0.2">
      <c r="A3" s="22" t="s">
        <v>8385</v>
      </c>
      <c r="B3">
        <f>COUNTIFS(Sheet1!$D$1:$D$4115,"&lt;5000",Sheet1!$F$1:$F$4115,"=Successful")-B2</f>
        <v>932</v>
      </c>
      <c r="C3">
        <f>COUNTIFS(Sheet1!$D$1:$D$4115,"&lt;5000",Sheet1!$F$1:$F$4115,"=Failed")-C2</f>
        <v>420</v>
      </c>
      <c r="D3">
        <f>COUNTIFS(Sheet1!$D$1:$D$4115,"&lt;5000",Sheet1!$F$1:$F$4115,"=Canceled")-D2</f>
        <v>60</v>
      </c>
      <c r="E3">
        <f>B3+C3+D3</f>
        <v>1412</v>
      </c>
      <c r="F3" s="5">
        <f t="shared" ref="F3:F13" si="1">B3/$E3</f>
        <v>0.66005665722379603</v>
      </c>
      <c r="G3" s="5">
        <f t="shared" si="0"/>
        <v>0.29745042492917845</v>
      </c>
      <c r="H3" s="5">
        <f t="shared" ref="H3:H13" si="2">D3/$E3</f>
        <v>4.2492917847025496E-2</v>
      </c>
      <c r="I3" s="5"/>
    </row>
    <row r="4" spans="1:12" x14ac:dyDescent="0.2">
      <c r="A4" s="22" t="s">
        <v>8395</v>
      </c>
      <c r="B4">
        <f>COUNTIFS(Sheet1!$D$1:$D$4115,"&lt;10000",Sheet1!$F$1:$F$4115,"=Successful")-B3-B2</f>
        <v>381</v>
      </c>
      <c r="C4">
        <f>COUNTIFS(Sheet1!$D$1:$D$4115,"&lt;10000",Sheet1!$F$1:$F$4115,"=Failed")-C3-C2</f>
        <v>283</v>
      </c>
      <c r="D4">
        <f>COUNTIFS(Sheet1!$D$1:$D$4115,"&lt;10000",Sheet1!$F$1:$F$4115,"=Canceled")-D3-D2</f>
        <v>52</v>
      </c>
      <c r="E4">
        <f t="shared" ref="E3:E13" si="3">B4+C4+D4</f>
        <v>716</v>
      </c>
      <c r="F4" s="5">
        <f t="shared" si="1"/>
        <v>0.53212290502793291</v>
      </c>
      <c r="G4" s="5">
        <f t="shared" si="0"/>
        <v>0.39525139664804471</v>
      </c>
      <c r="H4" s="5">
        <f t="shared" si="2"/>
        <v>7.2625698324022353E-2</v>
      </c>
      <c r="I4" s="5"/>
    </row>
    <row r="5" spans="1:12" x14ac:dyDescent="0.2">
      <c r="A5" s="22" t="s">
        <v>8386</v>
      </c>
      <c r="B5">
        <f>COUNTIFS(Sheet1!$D$1:$D$4115,"&lt;15000",Sheet1!$F$1:$F$4115,J1)-B4-B3-B2</f>
        <v>168</v>
      </c>
      <c r="C5">
        <f>COUNTIFS(Sheet1!$D$1:$D$4115,"&lt;15000",Sheet1!$F$1:$F$4115,"=Failed")-C4-C3-C2</f>
        <v>144</v>
      </c>
      <c r="D5">
        <f>COUNTIFS(Sheet1!$D$1:$D$4115,"&lt;15000",Sheet1!$F$1:$F$4115,"=Canceled")-D4-D3-D2</f>
        <v>40</v>
      </c>
      <c r="E5">
        <f t="shared" si="3"/>
        <v>352</v>
      </c>
      <c r="F5" s="5">
        <f t="shared" si="1"/>
        <v>0.47727272727272729</v>
      </c>
      <c r="G5" s="5">
        <f t="shared" si="0"/>
        <v>0.40909090909090912</v>
      </c>
      <c r="H5" s="5">
        <f t="shared" si="2"/>
        <v>0.11363636363636363</v>
      </c>
      <c r="I5" s="5"/>
    </row>
    <row r="6" spans="1:12" x14ac:dyDescent="0.2">
      <c r="A6" s="22" t="s">
        <v>8387</v>
      </c>
      <c r="B6">
        <f>COUNTIFS(Sheet1!$D$1:$D$4115,"&lt;20000",Sheet1!$F$1:$F$4115,J1)-B5-B4-B3-B2</f>
        <v>94</v>
      </c>
      <c r="C6">
        <f>COUNTIFS(Sheet1!$D$1:$D$4115,"&lt;20000",Sheet1!$F$1:$F$4115,K1)-C5-C4-C3-C2</f>
        <v>90</v>
      </c>
      <c r="D6">
        <f>COUNTIFS(Sheet1!$D$1:$D$4115,"&lt;20000",Sheet1!$F$1:$F$4115,L1)-D5-D4-D3-D2</f>
        <v>17</v>
      </c>
      <c r="E6">
        <f t="shared" si="3"/>
        <v>201</v>
      </c>
      <c r="F6" s="5">
        <f t="shared" si="1"/>
        <v>0.46766169154228854</v>
      </c>
      <c r="G6" s="5">
        <f t="shared" si="0"/>
        <v>0.44776119402985076</v>
      </c>
      <c r="H6" s="5">
        <f t="shared" si="2"/>
        <v>8.45771144278607E-2</v>
      </c>
      <c r="I6" s="5"/>
    </row>
    <row r="7" spans="1:12" x14ac:dyDescent="0.2">
      <c r="A7" s="22" t="s">
        <v>8388</v>
      </c>
      <c r="B7">
        <f>COUNTIFS(Sheet1!$D$1:$D$4115,"&lt;25000",Sheet1!$F$1:$F$4115,J1)-B6-B5-B4-B3-B2</f>
        <v>62</v>
      </c>
      <c r="C7">
        <f>COUNTIFS(Sheet1!$D$1:$D$4115,"&lt;25000",Sheet1!$F$1:$F$4115,K1)-C6-C5-C4-C3-C2</f>
        <v>72</v>
      </c>
      <c r="D7">
        <f>COUNTIFS(Sheet1!$D$1:$D$4115,"&lt;25000",Sheet1!$F$1:$F$4115,L1)-D6-D5-D4-D3-D2</f>
        <v>14</v>
      </c>
      <c r="E7">
        <f t="shared" si="3"/>
        <v>148</v>
      </c>
      <c r="F7" s="5">
        <f t="shared" si="1"/>
        <v>0.41891891891891891</v>
      </c>
      <c r="G7" s="5">
        <f t="shared" si="0"/>
        <v>0.48648648648648651</v>
      </c>
      <c r="H7" s="5">
        <f t="shared" si="2"/>
        <v>9.45945945945946E-2</v>
      </c>
      <c r="I7" s="5"/>
    </row>
    <row r="8" spans="1:12" x14ac:dyDescent="0.2">
      <c r="A8" s="22" t="s">
        <v>8389</v>
      </c>
      <c r="B8">
        <f>COUNTIFS(Sheet1!$D$1:$D$4115,"&lt;30000",Sheet1!$F$1:$F$4115,J1)-B7-B6-B5-B4-B3-B2</f>
        <v>55</v>
      </c>
      <c r="C8">
        <f>COUNTIFS(Sheet1!$D$1:$D$4115,"&lt;30000",Sheet1!$F$1:$F$4115,K1)-C7-C6-C5-C4-C3-C2</f>
        <v>64</v>
      </c>
      <c r="D8">
        <f>COUNTIFS(Sheet1!$D$1:$D$4115,"&lt;30000",Sheet1!$F$1:$F$4115,L1)-D7-D6-D5-D4-D3-D2</f>
        <v>18</v>
      </c>
      <c r="E8">
        <f t="shared" si="3"/>
        <v>137</v>
      </c>
      <c r="F8" s="5">
        <f t="shared" si="1"/>
        <v>0.40145985401459855</v>
      </c>
      <c r="G8" s="5">
        <f t="shared" si="0"/>
        <v>0.46715328467153283</v>
      </c>
      <c r="H8" s="5">
        <f t="shared" si="2"/>
        <v>0.13138686131386862</v>
      </c>
      <c r="I8" s="5"/>
    </row>
    <row r="9" spans="1:12" x14ac:dyDescent="0.2">
      <c r="A9" s="22" t="s">
        <v>8390</v>
      </c>
      <c r="B9">
        <f>COUNTIFS(Sheet1!$D$1:$D$4115,"&lt;35000",Sheet1!$F$1:$F$4115,J1)-B8-B7-B6-B5-B4-B3-B2</f>
        <v>32</v>
      </c>
      <c r="C9">
        <f>COUNTIFS(Sheet1!$D$1:$D$4115,"&lt;35000",Sheet1!$F$1:$F$4115,K1)-C8-C7-C6-C5-C4-C3-C2</f>
        <v>37</v>
      </c>
      <c r="D9">
        <f>COUNTIFS(Sheet1!$D$1:$D$4115,"&lt;35000",Sheet1!$F$1:$F$4115,L1)-D8-D7-D6-D5-D4-D3-D2</f>
        <v>13</v>
      </c>
      <c r="E9">
        <f t="shared" si="3"/>
        <v>82</v>
      </c>
      <c r="F9" s="5">
        <f t="shared" si="1"/>
        <v>0.3902439024390244</v>
      </c>
      <c r="G9" s="5">
        <f t="shared" si="0"/>
        <v>0.45121951219512196</v>
      </c>
      <c r="H9" s="5">
        <f t="shared" si="2"/>
        <v>0.15853658536585366</v>
      </c>
      <c r="I9" s="5"/>
    </row>
    <row r="10" spans="1:12" x14ac:dyDescent="0.2">
      <c r="A10" s="22" t="s">
        <v>8391</v>
      </c>
      <c r="B10">
        <f>COUNTIFS(Sheet1!$D$1:$D$4115,"&lt;40000",Sheet1!$F$1:$F$4115,J1)-B9-B8-B7-B6-B5-B4-B3-B2</f>
        <v>26</v>
      </c>
      <c r="C10">
        <f>COUNTIFS(Sheet1!$D$1:$D$4115,"&lt;40000",Sheet1!$F$1:$F$4115,K1)-C9-C8-C7-C6-C5-C4-C3-C2</f>
        <v>22</v>
      </c>
      <c r="D10">
        <f>COUNTIFS(Sheet1!$D$1:$D$4115,"&lt;40000",Sheet1!$F$1:$F$4115,L1)-D9-D8-D7-D6-D5-D4-D3-D2</f>
        <v>7</v>
      </c>
      <c r="E10">
        <f t="shared" si="3"/>
        <v>55</v>
      </c>
      <c r="F10" s="5">
        <f t="shared" si="1"/>
        <v>0.47272727272727272</v>
      </c>
      <c r="G10" s="5">
        <f t="shared" si="0"/>
        <v>0.4</v>
      </c>
      <c r="H10" s="5">
        <f t="shared" si="2"/>
        <v>0.12727272727272726</v>
      </c>
      <c r="I10" s="5"/>
    </row>
    <row r="11" spans="1:12" x14ac:dyDescent="0.2">
      <c r="A11" s="22" t="s">
        <v>8392</v>
      </c>
      <c r="B11">
        <f>COUNTIFS(Sheet1!$D$1:$D$4115,"&lt;45000",Sheet1!$F$1:$F$4115,J1)-B10-B9-B8-B7-B6-B5-B4-B3-B2</f>
        <v>21</v>
      </c>
      <c r="C11">
        <f>COUNTIFS(Sheet1!$D$1:$D$4115,"&lt;45000",Sheet1!$F$1:$F$4115,K1)-C10-C9-C8-C7-C6-C5-C4-C3-C2</f>
        <v>16</v>
      </c>
      <c r="D11">
        <f>COUNTIFS(Sheet1!$D$1:$D$4115,"&lt;45000",Sheet1!$F$1:$F$4115,L1)-D10-D9-D8-D7-D6-D5-D4-D3-D2</f>
        <v>6</v>
      </c>
      <c r="E11">
        <f t="shared" si="3"/>
        <v>43</v>
      </c>
      <c r="F11" s="5">
        <f t="shared" si="1"/>
        <v>0.48837209302325579</v>
      </c>
      <c r="G11" s="5">
        <f t="shared" si="0"/>
        <v>0.37209302325581395</v>
      </c>
      <c r="H11" s="5">
        <f t="shared" si="2"/>
        <v>0.13953488372093023</v>
      </c>
      <c r="I11" s="5"/>
    </row>
    <row r="12" spans="1:12" x14ac:dyDescent="0.2">
      <c r="A12" s="22" t="s">
        <v>8393</v>
      </c>
      <c r="B12">
        <f>COUNTIFS(Sheet1!$D$1:$D$4115,"&lt;50000",Sheet1!$F$1:$F$4115,J1)-B11-B10-B9-B8-B7-B6-B5-B4-B3-B2</f>
        <v>6</v>
      </c>
      <c r="C12">
        <f>COUNTIFS(Sheet1!$D$1:$D$4115,"&lt;50000",Sheet1!$F$1:$F$4115,K1)-C11-C10-C9-C8-C7-C6-C5-C4-C3-C2</f>
        <v>11</v>
      </c>
      <c r="D12">
        <f>COUNTIFS(Sheet1!$D$1:$D$4115,"&lt;50000",Sheet1!$F$1:$F$4115,L1)-D11-D10-D9-D8-D7-D6-D5-D4-D3-D2</f>
        <v>4</v>
      </c>
      <c r="E12">
        <f t="shared" si="3"/>
        <v>21</v>
      </c>
      <c r="F12" s="5">
        <f t="shared" si="1"/>
        <v>0.2857142857142857</v>
      </c>
      <c r="G12" s="5">
        <f t="shared" si="0"/>
        <v>0.52380952380952384</v>
      </c>
      <c r="H12" s="5">
        <f t="shared" si="2"/>
        <v>0.19047619047619047</v>
      </c>
      <c r="I12" s="5"/>
    </row>
    <row r="13" spans="1:12" x14ac:dyDescent="0.2">
      <c r="A13" s="22" t="s">
        <v>8394</v>
      </c>
      <c r="B13">
        <f>COUNTIFS(Sheet1!$D$1:$D$4115,"&gt;=50000",Sheet1!$F$1:$F$4115,J1)</f>
        <v>86</v>
      </c>
      <c r="C13">
        <f>COUNTIFS(Sheet1!$D$1:$D$4115,"&gt;=50000",Sheet1!$F$1:$F$4115,K1)</f>
        <v>258</v>
      </c>
      <c r="D13">
        <f>COUNTIFS(Sheet1!$D$1:$D$4115,"&gt;=50000",Sheet1!$F$1:$F$4115,L1)</f>
        <v>100</v>
      </c>
      <c r="E13">
        <f t="shared" si="3"/>
        <v>444</v>
      </c>
      <c r="F13" s="5">
        <f t="shared" si="1"/>
        <v>0.19369369369369369</v>
      </c>
      <c r="G13" s="5">
        <f t="shared" si="0"/>
        <v>0.58108108108108103</v>
      </c>
      <c r="H13" s="5">
        <f t="shared" si="2"/>
        <v>0.22522522522522523</v>
      </c>
      <c r="I13" s="5"/>
    </row>
    <row r="14" spans="1:12" x14ac:dyDescent="0.2">
      <c r="A14" s="21"/>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05090-8D64-7E46-8340-1BB820134FC3}">
  <dimension ref="A1:J2186"/>
  <sheetViews>
    <sheetView workbookViewId="0">
      <selection activeCell="D9" sqref="D9"/>
    </sheetView>
  </sheetViews>
  <sheetFormatPr baseColWidth="10" defaultRowHeight="15" x14ac:dyDescent="0.2"/>
  <cols>
    <col min="1" max="1" width="25.33203125" style="24" customWidth="1"/>
    <col min="2" max="2" width="20.5" style="25" customWidth="1"/>
    <col min="3" max="3" width="19.5" customWidth="1"/>
    <col min="4" max="4" width="22.1640625" customWidth="1"/>
    <col min="5" max="5" width="24.5" customWidth="1"/>
    <col min="6" max="6" width="16.6640625" customWidth="1"/>
    <col min="7" max="7" width="18.33203125" customWidth="1"/>
    <col min="8" max="8" width="26" customWidth="1"/>
    <col min="9" max="9" width="17.6640625" customWidth="1"/>
  </cols>
  <sheetData>
    <row r="1" spans="1:10" ht="32" customHeight="1" x14ac:dyDescent="0.2">
      <c r="A1" s="24" t="s">
        <v>8409</v>
      </c>
      <c r="B1" s="25" t="s">
        <v>8410</v>
      </c>
      <c r="D1" s="27" t="s">
        <v>8400</v>
      </c>
      <c r="E1" s="26" t="s">
        <v>8401</v>
      </c>
      <c r="F1" s="29" t="s">
        <v>8412</v>
      </c>
      <c r="G1" s="30"/>
      <c r="H1" s="30"/>
      <c r="I1" s="31"/>
      <c r="J1" s="28"/>
    </row>
    <row r="2" spans="1:10" x14ac:dyDescent="0.2">
      <c r="A2" s="24">
        <v>182</v>
      </c>
      <c r="B2" s="25">
        <v>1</v>
      </c>
      <c r="C2" s="38" t="s">
        <v>8402</v>
      </c>
      <c r="D2" s="23">
        <f>AVERAGE(A2:A2186)</f>
        <v>194.42517162471395</v>
      </c>
      <c r="E2" s="23">
        <f>AVERAGE(B2:B1880)</f>
        <v>19.492283129324107</v>
      </c>
      <c r="F2" s="32"/>
      <c r="G2" s="33"/>
      <c r="H2" s="33"/>
      <c r="I2" s="34"/>
      <c r="J2" s="28"/>
    </row>
    <row r="3" spans="1:10" x14ac:dyDescent="0.2">
      <c r="A3" s="24">
        <v>79</v>
      </c>
      <c r="B3" s="25">
        <v>1</v>
      </c>
      <c r="C3" s="38" t="s">
        <v>8403</v>
      </c>
      <c r="D3" s="23">
        <f>MEDIAN(A2:A2186)</f>
        <v>62</v>
      </c>
      <c r="E3" s="23">
        <f>MEDIAN(B$2:B$1880)</f>
        <v>3</v>
      </c>
      <c r="F3" s="32"/>
      <c r="G3" s="33"/>
      <c r="H3" s="33"/>
      <c r="I3" s="34"/>
      <c r="J3" s="28"/>
    </row>
    <row r="4" spans="1:10" x14ac:dyDescent="0.2">
      <c r="A4" s="24">
        <v>35</v>
      </c>
      <c r="B4" s="25">
        <v>0</v>
      </c>
      <c r="C4" s="38" t="s">
        <v>8404</v>
      </c>
      <c r="D4" s="23">
        <f>MIN(A2:A2186)</f>
        <v>1</v>
      </c>
      <c r="E4" s="23">
        <f>MIN(B$2:B$1880)</f>
        <v>0</v>
      </c>
      <c r="F4" s="32"/>
      <c r="G4" s="33"/>
      <c r="H4" s="33"/>
      <c r="I4" s="34"/>
      <c r="J4" s="28"/>
    </row>
    <row r="5" spans="1:10" x14ac:dyDescent="0.2">
      <c r="A5" s="24">
        <v>150</v>
      </c>
      <c r="B5" s="25">
        <v>6</v>
      </c>
      <c r="C5" s="38" t="s">
        <v>8405</v>
      </c>
      <c r="D5" s="23">
        <f>MAX(A2:A2186)</f>
        <v>26457</v>
      </c>
      <c r="E5" s="23">
        <f>MAX(B$2:B$1880)</f>
        <v>1501</v>
      </c>
      <c r="F5" s="32"/>
      <c r="G5" s="33"/>
      <c r="H5" s="33"/>
      <c r="I5" s="34"/>
      <c r="J5" s="28"/>
    </row>
    <row r="6" spans="1:10" x14ac:dyDescent="0.2">
      <c r="A6" s="24">
        <v>284</v>
      </c>
      <c r="B6" s="25">
        <v>0</v>
      </c>
      <c r="C6" s="38" t="s">
        <v>8406</v>
      </c>
      <c r="D6" s="23">
        <f>_xlfn.VAR.S(A2:A2186)</f>
        <v>713167.37912800396</v>
      </c>
      <c r="E6" s="23">
        <f>_xlfn.VAR.S(B$2:B$1880)</f>
        <v>5246.466260971979</v>
      </c>
      <c r="F6" s="32"/>
      <c r="G6" s="33"/>
      <c r="H6" s="33"/>
      <c r="I6" s="34"/>
      <c r="J6" s="28"/>
    </row>
    <row r="7" spans="1:10" x14ac:dyDescent="0.2">
      <c r="A7" s="24">
        <v>47</v>
      </c>
      <c r="B7" s="25">
        <v>6</v>
      </c>
      <c r="C7" s="38" t="s">
        <v>8407</v>
      </c>
      <c r="D7" s="23">
        <f>_xlfn.STDEV.S(A2:A2186)</f>
        <v>844.49237955591047</v>
      </c>
      <c r="E7" s="23">
        <f>_xlfn.STDEV.S(B$2:B$1880)</f>
        <v>72.432494510212607</v>
      </c>
      <c r="F7" s="32"/>
      <c r="G7" s="33"/>
      <c r="H7" s="33"/>
      <c r="I7" s="34"/>
      <c r="J7" s="28"/>
    </row>
    <row r="8" spans="1:10" x14ac:dyDescent="0.2">
      <c r="A8" s="24">
        <v>58</v>
      </c>
      <c r="B8" s="25">
        <v>13</v>
      </c>
      <c r="C8" s="38" t="s">
        <v>8411</v>
      </c>
      <c r="D8">
        <f>_xlfn.MODE.SNGL(A2:A2186)</f>
        <v>27</v>
      </c>
      <c r="E8">
        <f>_xlfn.MODE.SNGL(B2:B1880)</f>
        <v>0</v>
      </c>
      <c r="F8" s="32"/>
      <c r="G8" s="33"/>
      <c r="H8" s="33"/>
      <c r="I8" s="34"/>
      <c r="J8" s="28"/>
    </row>
    <row r="9" spans="1:10" x14ac:dyDescent="0.2">
      <c r="A9" s="24">
        <v>57</v>
      </c>
      <c r="B9" s="25">
        <v>4</v>
      </c>
      <c r="F9" s="32"/>
      <c r="G9" s="33"/>
      <c r="H9" s="33"/>
      <c r="I9" s="34"/>
      <c r="J9" s="28"/>
    </row>
    <row r="10" spans="1:10" x14ac:dyDescent="0.2">
      <c r="A10" s="24">
        <v>12</v>
      </c>
      <c r="B10" s="25">
        <v>6</v>
      </c>
      <c r="F10" s="32"/>
      <c r="G10" s="33"/>
      <c r="H10" s="33"/>
      <c r="I10" s="34"/>
      <c r="J10" s="28"/>
    </row>
    <row r="11" spans="1:10" x14ac:dyDescent="0.2">
      <c r="A11" s="24">
        <v>20</v>
      </c>
      <c r="B11" s="25">
        <v>0</v>
      </c>
      <c r="F11" s="35"/>
      <c r="G11" s="36"/>
      <c r="H11" s="36"/>
      <c r="I11" s="37"/>
      <c r="J11" s="28"/>
    </row>
    <row r="12" spans="1:10" x14ac:dyDescent="0.2">
      <c r="A12" s="24">
        <v>19</v>
      </c>
      <c r="B12" s="25">
        <v>0</v>
      </c>
      <c r="F12" s="28"/>
      <c r="G12" s="28"/>
      <c r="H12" s="28"/>
      <c r="I12" s="28"/>
      <c r="J12" s="28"/>
    </row>
    <row r="13" spans="1:10" x14ac:dyDescent="0.2">
      <c r="A13" s="24">
        <v>75</v>
      </c>
      <c r="B13" s="25">
        <v>0</v>
      </c>
      <c r="F13" s="28"/>
      <c r="G13" s="28"/>
      <c r="H13" s="28"/>
      <c r="I13" s="28"/>
      <c r="J13" s="28"/>
    </row>
    <row r="14" spans="1:10" x14ac:dyDescent="0.2">
      <c r="A14" s="24">
        <v>827</v>
      </c>
      <c r="B14" s="25">
        <v>81</v>
      </c>
      <c r="F14" s="28"/>
      <c r="G14" s="28"/>
      <c r="H14" s="28"/>
      <c r="I14" s="28"/>
      <c r="J14" s="28"/>
    </row>
    <row r="15" spans="1:10" x14ac:dyDescent="0.2">
      <c r="A15" s="24">
        <v>51</v>
      </c>
      <c r="B15" s="25">
        <v>0</v>
      </c>
    </row>
    <row r="16" spans="1:10" x14ac:dyDescent="0.2">
      <c r="A16" s="24">
        <v>41</v>
      </c>
      <c r="B16" s="25">
        <v>0</v>
      </c>
    </row>
    <row r="17" spans="1:2" x14ac:dyDescent="0.2">
      <c r="A17" s="24">
        <v>98</v>
      </c>
      <c r="B17" s="25">
        <v>5</v>
      </c>
    </row>
    <row r="18" spans="1:2" x14ac:dyDescent="0.2">
      <c r="A18" s="24">
        <v>70</v>
      </c>
      <c r="B18" s="25">
        <v>0</v>
      </c>
    </row>
    <row r="19" spans="1:2" x14ac:dyDescent="0.2">
      <c r="A19" s="24">
        <v>36</v>
      </c>
      <c r="B19" s="25">
        <v>0</v>
      </c>
    </row>
    <row r="20" spans="1:2" x14ac:dyDescent="0.2">
      <c r="A20" s="24">
        <v>342</v>
      </c>
      <c r="B20" s="25">
        <v>58</v>
      </c>
    </row>
    <row r="21" spans="1:2" x14ac:dyDescent="0.2">
      <c r="A21" s="24">
        <v>22</v>
      </c>
      <c r="B21" s="25">
        <v>1</v>
      </c>
    </row>
    <row r="22" spans="1:2" x14ac:dyDescent="0.2">
      <c r="A22" s="24">
        <v>25</v>
      </c>
      <c r="B22" s="25">
        <v>0</v>
      </c>
    </row>
    <row r="23" spans="1:2" x14ac:dyDescent="0.2">
      <c r="A23" s="24">
        <v>101</v>
      </c>
      <c r="B23" s="25">
        <v>28</v>
      </c>
    </row>
    <row r="24" spans="1:2" x14ac:dyDescent="0.2">
      <c r="A24" s="24">
        <v>8</v>
      </c>
      <c r="B24" s="25">
        <v>1</v>
      </c>
    </row>
    <row r="25" spans="1:2" x14ac:dyDescent="0.2">
      <c r="A25" s="24">
        <v>23</v>
      </c>
      <c r="B25" s="25">
        <v>0</v>
      </c>
    </row>
    <row r="26" spans="1:2" x14ac:dyDescent="0.2">
      <c r="A26" s="24">
        <v>574</v>
      </c>
      <c r="B26" s="25">
        <v>37</v>
      </c>
    </row>
    <row r="27" spans="1:2" x14ac:dyDescent="0.2">
      <c r="A27" s="24">
        <v>14</v>
      </c>
      <c r="B27" s="25">
        <v>9</v>
      </c>
    </row>
    <row r="28" spans="1:2" x14ac:dyDescent="0.2">
      <c r="A28" s="24">
        <v>19</v>
      </c>
      <c r="B28" s="25">
        <v>3</v>
      </c>
    </row>
    <row r="29" spans="1:2" x14ac:dyDescent="0.2">
      <c r="A29" s="24">
        <v>150</v>
      </c>
      <c r="B29" s="25">
        <v>0</v>
      </c>
    </row>
    <row r="30" spans="1:2" x14ac:dyDescent="0.2">
      <c r="A30" s="24">
        <v>71</v>
      </c>
      <c r="B30" s="25">
        <v>2</v>
      </c>
    </row>
    <row r="31" spans="1:2" x14ac:dyDescent="0.2">
      <c r="A31" s="24">
        <v>117</v>
      </c>
      <c r="B31" s="25">
        <v>6</v>
      </c>
    </row>
    <row r="32" spans="1:2" x14ac:dyDescent="0.2">
      <c r="A32" s="24">
        <v>53</v>
      </c>
      <c r="B32" s="25">
        <v>67</v>
      </c>
    </row>
    <row r="33" spans="1:2" x14ac:dyDescent="0.2">
      <c r="A33" s="24">
        <v>1</v>
      </c>
      <c r="B33" s="25">
        <v>5</v>
      </c>
    </row>
    <row r="34" spans="1:2" x14ac:dyDescent="0.2">
      <c r="A34" s="24">
        <v>89</v>
      </c>
      <c r="B34" s="25">
        <v>2</v>
      </c>
    </row>
    <row r="35" spans="1:2" x14ac:dyDescent="0.2">
      <c r="A35" s="24">
        <v>64</v>
      </c>
      <c r="B35" s="25">
        <v>10</v>
      </c>
    </row>
    <row r="36" spans="1:2" x14ac:dyDescent="0.2">
      <c r="A36" s="24">
        <v>68</v>
      </c>
      <c r="B36" s="25">
        <v>3</v>
      </c>
    </row>
    <row r="37" spans="1:2" x14ac:dyDescent="0.2">
      <c r="A37" s="24">
        <v>28</v>
      </c>
      <c r="B37" s="25">
        <v>4</v>
      </c>
    </row>
    <row r="38" spans="1:2" x14ac:dyDescent="0.2">
      <c r="A38" s="24">
        <v>44</v>
      </c>
      <c r="B38" s="25">
        <v>15</v>
      </c>
    </row>
    <row r="39" spans="1:2" x14ac:dyDescent="0.2">
      <c r="A39" s="24">
        <v>253</v>
      </c>
      <c r="B39" s="25">
        <v>2</v>
      </c>
    </row>
    <row r="40" spans="1:2" x14ac:dyDescent="0.2">
      <c r="A40" s="24">
        <v>66</v>
      </c>
      <c r="B40" s="25">
        <v>0</v>
      </c>
    </row>
    <row r="41" spans="1:2" x14ac:dyDescent="0.2">
      <c r="A41" s="24">
        <v>217</v>
      </c>
      <c r="B41" s="25">
        <v>1</v>
      </c>
    </row>
    <row r="42" spans="1:2" x14ac:dyDescent="0.2">
      <c r="A42" s="24">
        <v>16</v>
      </c>
      <c r="B42" s="25">
        <v>0</v>
      </c>
    </row>
    <row r="43" spans="1:2" x14ac:dyDescent="0.2">
      <c r="A43" s="24">
        <v>19</v>
      </c>
      <c r="B43" s="25">
        <v>1</v>
      </c>
    </row>
    <row r="44" spans="1:2" x14ac:dyDescent="0.2">
      <c r="A44" s="24">
        <v>169</v>
      </c>
      <c r="B44" s="25">
        <v>10</v>
      </c>
    </row>
    <row r="45" spans="1:2" x14ac:dyDescent="0.2">
      <c r="A45" s="24">
        <v>263</v>
      </c>
      <c r="B45" s="25">
        <v>0</v>
      </c>
    </row>
    <row r="46" spans="1:2" x14ac:dyDescent="0.2">
      <c r="A46" s="24">
        <v>15</v>
      </c>
      <c r="B46" s="25">
        <v>7</v>
      </c>
    </row>
    <row r="47" spans="1:2" x14ac:dyDescent="0.2">
      <c r="A47" s="24">
        <v>61</v>
      </c>
      <c r="B47" s="25">
        <v>0</v>
      </c>
    </row>
    <row r="48" spans="1:2" x14ac:dyDescent="0.2">
      <c r="A48" s="24">
        <v>45</v>
      </c>
      <c r="B48" s="25">
        <v>1</v>
      </c>
    </row>
    <row r="49" spans="1:2" x14ac:dyDescent="0.2">
      <c r="A49" s="24">
        <v>70</v>
      </c>
      <c r="B49" s="25">
        <v>2</v>
      </c>
    </row>
    <row r="50" spans="1:2" x14ac:dyDescent="0.2">
      <c r="A50" s="24">
        <v>38</v>
      </c>
      <c r="B50" s="25">
        <v>3</v>
      </c>
    </row>
    <row r="51" spans="1:2" x14ac:dyDescent="0.2">
      <c r="A51" s="24">
        <v>87</v>
      </c>
      <c r="B51" s="25">
        <v>10</v>
      </c>
    </row>
    <row r="52" spans="1:2" x14ac:dyDescent="0.2">
      <c r="A52" s="24">
        <v>22</v>
      </c>
      <c r="B52" s="25">
        <v>10</v>
      </c>
    </row>
    <row r="53" spans="1:2" x14ac:dyDescent="0.2">
      <c r="A53" s="24">
        <v>119</v>
      </c>
      <c r="B53" s="25">
        <v>1</v>
      </c>
    </row>
    <row r="54" spans="1:2" x14ac:dyDescent="0.2">
      <c r="A54" s="24">
        <v>52</v>
      </c>
      <c r="B54" s="25">
        <v>0</v>
      </c>
    </row>
    <row r="55" spans="1:2" x14ac:dyDescent="0.2">
      <c r="A55" s="24">
        <v>117</v>
      </c>
      <c r="B55" s="25">
        <v>0</v>
      </c>
    </row>
    <row r="56" spans="1:2" x14ac:dyDescent="0.2">
      <c r="A56" s="24">
        <v>52</v>
      </c>
      <c r="B56" s="25">
        <v>0</v>
      </c>
    </row>
    <row r="57" spans="1:2" x14ac:dyDescent="0.2">
      <c r="A57" s="24">
        <v>86</v>
      </c>
      <c r="B57" s="25">
        <v>26</v>
      </c>
    </row>
    <row r="58" spans="1:2" x14ac:dyDescent="0.2">
      <c r="A58" s="24">
        <v>174</v>
      </c>
      <c r="B58" s="25">
        <v>0</v>
      </c>
    </row>
    <row r="59" spans="1:2" x14ac:dyDescent="0.2">
      <c r="A59" s="24">
        <v>69</v>
      </c>
      <c r="B59" s="25">
        <v>7</v>
      </c>
    </row>
    <row r="60" spans="1:2" x14ac:dyDescent="0.2">
      <c r="A60" s="24">
        <v>75</v>
      </c>
      <c r="B60" s="25">
        <v>0</v>
      </c>
    </row>
    <row r="61" spans="1:2" x14ac:dyDescent="0.2">
      <c r="A61" s="24">
        <v>33</v>
      </c>
      <c r="B61" s="25">
        <v>2</v>
      </c>
    </row>
    <row r="62" spans="1:2" x14ac:dyDescent="0.2">
      <c r="A62" s="24">
        <v>108</v>
      </c>
      <c r="B62" s="25">
        <v>13</v>
      </c>
    </row>
    <row r="63" spans="1:2" x14ac:dyDescent="0.2">
      <c r="A63" s="24">
        <v>23</v>
      </c>
      <c r="B63" s="25">
        <v>4</v>
      </c>
    </row>
    <row r="64" spans="1:2" x14ac:dyDescent="0.2">
      <c r="A64" s="24">
        <v>48</v>
      </c>
      <c r="B64" s="25">
        <v>0</v>
      </c>
    </row>
    <row r="65" spans="1:2" x14ac:dyDescent="0.2">
      <c r="A65" s="24">
        <v>64</v>
      </c>
      <c r="B65" s="25">
        <v>12</v>
      </c>
    </row>
    <row r="66" spans="1:2" x14ac:dyDescent="0.2">
      <c r="A66" s="24">
        <v>24</v>
      </c>
      <c r="B66" s="25">
        <v>2</v>
      </c>
    </row>
    <row r="67" spans="1:2" x14ac:dyDescent="0.2">
      <c r="A67" s="24">
        <v>57</v>
      </c>
      <c r="B67" s="25">
        <v>10</v>
      </c>
    </row>
    <row r="68" spans="1:2" x14ac:dyDescent="0.2">
      <c r="A68" s="24">
        <v>26</v>
      </c>
      <c r="B68" s="25">
        <v>0</v>
      </c>
    </row>
    <row r="69" spans="1:2" x14ac:dyDescent="0.2">
      <c r="A69" s="24">
        <v>20</v>
      </c>
      <c r="B69" s="25">
        <v>5</v>
      </c>
    </row>
    <row r="70" spans="1:2" x14ac:dyDescent="0.2">
      <c r="A70" s="24">
        <v>36</v>
      </c>
      <c r="B70" s="25">
        <v>0</v>
      </c>
    </row>
    <row r="71" spans="1:2" x14ac:dyDescent="0.2">
      <c r="A71" s="24">
        <v>178</v>
      </c>
      <c r="B71" s="25">
        <v>5</v>
      </c>
    </row>
    <row r="72" spans="1:2" x14ac:dyDescent="0.2">
      <c r="A72" s="24">
        <v>17</v>
      </c>
      <c r="B72" s="25">
        <v>1</v>
      </c>
    </row>
    <row r="73" spans="1:2" x14ac:dyDescent="0.2">
      <c r="A73" s="24">
        <v>32</v>
      </c>
      <c r="B73" s="25">
        <v>3</v>
      </c>
    </row>
    <row r="74" spans="1:2" x14ac:dyDescent="0.2">
      <c r="A74" s="24">
        <v>41</v>
      </c>
      <c r="B74" s="25">
        <v>3</v>
      </c>
    </row>
    <row r="75" spans="1:2" x14ac:dyDescent="0.2">
      <c r="A75" s="24">
        <v>18</v>
      </c>
      <c r="B75" s="25">
        <v>0</v>
      </c>
    </row>
    <row r="76" spans="1:2" x14ac:dyDescent="0.2">
      <c r="A76" s="24">
        <v>29</v>
      </c>
      <c r="B76" s="25">
        <v>3</v>
      </c>
    </row>
    <row r="77" spans="1:2" x14ac:dyDescent="0.2">
      <c r="A77" s="24">
        <v>47</v>
      </c>
      <c r="B77" s="25">
        <v>0</v>
      </c>
    </row>
    <row r="78" spans="1:2" x14ac:dyDescent="0.2">
      <c r="A78" s="24">
        <v>15</v>
      </c>
      <c r="B78" s="25">
        <v>19</v>
      </c>
    </row>
    <row r="79" spans="1:2" x14ac:dyDescent="0.2">
      <c r="A79" s="24">
        <v>26</v>
      </c>
      <c r="B79" s="25">
        <v>8</v>
      </c>
    </row>
    <row r="80" spans="1:2" x14ac:dyDescent="0.2">
      <c r="A80" s="24">
        <v>35</v>
      </c>
      <c r="B80" s="25">
        <v>6</v>
      </c>
    </row>
    <row r="81" spans="1:2" x14ac:dyDescent="0.2">
      <c r="A81" s="24">
        <v>41</v>
      </c>
      <c r="B81" s="25">
        <v>0</v>
      </c>
    </row>
    <row r="82" spans="1:2" x14ac:dyDescent="0.2">
      <c r="A82" s="24">
        <v>47</v>
      </c>
      <c r="B82" s="25">
        <v>18</v>
      </c>
    </row>
    <row r="83" spans="1:2" x14ac:dyDescent="0.2">
      <c r="A83" s="24">
        <v>28</v>
      </c>
      <c r="B83" s="25">
        <v>7</v>
      </c>
    </row>
    <row r="84" spans="1:2" x14ac:dyDescent="0.2">
      <c r="A84" s="24">
        <v>100</v>
      </c>
      <c r="B84" s="25">
        <v>0</v>
      </c>
    </row>
    <row r="85" spans="1:2" x14ac:dyDescent="0.2">
      <c r="A85" s="24">
        <v>13</v>
      </c>
      <c r="B85" s="25">
        <v>8</v>
      </c>
    </row>
    <row r="86" spans="1:2" x14ac:dyDescent="0.2">
      <c r="A86" s="24">
        <v>7</v>
      </c>
      <c r="B86" s="25">
        <v>1293</v>
      </c>
    </row>
    <row r="87" spans="1:2" x14ac:dyDescent="0.2">
      <c r="A87" s="24">
        <v>21</v>
      </c>
      <c r="B87" s="25">
        <v>17</v>
      </c>
    </row>
    <row r="88" spans="1:2" x14ac:dyDescent="0.2">
      <c r="A88" s="24">
        <v>17</v>
      </c>
      <c r="B88" s="25">
        <v>0</v>
      </c>
    </row>
    <row r="89" spans="1:2" x14ac:dyDescent="0.2">
      <c r="A89" s="24">
        <v>25</v>
      </c>
      <c r="B89" s="25">
        <v>13</v>
      </c>
    </row>
    <row r="90" spans="1:2" x14ac:dyDescent="0.2">
      <c r="A90" s="24">
        <v>60</v>
      </c>
      <c r="B90" s="25">
        <v>0</v>
      </c>
    </row>
    <row r="91" spans="1:2" x14ac:dyDescent="0.2">
      <c r="A91" s="24">
        <v>56</v>
      </c>
      <c r="B91" s="25">
        <v>0</v>
      </c>
    </row>
    <row r="92" spans="1:2" x14ac:dyDescent="0.2">
      <c r="A92" s="24">
        <v>16</v>
      </c>
      <c r="B92" s="25">
        <v>33</v>
      </c>
    </row>
    <row r="93" spans="1:2" x14ac:dyDescent="0.2">
      <c r="A93" s="24">
        <v>46</v>
      </c>
      <c r="B93" s="25">
        <v>12</v>
      </c>
    </row>
    <row r="94" spans="1:2" x14ac:dyDescent="0.2">
      <c r="A94" s="24">
        <v>43</v>
      </c>
      <c r="B94" s="25">
        <v>1</v>
      </c>
    </row>
    <row r="95" spans="1:2" x14ac:dyDescent="0.2">
      <c r="A95" s="24">
        <v>15</v>
      </c>
      <c r="B95" s="25">
        <v>1</v>
      </c>
    </row>
    <row r="96" spans="1:2" x14ac:dyDescent="0.2">
      <c r="A96" s="24">
        <v>12</v>
      </c>
      <c r="B96" s="25">
        <v>1</v>
      </c>
    </row>
    <row r="97" spans="1:2" x14ac:dyDescent="0.2">
      <c r="A97" s="24">
        <v>21</v>
      </c>
      <c r="B97" s="25">
        <v>1</v>
      </c>
    </row>
    <row r="98" spans="1:2" x14ac:dyDescent="0.2">
      <c r="A98" s="24">
        <v>34</v>
      </c>
      <c r="B98" s="25">
        <v>84</v>
      </c>
    </row>
    <row r="99" spans="1:2" x14ac:dyDescent="0.2">
      <c r="A99" s="24">
        <v>8</v>
      </c>
      <c r="B99" s="25">
        <v>38</v>
      </c>
    </row>
    <row r="100" spans="1:2" x14ac:dyDescent="0.2">
      <c r="A100" s="24">
        <v>60</v>
      </c>
      <c r="B100" s="25">
        <v>1</v>
      </c>
    </row>
    <row r="101" spans="1:2" x14ac:dyDescent="0.2">
      <c r="A101" s="24">
        <v>39</v>
      </c>
      <c r="B101" s="25">
        <v>76</v>
      </c>
    </row>
    <row r="102" spans="1:2" x14ac:dyDescent="0.2">
      <c r="A102" s="24">
        <v>26</v>
      </c>
      <c r="B102" s="25">
        <v>3</v>
      </c>
    </row>
    <row r="103" spans="1:2" x14ac:dyDescent="0.2">
      <c r="A103" s="24">
        <v>35</v>
      </c>
      <c r="B103" s="25">
        <v>0</v>
      </c>
    </row>
    <row r="104" spans="1:2" x14ac:dyDescent="0.2">
      <c r="A104" s="24">
        <v>65</v>
      </c>
      <c r="B104" s="25">
        <v>2</v>
      </c>
    </row>
    <row r="105" spans="1:2" x14ac:dyDescent="0.2">
      <c r="A105" s="24">
        <v>49</v>
      </c>
      <c r="B105" s="25">
        <v>0</v>
      </c>
    </row>
    <row r="106" spans="1:2" x14ac:dyDescent="0.2">
      <c r="A106" s="24">
        <v>10</v>
      </c>
      <c r="B106" s="25">
        <v>0</v>
      </c>
    </row>
    <row r="107" spans="1:2" x14ac:dyDescent="0.2">
      <c r="A107" s="24">
        <v>60</v>
      </c>
      <c r="B107" s="25">
        <v>0</v>
      </c>
    </row>
    <row r="108" spans="1:2" x14ac:dyDescent="0.2">
      <c r="A108" s="24">
        <v>27</v>
      </c>
      <c r="B108" s="25">
        <v>2</v>
      </c>
    </row>
    <row r="109" spans="1:2" x14ac:dyDescent="0.2">
      <c r="A109" s="24">
        <v>69</v>
      </c>
      <c r="B109" s="25">
        <v>0</v>
      </c>
    </row>
    <row r="110" spans="1:2" x14ac:dyDescent="0.2">
      <c r="A110" s="24">
        <v>47</v>
      </c>
      <c r="B110" s="25">
        <v>0</v>
      </c>
    </row>
    <row r="111" spans="1:2" x14ac:dyDescent="0.2">
      <c r="A111" s="24">
        <v>47</v>
      </c>
      <c r="B111" s="25">
        <v>0</v>
      </c>
    </row>
    <row r="112" spans="1:2" x14ac:dyDescent="0.2">
      <c r="A112" s="24">
        <v>26</v>
      </c>
      <c r="B112" s="25">
        <v>2</v>
      </c>
    </row>
    <row r="113" spans="1:2" x14ac:dyDescent="0.2">
      <c r="A113" s="24">
        <v>53</v>
      </c>
      <c r="B113" s="25">
        <v>0</v>
      </c>
    </row>
    <row r="114" spans="1:2" x14ac:dyDescent="0.2">
      <c r="A114" s="24">
        <v>81</v>
      </c>
      <c r="B114" s="25">
        <v>7</v>
      </c>
    </row>
    <row r="115" spans="1:2" x14ac:dyDescent="0.2">
      <c r="A115" s="24">
        <v>78</v>
      </c>
      <c r="B115" s="25">
        <v>0</v>
      </c>
    </row>
    <row r="116" spans="1:2" x14ac:dyDescent="0.2">
      <c r="A116" s="24">
        <v>35</v>
      </c>
      <c r="B116" s="25">
        <v>5</v>
      </c>
    </row>
    <row r="117" spans="1:2" x14ac:dyDescent="0.2">
      <c r="A117" s="24">
        <v>22</v>
      </c>
      <c r="B117" s="25">
        <v>0</v>
      </c>
    </row>
    <row r="118" spans="1:2" x14ac:dyDescent="0.2">
      <c r="A118" s="24">
        <v>57</v>
      </c>
      <c r="B118" s="25">
        <v>0</v>
      </c>
    </row>
    <row r="119" spans="1:2" x14ac:dyDescent="0.2">
      <c r="A119" s="24">
        <v>27</v>
      </c>
      <c r="B119" s="25">
        <v>1</v>
      </c>
    </row>
    <row r="120" spans="1:2" x14ac:dyDescent="0.2">
      <c r="A120" s="24">
        <v>39</v>
      </c>
      <c r="B120" s="25">
        <v>0</v>
      </c>
    </row>
    <row r="121" spans="1:2" x14ac:dyDescent="0.2">
      <c r="A121" s="24">
        <v>37</v>
      </c>
      <c r="B121" s="25">
        <v>5</v>
      </c>
    </row>
    <row r="122" spans="1:2" x14ac:dyDescent="0.2">
      <c r="A122" s="24">
        <v>137</v>
      </c>
      <c r="B122" s="25">
        <v>3</v>
      </c>
    </row>
    <row r="123" spans="1:2" x14ac:dyDescent="0.2">
      <c r="A123" s="24">
        <v>376</v>
      </c>
      <c r="B123" s="25">
        <v>6</v>
      </c>
    </row>
    <row r="124" spans="1:2" x14ac:dyDescent="0.2">
      <c r="A124" s="24">
        <v>202</v>
      </c>
      <c r="B124" s="25">
        <v>12</v>
      </c>
    </row>
    <row r="125" spans="1:2" x14ac:dyDescent="0.2">
      <c r="A125" s="24">
        <v>328</v>
      </c>
      <c r="B125" s="25">
        <v>13</v>
      </c>
    </row>
    <row r="126" spans="1:2" x14ac:dyDescent="0.2">
      <c r="A126" s="24">
        <v>84</v>
      </c>
      <c r="B126" s="25">
        <v>5</v>
      </c>
    </row>
    <row r="127" spans="1:2" x14ac:dyDescent="0.2">
      <c r="A127" s="24">
        <v>96</v>
      </c>
      <c r="B127" s="25">
        <v>2</v>
      </c>
    </row>
    <row r="128" spans="1:2" x14ac:dyDescent="0.2">
      <c r="A128" s="24">
        <v>223</v>
      </c>
      <c r="B128" s="25">
        <v>8</v>
      </c>
    </row>
    <row r="129" spans="1:2" x14ac:dyDescent="0.2">
      <c r="A129" s="24">
        <v>62</v>
      </c>
      <c r="B129" s="25">
        <v>0</v>
      </c>
    </row>
    <row r="130" spans="1:2" x14ac:dyDescent="0.2">
      <c r="A130" s="24">
        <v>146</v>
      </c>
      <c r="B130" s="25">
        <v>13</v>
      </c>
    </row>
    <row r="131" spans="1:2" x14ac:dyDescent="0.2">
      <c r="A131" s="24">
        <v>235</v>
      </c>
      <c r="B131" s="25">
        <v>0</v>
      </c>
    </row>
    <row r="132" spans="1:2" x14ac:dyDescent="0.2">
      <c r="A132" s="24">
        <v>437</v>
      </c>
      <c r="B132" s="25">
        <v>5</v>
      </c>
    </row>
    <row r="133" spans="1:2" x14ac:dyDescent="0.2">
      <c r="A133" s="24">
        <v>77</v>
      </c>
      <c r="B133" s="25">
        <v>8</v>
      </c>
    </row>
    <row r="134" spans="1:2" x14ac:dyDescent="0.2">
      <c r="A134" s="24">
        <v>108</v>
      </c>
      <c r="B134" s="25">
        <v>8</v>
      </c>
    </row>
    <row r="135" spans="1:2" x14ac:dyDescent="0.2">
      <c r="A135" s="24">
        <v>7</v>
      </c>
      <c r="B135" s="25">
        <v>0</v>
      </c>
    </row>
    <row r="136" spans="1:2" x14ac:dyDescent="0.2">
      <c r="A136" s="24">
        <v>314</v>
      </c>
      <c r="B136" s="25">
        <v>2</v>
      </c>
    </row>
    <row r="137" spans="1:2" x14ac:dyDescent="0.2">
      <c r="A137" s="24">
        <v>188</v>
      </c>
      <c r="B137" s="25">
        <v>3</v>
      </c>
    </row>
    <row r="138" spans="1:2" x14ac:dyDescent="0.2">
      <c r="A138" s="24">
        <v>275</v>
      </c>
      <c r="B138" s="25">
        <v>0</v>
      </c>
    </row>
    <row r="139" spans="1:2" x14ac:dyDescent="0.2">
      <c r="A139" s="24">
        <v>560</v>
      </c>
      <c r="B139" s="25">
        <v>0</v>
      </c>
    </row>
    <row r="140" spans="1:2" x14ac:dyDescent="0.2">
      <c r="A140" s="24">
        <v>688</v>
      </c>
      <c r="B140" s="25">
        <v>11</v>
      </c>
    </row>
    <row r="141" spans="1:2" x14ac:dyDescent="0.2">
      <c r="A141" s="24">
        <v>942</v>
      </c>
      <c r="B141" s="25">
        <v>0</v>
      </c>
    </row>
    <row r="142" spans="1:2" x14ac:dyDescent="0.2">
      <c r="A142" s="24">
        <v>88</v>
      </c>
      <c r="B142" s="25">
        <v>1</v>
      </c>
    </row>
    <row r="143" spans="1:2" x14ac:dyDescent="0.2">
      <c r="A143" s="24">
        <v>220</v>
      </c>
      <c r="B143" s="25">
        <v>0</v>
      </c>
    </row>
    <row r="144" spans="1:2" x14ac:dyDescent="0.2">
      <c r="A144" s="24">
        <v>145</v>
      </c>
      <c r="B144" s="25">
        <v>17</v>
      </c>
    </row>
    <row r="145" spans="1:2" x14ac:dyDescent="0.2">
      <c r="A145" s="24">
        <v>963</v>
      </c>
      <c r="B145" s="25">
        <v>2</v>
      </c>
    </row>
    <row r="146" spans="1:2" x14ac:dyDescent="0.2">
      <c r="A146" s="24">
        <v>91</v>
      </c>
      <c r="B146" s="25">
        <v>1</v>
      </c>
    </row>
    <row r="147" spans="1:2" x14ac:dyDescent="0.2">
      <c r="A147" s="24">
        <v>58</v>
      </c>
      <c r="B147" s="25">
        <v>2</v>
      </c>
    </row>
    <row r="148" spans="1:2" x14ac:dyDescent="0.2">
      <c r="A148" s="24">
        <v>36</v>
      </c>
      <c r="B148" s="25">
        <v>16</v>
      </c>
    </row>
    <row r="149" spans="1:2" x14ac:dyDescent="0.2">
      <c r="A149" s="24">
        <v>165</v>
      </c>
      <c r="B149" s="25">
        <v>1</v>
      </c>
    </row>
    <row r="150" spans="1:2" x14ac:dyDescent="0.2">
      <c r="A150" s="24">
        <v>111</v>
      </c>
      <c r="B150" s="25">
        <v>4</v>
      </c>
    </row>
    <row r="151" spans="1:2" x14ac:dyDescent="0.2">
      <c r="A151" s="24">
        <v>1596</v>
      </c>
      <c r="B151" s="25">
        <v>5</v>
      </c>
    </row>
    <row r="152" spans="1:2" x14ac:dyDescent="0.2">
      <c r="A152" s="24">
        <v>61</v>
      </c>
      <c r="B152" s="25">
        <v>7</v>
      </c>
    </row>
    <row r="153" spans="1:2" x14ac:dyDescent="0.2">
      <c r="A153" s="24">
        <v>287</v>
      </c>
      <c r="B153" s="25">
        <v>0</v>
      </c>
    </row>
    <row r="154" spans="1:2" x14ac:dyDescent="0.2">
      <c r="A154" s="24">
        <v>65</v>
      </c>
      <c r="B154" s="25">
        <v>12</v>
      </c>
    </row>
    <row r="155" spans="1:2" x14ac:dyDescent="0.2">
      <c r="A155" s="24">
        <v>118</v>
      </c>
      <c r="B155" s="25">
        <v>2</v>
      </c>
    </row>
    <row r="156" spans="1:2" x14ac:dyDescent="0.2">
      <c r="A156" s="24">
        <v>113</v>
      </c>
      <c r="B156" s="25">
        <v>5</v>
      </c>
    </row>
    <row r="157" spans="1:2" x14ac:dyDescent="0.2">
      <c r="A157" s="24">
        <v>332</v>
      </c>
      <c r="B157" s="25">
        <v>2</v>
      </c>
    </row>
    <row r="158" spans="1:2" x14ac:dyDescent="0.2">
      <c r="A158" s="24">
        <v>62</v>
      </c>
      <c r="B158" s="25">
        <v>3</v>
      </c>
    </row>
    <row r="159" spans="1:2" x14ac:dyDescent="0.2">
      <c r="A159" s="24">
        <v>951</v>
      </c>
      <c r="B159" s="25">
        <v>0</v>
      </c>
    </row>
    <row r="160" spans="1:2" x14ac:dyDescent="0.2">
      <c r="A160" s="24">
        <v>415</v>
      </c>
      <c r="B160" s="25">
        <v>49</v>
      </c>
    </row>
    <row r="161" spans="1:2" x14ac:dyDescent="0.2">
      <c r="A161" s="24">
        <v>305</v>
      </c>
      <c r="B161" s="25">
        <v>1</v>
      </c>
    </row>
    <row r="162" spans="1:2" x14ac:dyDescent="0.2">
      <c r="A162" s="24">
        <v>2139</v>
      </c>
      <c r="B162" s="25">
        <v>2</v>
      </c>
    </row>
    <row r="163" spans="1:2" x14ac:dyDescent="0.2">
      <c r="A163" s="24">
        <v>79</v>
      </c>
      <c r="B163" s="25">
        <v>0</v>
      </c>
    </row>
    <row r="164" spans="1:2" x14ac:dyDescent="0.2">
      <c r="A164" s="24">
        <v>179</v>
      </c>
      <c r="B164" s="25">
        <v>0</v>
      </c>
    </row>
    <row r="165" spans="1:2" x14ac:dyDescent="0.2">
      <c r="A165" s="24">
        <v>202</v>
      </c>
      <c r="B165" s="25">
        <v>11</v>
      </c>
    </row>
    <row r="166" spans="1:2" x14ac:dyDescent="0.2">
      <c r="A166" s="24">
        <v>760</v>
      </c>
      <c r="B166" s="25">
        <v>1</v>
      </c>
    </row>
    <row r="167" spans="1:2" x14ac:dyDescent="0.2">
      <c r="A167" s="24">
        <v>563</v>
      </c>
      <c r="B167" s="25">
        <v>8</v>
      </c>
    </row>
    <row r="168" spans="1:2" x14ac:dyDescent="0.2">
      <c r="A168" s="24">
        <v>135</v>
      </c>
      <c r="B168" s="25">
        <v>5</v>
      </c>
    </row>
    <row r="169" spans="1:2" x14ac:dyDescent="0.2">
      <c r="A169" s="24">
        <v>290</v>
      </c>
      <c r="B169" s="25">
        <v>39</v>
      </c>
    </row>
    <row r="170" spans="1:2" x14ac:dyDescent="0.2">
      <c r="A170" s="24">
        <v>447</v>
      </c>
      <c r="B170" s="25">
        <v>0</v>
      </c>
    </row>
    <row r="171" spans="1:2" x14ac:dyDescent="0.2">
      <c r="A171" s="24">
        <v>232</v>
      </c>
      <c r="B171" s="25">
        <v>0</v>
      </c>
    </row>
    <row r="172" spans="1:2" x14ac:dyDescent="0.2">
      <c r="A172" s="24">
        <v>168</v>
      </c>
      <c r="B172" s="25">
        <v>2</v>
      </c>
    </row>
    <row r="173" spans="1:2" x14ac:dyDescent="0.2">
      <c r="A173" s="24">
        <v>128</v>
      </c>
      <c r="B173" s="25">
        <v>170</v>
      </c>
    </row>
    <row r="174" spans="1:2" x14ac:dyDescent="0.2">
      <c r="A174" s="24">
        <v>493</v>
      </c>
      <c r="B174" s="25">
        <v>5</v>
      </c>
    </row>
    <row r="175" spans="1:2" x14ac:dyDescent="0.2">
      <c r="A175" s="24">
        <v>131</v>
      </c>
      <c r="B175" s="25">
        <v>14</v>
      </c>
    </row>
    <row r="176" spans="1:2" x14ac:dyDescent="0.2">
      <c r="A176" s="24">
        <v>50</v>
      </c>
      <c r="B176" s="25">
        <v>1</v>
      </c>
    </row>
    <row r="177" spans="1:2" x14ac:dyDescent="0.2">
      <c r="A177" s="24">
        <v>665</v>
      </c>
      <c r="B177" s="25">
        <v>0</v>
      </c>
    </row>
    <row r="178" spans="1:2" x14ac:dyDescent="0.2">
      <c r="A178" s="24">
        <v>129</v>
      </c>
      <c r="B178" s="25">
        <v>124</v>
      </c>
    </row>
    <row r="179" spans="1:2" x14ac:dyDescent="0.2">
      <c r="A179" s="24">
        <v>142</v>
      </c>
      <c r="B179" s="25">
        <v>0</v>
      </c>
    </row>
    <row r="180" spans="1:2" x14ac:dyDescent="0.2">
      <c r="A180" s="24">
        <v>2436</v>
      </c>
      <c r="B180" s="25">
        <v>0</v>
      </c>
    </row>
    <row r="181" spans="1:2" x14ac:dyDescent="0.2">
      <c r="A181" s="24">
        <v>244</v>
      </c>
      <c r="B181" s="25">
        <v>55</v>
      </c>
    </row>
    <row r="182" spans="1:2" x14ac:dyDescent="0.2">
      <c r="A182" s="24">
        <v>298</v>
      </c>
      <c r="B182" s="25">
        <v>140</v>
      </c>
    </row>
    <row r="183" spans="1:2" x14ac:dyDescent="0.2">
      <c r="A183" s="24">
        <v>251</v>
      </c>
      <c r="B183" s="25">
        <v>21</v>
      </c>
    </row>
    <row r="184" spans="1:2" x14ac:dyDescent="0.2">
      <c r="A184" s="24">
        <v>108</v>
      </c>
      <c r="B184" s="25">
        <v>1</v>
      </c>
    </row>
    <row r="185" spans="1:2" x14ac:dyDescent="0.2">
      <c r="A185" s="24">
        <v>82</v>
      </c>
      <c r="B185" s="25">
        <v>147</v>
      </c>
    </row>
    <row r="186" spans="1:2" x14ac:dyDescent="0.2">
      <c r="A186" s="24">
        <v>74</v>
      </c>
      <c r="B186" s="25">
        <v>11</v>
      </c>
    </row>
    <row r="187" spans="1:2" x14ac:dyDescent="0.2">
      <c r="A187" s="24">
        <v>189</v>
      </c>
      <c r="B187" s="25">
        <v>125</v>
      </c>
    </row>
    <row r="188" spans="1:2" x14ac:dyDescent="0.2">
      <c r="A188" s="24">
        <v>80</v>
      </c>
      <c r="B188" s="25">
        <v>1</v>
      </c>
    </row>
    <row r="189" spans="1:2" x14ac:dyDescent="0.2">
      <c r="A189" s="24">
        <v>576</v>
      </c>
      <c r="B189" s="25">
        <v>0</v>
      </c>
    </row>
    <row r="190" spans="1:2" x14ac:dyDescent="0.2">
      <c r="A190" s="24">
        <v>202</v>
      </c>
      <c r="B190" s="25">
        <v>0</v>
      </c>
    </row>
    <row r="191" spans="1:2" x14ac:dyDescent="0.2">
      <c r="A191" s="24">
        <v>238</v>
      </c>
      <c r="B191" s="25">
        <v>3</v>
      </c>
    </row>
    <row r="192" spans="1:2" x14ac:dyDescent="0.2">
      <c r="A192" s="24">
        <v>36</v>
      </c>
      <c r="B192" s="25">
        <v>0</v>
      </c>
    </row>
    <row r="193" spans="1:2" x14ac:dyDescent="0.2">
      <c r="A193" s="24">
        <v>150</v>
      </c>
      <c r="B193" s="25">
        <v>0</v>
      </c>
    </row>
    <row r="194" spans="1:2" x14ac:dyDescent="0.2">
      <c r="A194" s="24">
        <v>146</v>
      </c>
      <c r="B194" s="25">
        <v>0</v>
      </c>
    </row>
    <row r="195" spans="1:2" x14ac:dyDescent="0.2">
      <c r="A195" s="24">
        <v>222</v>
      </c>
      <c r="B195" s="25">
        <v>0</v>
      </c>
    </row>
    <row r="196" spans="1:2" x14ac:dyDescent="0.2">
      <c r="A196" s="24">
        <v>120</v>
      </c>
      <c r="B196" s="25">
        <v>3</v>
      </c>
    </row>
    <row r="197" spans="1:2" x14ac:dyDescent="0.2">
      <c r="A197" s="24">
        <v>126</v>
      </c>
      <c r="B197" s="25">
        <v>0</v>
      </c>
    </row>
    <row r="198" spans="1:2" x14ac:dyDescent="0.2">
      <c r="A198" s="24">
        <v>158</v>
      </c>
      <c r="B198" s="25">
        <v>1</v>
      </c>
    </row>
    <row r="199" spans="1:2" x14ac:dyDescent="0.2">
      <c r="A199" s="24">
        <v>316</v>
      </c>
      <c r="B199" s="25">
        <v>3</v>
      </c>
    </row>
    <row r="200" spans="1:2" x14ac:dyDescent="0.2">
      <c r="A200" s="24">
        <v>284</v>
      </c>
      <c r="B200" s="25">
        <v>22</v>
      </c>
    </row>
    <row r="201" spans="1:2" x14ac:dyDescent="0.2">
      <c r="A201" s="24">
        <v>51</v>
      </c>
      <c r="B201" s="25">
        <v>26</v>
      </c>
    </row>
    <row r="202" spans="1:2" x14ac:dyDescent="0.2">
      <c r="A202" s="24">
        <v>158</v>
      </c>
      <c r="B202" s="25">
        <v>4</v>
      </c>
    </row>
    <row r="203" spans="1:2" x14ac:dyDescent="0.2">
      <c r="A203" s="24">
        <v>337</v>
      </c>
      <c r="B203" s="25">
        <v>0</v>
      </c>
    </row>
    <row r="204" spans="1:2" x14ac:dyDescent="0.2">
      <c r="A204" s="24">
        <v>186</v>
      </c>
      <c r="B204" s="25">
        <v>4</v>
      </c>
    </row>
    <row r="205" spans="1:2" x14ac:dyDescent="0.2">
      <c r="A205" s="24">
        <v>58</v>
      </c>
      <c r="B205" s="25">
        <v>9</v>
      </c>
    </row>
    <row r="206" spans="1:2" x14ac:dyDescent="0.2">
      <c r="A206" s="24">
        <v>82</v>
      </c>
      <c r="B206" s="25">
        <v>5</v>
      </c>
    </row>
    <row r="207" spans="1:2" x14ac:dyDescent="0.2">
      <c r="A207" s="24">
        <v>736</v>
      </c>
      <c r="B207" s="25">
        <v>14</v>
      </c>
    </row>
    <row r="208" spans="1:2" x14ac:dyDescent="0.2">
      <c r="A208" s="24">
        <v>1151</v>
      </c>
      <c r="B208" s="25">
        <v>1</v>
      </c>
    </row>
    <row r="209" spans="1:2" x14ac:dyDescent="0.2">
      <c r="A209" s="24">
        <v>34</v>
      </c>
      <c r="B209" s="25">
        <v>10</v>
      </c>
    </row>
    <row r="210" spans="1:2" x14ac:dyDescent="0.2">
      <c r="A210" s="24">
        <v>498</v>
      </c>
      <c r="B210" s="25">
        <v>3</v>
      </c>
    </row>
    <row r="211" spans="1:2" x14ac:dyDescent="0.2">
      <c r="A211" s="24">
        <v>167</v>
      </c>
      <c r="B211" s="25">
        <v>1</v>
      </c>
    </row>
    <row r="212" spans="1:2" x14ac:dyDescent="0.2">
      <c r="A212" s="24">
        <v>340</v>
      </c>
      <c r="B212" s="25">
        <v>0</v>
      </c>
    </row>
    <row r="213" spans="1:2" x14ac:dyDescent="0.2">
      <c r="A213" s="24">
        <v>438</v>
      </c>
      <c r="B213" s="25">
        <v>5</v>
      </c>
    </row>
    <row r="214" spans="1:2" x14ac:dyDescent="0.2">
      <c r="A214" s="24">
        <v>555</v>
      </c>
      <c r="B214" s="25">
        <v>2</v>
      </c>
    </row>
    <row r="215" spans="1:2" x14ac:dyDescent="0.2">
      <c r="A215" s="24">
        <v>266</v>
      </c>
      <c r="B215" s="25">
        <v>68</v>
      </c>
    </row>
    <row r="216" spans="1:2" x14ac:dyDescent="0.2">
      <c r="A216" s="24">
        <v>69</v>
      </c>
      <c r="B216" s="25">
        <v>3</v>
      </c>
    </row>
    <row r="217" spans="1:2" x14ac:dyDescent="0.2">
      <c r="A217" s="24">
        <v>80</v>
      </c>
      <c r="B217" s="25">
        <v>34</v>
      </c>
    </row>
    <row r="218" spans="1:2" x14ac:dyDescent="0.2">
      <c r="A218" s="24">
        <v>493</v>
      </c>
      <c r="B218" s="25">
        <v>0</v>
      </c>
    </row>
    <row r="219" spans="1:2" x14ac:dyDescent="0.2">
      <c r="A219" s="24">
        <v>31</v>
      </c>
      <c r="B219" s="25">
        <v>3</v>
      </c>
    </row>
    <row r="220" spans="1:2" x14ac:dyDescent="0.2">
      <c r="A220" s="24">
        <v>236</v>
      </c>
      <c r="B220" s="25">
        <v>0</v>
      </c>
    </row>
    <row r="221" spans="1:2" x14ac:dyDescent="0.2">
      <c r="A221" s="24">
        <v>89</v>
      </c>
      <c r="B221" s="25">
        <v>70</v>
      </c>
    </row>
    <row r="222" spans="1:2" x14ac:dyDescent="0.2">
      <c r="A222" s="24">
        <v>299</v>
      </c>
      <c r="B222" s="25">
        <v>1</v>
      </c>
    </row>
    <row r="223" spans="1:2" x14ac:dyDescent="0.2">
      <c r="A223" s="24">
        <v>55</v>
      </c>
      <c r="B223" s="25">
        <v>1</v>
      </c>
    </row>
    <row r="224" spans="1:2" x14ac:dyDescent="0.2">
      <c r="A224" s="24">
        <v>325</v>
      </c>
      <c r="B224" s="25">
        <v>1</v>
      </c>
    </row>
    <row r="225" spans="1:2" x14ac:dyDescent="0.2">
      <c r="A225" s="24">
        <v>524</v>
      </c>
      <c r="B225" s="25">
        <v>2</v>
      </c>
    </row>
    <row r="226" spans="1:2" x14ac:dyDescent="0.2">
      <c r="A226" s="24">
        <v>285</v>
      </c>
      <c r="B226" s="25">
        <v>2</v>
      </c>
    </row>
    <row r="227" spans="1:2" x14ac:dyDescent="0.2">
      <c r="A227" s="24">
        <v>179</v>
      </c>
      <c r="B227" s="25">
        <v>34</v>
      </c>
    </row>
    <row r="228" spans="1:2" x14ac:dyDescent="0.2">
      <c r="A228" s="24">
        <v>188</v>
      </c>
      <c r="B228" s="25">
        <v>2</v>
      </c>
    </row>
    <row r="229" spans="1:2" x14ac:dyDescent="0.2">
      <c r="A229" s="24">
        <v>379</v>
      </c>
      <c r="B229" s="25">
        <v>0</v>
      </c>
    </row>
    <row r="230" spans="1:2" x14ac:dyDescent="0.2">
      <c r="A230" s="24">
        <v>119</v>
      </c>
      <c r="B230" s="25">
        <v>1</v>
      </c>
    </row>
    <row r="231" spans="1:2" x14ac:dyDescent="0.2">
      <c r="A231" s="24">
        <v>167</v>
      </c>
      <c r="B231" s="25">
        <v>8</v>
      </c>
    </row>
    <row r="232" spans="1:2" x14ac:dyDescent="0.2">
      <c r="A232" s="24">
        <v>221</v>
      </c>
      <c r="B232" s="25">
        <v>4</v>
      </c>
    </row>
    <row r="233" spans="1:2" x14ac:dyDescent="0.2">
      <c r="A233" s="24">
        <v>964</v>
      </c>
      <c r="B233" s="25">
        <v>28</v>
      </c>
    </row>
    <row r="234" spans="1:2" x14ac:dyDescent="0.2">
      <c r="A234" s="24">
        <v>286</v>
      </c>
      <c r="B234" s="25">
        <v>0</v>
      </c>
    </row>
    <row r="235" spans="1:2" x14ac:dyDescent="0.2">
      <c r="A235" s="24">
        <v>613</v>
      </c>
      <c r="B235" s="25">
        <v>6</v>
      </c>
    </row>
    <row r="236" spans="1:2" x14ac:dyDescent="0.2">
      <c r="A236" s="24">
        <v>29</v>
      </c>
      <c r="B236" s="25">
        <v>22</v>
      </c>
    </row>
    <row r="237" spans="1:2" x14ac:dyDescent="0.2">
      <c r="A237" s="24">
        <v>165</v>
      </c>
      <c r="B237" s="25">
        <v>0</v>
      </c>
    </row>
    <row r="238" spans="1:2" x14ac:dyDescent="0.2">
      <c r="A238" s="24">
        <v>97</v>
      </c>
      <c r="B238" s="25">
        <v>1</v>
      </c>
    </row>
    <row r="239" spans="1:2" x14ac:dyDescent="0.2">
      <c r="A239" s="24">
        <v>303</v>
      </c>
      <c r="B239" s="25">
        <v>20</v>
      </c>
    </row>
    <row r="240" spans="1:2" x14ac:dyDescent="0.2">
      <c r="A240" s="24">
        <v>267</v>
      </c>
      <c r="B240" s="25">
        <v>0</v>
      </c>
    </row>
    <row r="241" spans="1:2" x14ac:dyDescent="0.2">
      <c r="A241" s="24">
        <v>302</v>
      </c>
      <c r="B241" s="25">
        <v>1</v>
      </c>
    </row>
    <row r="242" spans="1:2" x14ac:dyDescent="0.2">
      <c r="A242" s="24">
        <v>87</v>
      </c>
      <c r="B242" s="25">
        <v>3</v>
      </c>
    </row>
    <row r="243" spans="1:2" x14ac:dyDescent="0.2">
      <c r="A243" s="24">
        <v>354</v>
      </c>
      <c r="B243" s="25">
        <v>2</v>
      </c>
    </row>
    <row r="244" spans="1:2" x14ac:dyDescent="0.2">
      <c r="A244" s="24">
        <v>86</v>
      </c>
      <c r="B244" s="25">
        <v>0</v>
      </c>
    </row>
    <row r="245" spans="1:2" x14ac:dyDescent="0.2">
      <c r="A245" s="24">
        <v>26</v>
      </c>
      <c r="B245" s="25">
        <v>2</v>
      </c>
    </row>
    <row r="246" spans="1:2" x14ac:dyDescent="0.2">
      <c r="A246" s="24">
        <v>113</v>
      </c>
      <c r="B246" s="25">
        <v>1</v>
      </c>
    </row>
    <row r="247" spans="1:2" x14ac:dyDescent="0.2">
      <c r="A247" s="24">
        <v>65</v>
      </c>
      <c r="B247" s="25">
        <v>0</v>
      </c>
    </row>
    <row r="248" spans="1:2" x14ac:dyDescent="0.2">
      <c r="A248" s="24">
        <v>134</v>
      </c>
      <c r="B248" s="25">
        <v>1</v>
      </c>
    </row>
    <row r="249" spans="1:2" x14ac:dyDescent="0.2">
      <c r="A249" s="24">
        <v>119</v>
      </c>
      <c r="B249" s="25">
        <v>0</v>
      </c>
    </row>
    <row r="250" spans="1:2" x14ac:dyDescent="0.2">
      <c r="A250" s="24">
        <v>159</v>
      </c>
      <c r="B250" s="25">
        <v>5</v>
      </c>
    </row>
    <row r="251" spans="1:2" x14ac:dyDescent="0.2">
      <c r="A251" s="24">
        <v>167</v>
      </c>
      <c r="B251" s="25">
        <v>1</v>
      </c>
    </row>
    <row r="252" spans="1:2" x14ac:dyDescent="0.2">
      <c r="A252" s="24">
        <v>43</v>
      </c>
      <c r="B252" s="25">
        <v>1</v>
      </c>
    </row>
    <row r="253" spans="1:2" x14ac:dyDescent="0.2">
      <c r="A253" s="24">
        <v>1062</v>
      </c>
      <c r="B253" s="25">
        <v>2</v>
      </c>
    </row>
    <row r="254" spans="1:2" x14ac:dyDescent="0.2">
      <c r="A254" s="24">
        <v>9</v>
      </c>
      <c r="B254" s="25">
        <v>0</v>
      </c>
    </row>
    <row r="255" spans="1:2" x14ac:dyDescent="0.2">
      <c r="A255" s="24">
        <v>89</v>
      </c>
      <c r="B255" s="25">
        <v>9</v>
      </c>
    </row>
    <row r="256" spans="1:2" x14ac:dyDescent="0.2">
      <c r="A256" s="24">
        <v>174</v>
      </c>
      <c r="B256" s="25">
        <v>4</v>
      </c>
    </row>
    <row r="257" spans="1:2" x14ac:dyDescent="0.2">
      <c r="A257" s="24">
        <v>14</v>
      </c>
      <c r="B257" s="25">
        <v>4</v>
      </c>
    </row>
    <row r="258" spans="1:2" x14ac:dyDescent="0.2">
      <c r="A258" s="24">
        <v>48</v>
      </c>
      <c r="B258" s="25">
        <v>1</v>
      </c>
    </row>
    <row r="259" spans="1:2" x14ac:dyDescent="0.2">
      <c r="A259" s="24">
        <v>133</v>
      </c>
      <c r="B259" s="25">
        <v>1</v>
      </c>
    </row>
    <row r="260" spans="1:2" x14ac:dyDescent="0.2">
      <c r="A260" s="24">
        <v>83</v>
      </c>
      <c r="B260" s="25">
        <v>7</v>
      </c>
    </row>
    <row r="261" spans="1:2" x14ac:dyDescent="0.2">
      <c r="A261" s="24">
        <v>149</v>
      </c>
      <c r="B261" s="25">
        <v>5</v>
      </c>
    </row>
    <row r="262" spans="1:2" x14ac:dyDescent="0.2">
      <c r="A262" s="24">
        <v>49</v>
      </c>
      <c r="B262" s="25">
        <v>1</v>
      </c>
    </row>
    <row r="263" spans="1:2" x14ac:dyDescent="0.2">
      <c r="A263" s="24">
        <v>251</v>
      </c>
      <c r="B263" s="25">
        <v>0</v>
      </c>
    </row>
    <row r="264" spans="1:2" x14ac:dyDescent="0.2">
      <c r="A264" s="24">
        <v>22</v>
      </c>
      <c r="B264" s="25">
        <v>0</v>
      </c>
    </row>
    <row r="265" spans="1:2" x14ac:dyDescent="0.2">
      <c r="A265" s="24">
        <v>48</v>
      </c>
      <c r="B265" s="25">
        <v>1</v>
      </c>
    </row>
    <row r="266" spans="1:2" x14ac:dyDescent="0.2">
      <c r="A266" s="24">
        <v>383</v>
      </c>
      <c r="B266" s="25">
        <v>2</v>
      </c>
    </row>
    <row r="267" spans="1:2" x14ac:dyDescent="0.2">
      <c r="A267" s="24">
        <v>237</v>
      </c>
      <c r="B267" s="25">
        <v>0</v>
      </c>
    </row>
    <row r="268" spans="1:2" x14ac:dyDescent="0.2">
      <c r="A268" s="24">
        <v>13</v>
      </c>
      <c r="B268" s="25">
        <v>4</v>
      </c>
    </row>
    <row r="269" spans="1:2" x14ac:dyDescent="0.2">
      <c r="A269" s="24">
        <v>562</v>
      </c>
      <c r="B269" s="25">
        <v>7</v>
      </c>
    </row>
    <row r="270" spans="1:2" x14ac:dyDescent="0.2">
      <c r="A270" s="24">
        <v>71</v>
      </c>
      <c r="B270" s="25">
        <v>2</v>
      </c>
    </row>
    <row r="271" spans="1:2" x14ac:dyDescent="0.2">
      <c r="A271" s="24">
        <v>1510</v>
      </c>
      <c r="B271" s="25">
        <v>1</v>
      </c>
    </row>
    <row r="272" spans="1:2" x14ac:dyDescent="0.2">
      <c r="A272" s="24">
        <v>14</v>
      </c>
      <c r="B272" s="25">
        <v>9</v>
      </c>
    </row>
    <row r="273" spans="1:2" x14ac:dyDescent="0.2">
      <c r="A273" s="24">
        <v>193</v>
      </c>
      <c r="B273" s="25">
        <v>2</v>
      </c>
    </row>
    <row r="274" spans="1:2" x14ac:dyDescent="0.2">
      <c r="A274" s="24">
        <v>206</v>
      </c>
      <c r="B274" s="25">
        <v>1</v>
      </c>
    </row>
    <row r="275" spans="1:2" x14ac:dyDescent="0.2">
      <c r="A275" s="24">
        <v>351</v>
      </c>
      <c r="B275" s="25">
        <v>7</v>
      </c>
    </row>
    <row r="276" spans="1:2" x14ac:dyDescent="0.2">
      <c r="A276" s="24">
        <v>50</v>
      </c>
      <c r="B276" s="25">
        <v>2</v>
      </c>
    </row>
    <row r="277" spans="1:2" x14ac:dyDescent="0.2">
      <c r="A277" s="24">
        <v>184</v>
      </c>
      <c r="B277" s="25">
        <v>8</v>
      </c>
    </row>
    <row r="278" spans="1:2" x14ac:dyDescent="0.2">
      <c r="A278" s="24">
        <v>196</v>
      </c>
      <c r="B278" s="25">
        <v>2</v>
      </c>
    </row>
    <row r="279" spans="1:2" x14ac:dyDescent="0.2">
      <c r="A279" s="24">
        <v>229</v>
      </c>
      <c r="B279" s="25">
        <v>2</v>
      </c>
    </row>
    <row r="280" spans="1:2" x14ac:dyDescent="0.2">
      <c r="A280" s="24">
        <v>67</v>
      </c>
      <c r="B280" s="25">
        <v>7</v>
      </c>
    </row>
    <row r="281" spans="1:2" x14ac:dyDescent="0.2">
      <c r="A281" s="24">
        <v>95</v>
      </c>
      <c r="B281" s="25">
        <v>2</v>
      </c>
    </row>
    <row r="282" spans="1:2" x14ac:dyDescent="0.2">
      <c r="A282" s="24">
        <v>62</v>
      </c>
      <c r="B282" s="25">
        <v>1</v>
      </c>
    </row>
    <row r="283" spans="1:2" x14ac:dyDescent="0.2">
      <c r="A283" s="24">
        <v>73</v>
      </c>
      <c r="B283" s="25">
        <v>6</v>
      </c>
    </row>
    <row r="284" spans="1:2" x14ac:dyDescent="0.2">
      <c r="A284" s="24">
        <v>43</v>
      </c>
      <c r="B284" s="25">
        <v>0</v>
      </c>
    </row>
    <row r="285" spans="1:2" x14ac:dyDescent="0.2">
      <c r="A285" s="24">
        <v>70</v>
      </c>
      <c r="B285" s="25">
        <v>13</v>
      </c>
    </row>
    <row r="286" spans="1:2" x14ac:dyDescent="0.2">
      <c r="A286" s="24">
        <v>271</v>
      </c>
      <c r="B286" s="25">
        <v>0</v>
      </c>
    </row>
    <row r="287" spans="1:2" x14ac:dyDescent="0.2">
      <c r="A287" s="24">
        <v>55</v>
      </c>
      <c r="B287" s="25">
        <v>8</v>
      </c>
    </row>
    <row r="288" spans="1:2" x14ac:dyDescent="0.2">
      <c r="A288" s="24">
        <v>35</v>
      </c>
      <c r="B288" s="25">
        <v>1</v>
      </c>
    </row>
    <row r="289" spans="1:2" x14ac:dyDescent="0.2">
      <c r="A289" s="24">
        <v>22</v>
      </c>
      <c r="B289" s="25">
        <v>0</v>
      </c>
    </row>
    <row r="290" spans="1:2" x14ac:dyDescent="0.2">
      <c r="A290" s="24">
        <v>38</v>
      </c>
      <c r="B290" s="25">
        <v>5</v>
      </c>
    </row>
    <row r="291" spans="1:2" x14ac:dyDescent="0.2">
      <c r="A291" s="24">
        <v>15</v>
      </c>
      <c r="B291" s="25">
        <v>1</v>
      </c>
    </row>
    <row r="292" spans="1:2" x14ac:dyDescent="0.2">
      <c r="A292" s="24">
        <v>7</v>
      </c>
      <c r="B292" s="25">
        <v>0</v>
      </c>
    </row>
    <row r="293" spans="1:2" x14ac:dyDescent="0.2">
      <c r="A293" s="24">
        <v>241</v>
      </c>
      <c r="B293" s="25">
        <v>0</v>
      </c>
    </row>
    <row r="294" spans="1:2" x14ac:dyDescent="0.2">
      <c r="A294" s="24">
        <v>55</v>
      </c>
      <c r="B294" s="25">
        <v>0</v>
      </c>
    </row>
    <row r="295" spans="1:2" x14ac:dyDescent="0.2">
      <c r="A295" s="24">
        <v>171</v>
      </c>
      <c r="B295" s="25">
        <v>121</v>
      </c>
    </row>
    <row r="296" spans="1:2" x14ac:dyDescent="0.2">
      <c r="A296" s="24">
        <v>208</v>
      </c>
      <c r="B296" s="25">
        <v>0</v>
      </c>
    </row>
    <row r="297" spans="1:2" x14ac:dyDescent="0.2">
      <c r="A297" s="24">
        <v>21</v>
      </c>
      <c r="B297" s="25">
        <v>0</v>
      </c>
    </row>
    <row r="298" spans="1:2" x14ac:dyDescent="0.2">
      <c r="A298" s="24">
        <v>25</v>
      </c>
      <c r="B298" s="25">
        <v>0</v>
      </c>
    </row>
    <row r="299" spans="1:2" x14ac:dyDescent="0.2">
      <c r="A299" s="24">
        <v>52</v>
      </c>
      <c r="B299" s="25">
        <v>3</v>
      </c>
    </row>
    <row r="300" spans="1:2" x14ac:dyDescent="0.2">
      <c r="A300" s="24">
        <v>104</v>
      </c>
      <c r="B300" s="25">
        <v>0</v>
      </c>
    </row>
    <row r="301" spans="1:2" x14ac:dyDescent="0.2">
      <c r="A301" s="24">
        <v>73</v>
      </c>
      <c r="B301" s="25">
        <v>1</v>
      </c>
    </row>
    <row r="302" spans="1:2" x14ac:dyDescent="0.2">
      <c r="A302" s="24">
        <v>34</v>
      </c>
      <c r="B302" s="25">
        <v>1</v>
      </c>
    </row>
    <row r="303" spans="1:2" x14ac:dyDescent="0.2">
      <c r="A303" s="24">
        <v>56</v>
      </c>
      <c r="B303" s="25">
        <v>3</v>
      </c>
    </row>
    <row r="304" spans="1:2" x14ac:dyDescent="0.2">
      <c r="A304" s="24">
        <v>31</v>
      </c>
      <c r="B304" s="25">
        <v>9</v>
      </c>
    </row>
    <row r="305" spans="1:2" x14ac:dyDescent="0.2">
      <c r="A305" s="24">
        <v>84</v>
      </c>
      <c r="B305" s="25">
        <v>0</v>
      </c>
    </row>
    <row r="306" spans="1:2" x14ac:dyDescent="0.2">
      <c r="A306" s="24">
        <v>130</v>
      </c>
      <c r="B306" s="25">
        <v>0</v>
      </c>
    </row>
    <row r="307" spans="1:2" x14ac:dyDescent="0.2">
      <c r="A307" s="24">
        <v>12</v>
      </c>
      <c r="B307" s="25">
        <v>0</v>
      </c>
    </row>
    <row r="308" spans="1:2" x14ac:dyDescent="0.2">
      <c r="A308" s="24">
        <v>23</v>
      </c>
      <c r="B308" s="25">
        <v>39</v>
      </c>
    </row>
    <row r="309" spans="1:2" x14ac:dyDescent="0.2">
      <c r="A309" s="24">
        <v>158</v>
      </c>
      <c r="B309" s="25">
        <v>1</v>
      </c>
    </row>
    <row r="310" spans="1:2" x14ac:dyDescent="0.2">
      <c r="A310" s="24">
        <v>30</v>
      </c>
      <c r="B310" s="25">
        <v>0</v>
      </c>
    </row>
    <row r="311" spans="1:2" x14ac:dyDescent="0.2">
      <c r="A311" s="24">
        <v>18</v>
      </c>
      <c r="B311" s="25">
        <v>3</v>
      </c>
    </row>
    <row r="312" spans="1:2" x14ac:dyDescent="0.2">
      <c r="A312" s="24">
        <v>29</v>
      </c>
      <c r="B312" s="25">
        <v>1</v>
      </c>
    </row>
    <row r="313" spans="1:2" x14ac:dyDescent="0.2">
      <c r="A313" s="24">
        <v>31</v>
      </c>
      <c r="B313" s="25">
        <v>9</v>
      </c>
    </row>
    <row r="314" spans="1:2" x14ac:dyDescent="0.2">
      <c r="A314" s="24">
        <v>173</v>
      </c>
      <c r="B314" s="25">
        <v>0</v>
      </c>
    </row>
    <row r="315" spans="1:2" x14ac:dyDescent="0.2">
      <c r="A315" s="24">
        <v>17</v>
      </c>
      <c r="B315" s="25">
        <v>25</v>
      </c>
    </row>
    <row r="316" spans="1:2" x14ac:dyDescent="0.2">
      <c r="A316" s="24">
        <v>48</v>
      </c>
      <c r="B316" s="25">
        <v>1</v>
      </c>
    </row>
    <row r="317" spans="1:2" x14ac:dyDescent="0.2">
      <c r="A317" s="24">
        <v>59</v>
      </c>
      <c r="B317" s="25">
        <v>1</v>
      </c>
    </row>
    <row r="318" spans="1:2" x14ac:dyDescent="0.2">
      <c r="A318" s="24">
        <v>39</v>
      </c>
      <c r="B318" s="25">
        <v>1</v>
      </c>
    </row>
    <row r="319" spans="1:2" x14ac:dyDescent="0.2">
      <c r="A319" s="24">
        <v>59</v>
      </c>
      <c r="B319" s="25">
        <v>0</v>
      </c>
    </row>
    <row r="320" spans="1:2" x14ac:dyDescent="0.2">
      <c r="A320" s="24">
        <v>60</v>
      </c>
      <c r="B320" s="25">
        <v>6</v>
      </c>
    </row>
    <row r="321" spans="1:2" x14ac:dyDescent="0.2">
      <c r="A321" s="24">
        <v>20</v>
      </c>
      <c r="B321" s="25">
        <v>1</v>
      </c>
    </row>
    <row r="322" spans="1:2" x14ac:dyDescent="0.2">
      <c r="A322" s="24">
        <v>2</v>
      </c>
      <c r="B322" s="25">
        <v>18</v>
      </c>
    </row>
    <row r="323" spans="1:2" x14ac:dyDescent="0.2">
      <c r="A323" s="24">
        <v>315</v>
      </c>
      <c r="B323" s="25">
        <v>9</v>
      </c>
    </row>
    <row r="324" spans="1:2" x14ac:dyDescent="0.2">
      <c r="A324" s="24">
        <v>2174</v>
      </c>
      <c r="B324" s="25">
        <v>4</v>
      </c>
    </row>
    <row r="325" spans="1:2" x14ac:dyDescent="0.2">
      <c r="A325" s="24">
        <v>152</v>
      </c>
      <c r="B325" s="25">
        <v>7</v>
      </c>
    </row>
    <row r="326" spans="1:2" x14ac:dyDescent="0.2">
      <c r="A326" s="24">
        <v>1021</v>
      </c>
      <c r="B326" s="25">
        <v>29</v>
      </c>
    </row>
    <row r="327" spans="1:2" x14ac:dyDescent="0.2">
      <c r="A327" s="24">
        <v>237</v>
      </c>
      <c r="B327" s="25">
        <v>12</v>
      </c>
    </row>
    <row r="328" spans="1:2" x14ac:dyDescent="0.2">
      <c r="A328" s="24">
        <v>27</v>
      </c>
      <c r="B328" s="25">
        <v>4</v>
      </c>
    </row>
    <row r="329" spans="1:2" x14ac:dyDescent="0.2">
      <c r="A329" s="24">
        <v>17</v>
      </c>
      <c r="B329" s="25">
        <v>28</v>
      </c>
    </row>
    <row r="330" spans="1:2" x14ac:dyDescent="0.2">
      <c r="A330" s="24">
        <v>27</v>
      </c>
      <c r="B330" s="25">
        <v>25</v>
      </c>
    </row>
    <row r="331" spans="1:2" x14ac:dyDescent="0.2">
      <c r="A331" s="24">
        <v>82</v>
      </c>
      <c r="B331" s="25">
        <v>28</v>
      </c>
    </row>
    <row r="332" spans="1:2" x14ac:dyDescent="0.2">
      <c r="A332" s="24">
        <v>48</v>
      </c>
      <c r="B332" s="25">
        <v>310</v>
      </c>
    </row>
    <row r="333" spans="1:2" x14ac:dyDescent="0.2">
      <c r="A333" s="24">
        <v>105</v>
      </c>
      <c r="B333" s="25">
        <v>15</v>
      </c>
    </row>
    <row r="334" spans="1:2" x14ac:dyDescent="0.2">
      <c r="A334" s="24">
        <v>28</v>
      </c>
      <c r="B334" s="25">
        <v>215</v>
      </c>
    </row>
    <row r="335" spans="1:2" x14ac:dyDescent="0.2">
      <c r="A335" s="24">
        <v>1107</v>
      </c>
      <c r="B335" s="25">
        <v>3</v>
      </c>
    </row>
    <row r="336" spans="1:2" x14ac:dyDescent="0.2">
      <c r="A336" s="24">
        <v>1013</v>
      </c>
      <c r="B336" s="25">
        <v>2</v>
      </c>
    </row>
    <row r="337" spans="1:2" x14ac:dyDescent="0.2">
      <c r="A337" s="24">
        <v>274</v>
      </c>
      <c r="B337" s="25">
        <v>26</v>
      </c>
    </row>
    <row r="338" spans="1:2" x14ac:dyDescent="0.2">
      <c r="A338" s="24">
        <v>87</v>
      </c>
      <c r="B338" s="25">
        <v>24</v>
      </c>
    </row>
    <row r="339" spans="1:2" x14ac:dyDescent="0.2">
      <c r="A339" s="24">
        <v>99</v>
      </c>
      <c r="B339" s="25">
        <v>96</v>
      </c>
    </row>
    <row r="340" spans="1:2" x14ac:dyDescent="0.2">
      <c r="A340" s="24">
        <v>276</v>
      </c>
      <c r="B340" s="25">
        <v>17</v>
      </c>
    </row>
    <row r="341" spans="1:2" x14ac:dyDescent="0.2">
      <c r="A341" s="24">
        <v>21</v>
      </c>
      <c r="B341" s="25">
        <v>94</v>
      </c>
    </row>
    <row r="342" spans="1:2" x14ac:dyDescent="0.2">
      <c r="A342" s="24">
        <v>41</v>
      </c>
      <c r="B342" s="25">
        <v>129</v>
      </c>
    </row>
    <row r="343" spans="1:2" x14ac:dyDescent="0.2">
      <c r="A343" s="24">
        <v>119</v>
      </c>
      <c r="B343" s="25">
        <v>1</v>
      </c>
    </row>
    <row r="344" spans="1:2" x14ac:dyDescent="0.2">
      <c r="A344" s="24">
        <v>153</v>
      </c>
      <c r="B344" s="25">
        <v>4</v>
      </c>
    </row>
    <row r="345" spans="1:2" x14ac:dyDescent="0.2">
      <c r="A345" s="24">
        <v>100</v>
      </c>
      <c r="B345" s="25">
        <v>3</v>
      </c>
    </row>
    <row r="346" spans="1:2" x14ac:dyDescent="0.2">
      <c r="A346" s="24">
        <v>143</v>
      </c>
      <c r="B346" s="25">
        <v>135</v>
      </c>
    </row>
    <row r="347" spans="1:2" x14ac:dyDescent="0.2">
      <c r="A347" s="24">
        <v>140</v>
      </c>
      <c r="B347" s="25">
        <v>10</v>
      </c>
    </row>
    <row r="348" spans="1:2" x14ac:dyDescent="0.2">
      <c r="A348" s="24">
        <v>35</v>
      </c>
      <c r="B348" s="25">
        <v>0</v>
      </c>
    </row>
    <row r="349" spans="1:2" x14ac:dyDescent="0.2">
      <c r="A349" s="24">
        <v>149</v>
      </c>
      <c r="B349" s="25">
        <v>6</v>
      </c>
    </row>
    <row r="350" spans="1:2" x14ac:dyDescent="0.2">
      <c r="A350" s="24">
        <v>130</v>
      </c>
      <c r="B350" s="25">
        <v>36</v>
      </c>
    </row>
    <row r="351" spans="1:2" x14ac:dyDescent="0.2">
      <c r="A351" s="24">
        <v>120</v>
      </c>
      <c r="B351" s="25">
        <v>336</v>
      </c>
    </row>
    <row r="352" spans="1:2" x14ac:dyDescent="0.2">
      <c r="A352" s="24">
        <v>265</v>
      </c>
      <c r="B352" s="25">
        <v>34</v>
      </c>
    </row>
    <row r="353" spans="1:2" x14ac:dyDescent="0.2">
      <c r="A353" s="24">
        <v>71</v>
      </c>
      <c r="B353" s="25">
        <v>10</v>
      </c>
    </row>
    <row r="354" spans="1:2" x14ac:dyDescent="0.2">
      <c r="A354" s="24">
        <v>13</v>
      </c>
      <c r="B354" s="25">
        <v>201</v>
      </c>
    </row>
    <row r="355" spans="1:2" x14ac:dyDescent="0.2">
      <c r="A355" s="24">
        <v>169</v>
      </c>
      <c r="B355" s="25">
        <v>296</v>
      </c>
    </row>
    <row r="356" spans="1:2" x14ac:dyDescent="0.2">
      <c r="A356" s="24">
        <v>57</v>
      </c>
      <c r="B356" s="25">
        <v>7</v>
      </c>
    </row>
    <row r="357" spans="1:2" x14ac:dyDescent="0.2">
      <c r="A357" s="24">
        <v>229</v>
      </c>
      <c r="B357" s="25">
        <v>7</v>
      </c>
    </row>
    <row r="358" spans="1:2" x14ac:dyDescent="0.2">
      <c r="A358" s="24">
        <v>108</v>
      </c>
      <c r="B358" s="25">
        <v>1</v>
      </c>
    </row>
    <row r="359" spans="1:2" x14ac:dyDescent="0.2">
      <c r="A359" s="24">
        <v>108</v>
      </c>
      <c r="B359" s="25">
        <v>114</v>
      </c>
    </row>
    <row r="360" spans="1:2" x14ac:dyDescent="0.2">
      <c r="A360" s="24">
        <v>41</v>
      </c>
      <c r="B360" s="25">
        <v>29</v>
      </c>
    </row>
    <row r="361" spans="1:2" x14ac:dyDescent="0.2">
      <c r="A361" s="24">
        <v>139</v>
      </c>
      <c r="B361" s="25">
        <v>890</v>
      </c>
    </row>
    <row r="362" spans="1:2" x14ac:dyDescent="0.2">
      <c r="A362" s="24">
        <v>19</v>
      </c>
      <c r="B362" s="25">
        <v>31</v>
      </c>
    </row>
    <row r="363" spans="1:2" x14ac:dyDescent="0.2">
      <c r="A363" s="24">
        <v>94</v>
      </c>
      <c r="B363" s="25">
        <v>21</v>
      </c>
    </row>
    <row r="364" spans="1:2" x14ac:dyDescent="0.2">
      <c r="A364" s="24">
        <v>23</v>
      </c>
      <c r="B364" s="25">
        <v>37</v>
      </c>
    </row>
    <row r="365" spans="1:2" x14ac:dyDescent="0.2">
      <c r="A365" s="24">
        <v>15</v>
      </c>
      <c r="B365" s="25">
        <v>7</v>
      </c>
    </row>
    <row r="366" spans="1:2" x14ac:dyDescent="0.2">
      <c r="A366" s="24">
        <v>62</v>
      </c>
      <c r="B366" s="25">
        <v>4</v>
      </c>
    </row>
    <row r="367" spans="1:2" x14ac:dyDescent="0.2">
      <c r="A367" s="24">
        <v>74</v>
      </c>
      <c r="B367" s="25">
        <v>5</v>
      </c>
    </row>
    <row r="368" spans="1:2" x14ac:dyDescent="0.2">
      <c r="A368" s="24">
        <v>97</v>
      </c>
      <c r="B368" s="25">
        <v>0</v>
      </c>
    </row>
    <row r="369" spans="1:2" x14ac:dyDescent="0.2">
      <c r="A369" s="24">
        <v>55</v>
      </c>
      <c r="B369" s="25">
        <v>456</v>
      </c>
    </row>
    <row r="370" spans="1:2" x14ac:dyDescent="0.2">
      <c r="A370" s="24">
        <v>44</v>
      </c>
      <c r="B370" s="25">
        <v>369</v>
      </c>
    </row>
    <row r="371" spans="1:2" x14ac:dyDescent="0.2">
      <c r="A371" s="24">
        <v>110</v>
      </c>
      <c r="B371" s="25">
        <v>2</v>
      </c>
    </row>
    <row r="372" spans="1:2" x14ac:dyDescent="0.2">
      <c r="A372" s="24">
        <v>59</v>
      </c>
      <c r="B372" s="25">
        <v>0</v>
      </c>
    </row>
    <row r="373" spans="1:2" x14ac:dyDescent="0.2">
      <c r="A373" s="24">
        <v>62</v>
      </c>
      <c r="B373" s="25">
        <v>338</v>
      </c>
    </row>
    <row r="374" spans="1:2" x14ac:dyDescent="0.2">
      <c r="A374" s="24">
        <v>105</v>
      </c>
      <c r="B374" s="25">
        <v>4</v>
      </c>
    </row>
    <row r="375" spans="1:2" x14ac:dyDescent="0.2">
      <c r="A375" s="24">
        <v>26</v>
      </c>
      <c r="B375" s="25">
        <v>1</v>
      </c>
    </row>
    <row r="376" spans="1:2" x14ac:dyDescent="0.2">
      <c r="A376" s="24">
        <v>49</v>
      </c>
      <c r="B376" s="25">
        <v>28</v>
      </c>
    </row>
    <row r="377" spans="1:2" x14ac:dyDescent="0.2">
      <c r="A377" s="24">
        <v>68</v>
      </c>
      <c r="B377" s="25">
        <v>12</v>
      </c>
    </row>
    <row r="378" spans="1:2" x14ac:dyDescent="0.2">
      <c r="A378" s="24">
        <v>22</v>
      </c>
      <c r="B378" s="25">
        <v>16</v>
      </c>
    </row>
    <row r="379" spans="1:2" x14ac:dyDescent="0.2">
      <c r="A379" s="24">
        <v>18</v>
      </c>
      <c r="B379" s="25">
        <v>4</v>
      </c>
    </row>
    <row r="380" spans="1:2" x14ac:dyDescent="0.2">
      <c r="A380" s="24">
        <v>19</v>
      </c>
      <c r="B380" s="25">
        <v>4</v>
      </c>
    </row>
    <row r="381" spans="1:2" x14ac:dyDescent="0.2">
      <c r="A381" s="24">
        <v>99</v>
      </c>
      <c r="B381" s="25">
        <v>10</v>
      </c>
    </row>
    <row r="382" spans="1:2" x14ac:dyDescent="0.2">
      <c r="A382" s="24">
        <v>27</v>
      </c>
      <c r="B382" s="25">
        <v>0</v>
      </c>
    </row>
    <row r="383" spans="1:2" x14ac:dyDescent="0.2">
      <c r="A383" s="24">
        <v>25</v>
      </c>
      <c r="B383" s="25">
        <v>6</v>
      </c>
    </row>
    <row r="384" spans="1:2" x14ac:dyDescent="0.2">
      <c r="A384" s="24">
        <v>14</v>
      </c>
      <c r="B384" s="25">
        <v>0</v>
      </c>
    </row>
    <row r="385" spans="1:2" x14ac:dyDescent="0.2">
      <c r="A385" s="24">
        <v>35</v>
      </c>
      <c r="B385" s="25">
        <v>1</v>
      </c>
    </row>
    <row r="386" spans="1:2" x14ac:dyDescent="0.2">
      <c r="A386" s="24">
        <v>10</v>
      </c>
      <c r="B386" s="25">
        <v>0</v>
      </c>
    </row>
    <row r="387" spans="1:2" x14ac:dyDescent="0.2">
      <c r="A387" s="24">
        <v>29</v>
      </c>
      <c r="B387" s="25">
        <v>44</v>
      </c>
    </row>
    <row r="388" spans="1:2" x14ac:dyDescent="0.2">
      <c r="A388" s="24">
        <v>44</v>
      </c>
      <c r="B388" s="25">
        <v>0</v>
      </c>
    </row>
    <row r="389" spans="1:2" x14ac:dyDescent="0.2">
      <c r="A389" s="24">
        <v>17</v>
      </c>
      <c r="B389" s="25">
        <v>3</v>
      </c>
    </row>
    <row r="390" spans="1:2" x14ac:dyDescent="0.2">
      <c r="A390" s="24">
        <v>34</v>
      </c>
      <c r="B390" s="25">
        <v>0</v>
      </c>
    </row>
    <row r="391" spans="1:2" x14ac:dyDescent="0.2">
      <c r="A391" s="24">
        <v>14</v>
      </c>
      <c r="B391" s="25">
        <v>52</v>
      </c>
    </row>
    <row r="392" spans="1:2" x14ac:dyDescent="0.2">
      <c r="A392" s="24">
        <v>156</v>
      </c>
      <c r="B392" s="25">
        <v>0</v>
      </c>
    </row>
    <row r="393" spans="1:2" x14ac:dyDescent="0.2">
      <c r="A393" s="24">
        <v>128</v>
      </c>
      <c r="B393" s="25">
        <v>1</v>
      </c>
    </row>
    <row r="394" spans="1:2" x14ac:dyDescent="0.2">
      <c r="A394" s="24">
        <v>60</v>
      </c>
      <c r="B394" s="25">
        <v>1</v>
      </c>
    </row>
    <row r="395" spans="1:2" x14ac:dyDescent="0.2">
      <c r="A395" s="24">
        <v>32</v>
      </c>
      <c r="B395" s="25">
        <v>2</v>
      </c>
    </row>
    <row r="396" spans="1:2" x14ac:dyDescent="0.2">
      <c r="A396" s="24">
        <v>53</v>
      </c>
      <c r="B396" s="25">
        <v>9</v>
      </c>
    </row>
    <row r="397" spans="1:2" x14ac:dyDescent="0.2">
      <c r="A397" s="24">
        <v>184</v>
      </c>
      <c r="B397" s="25">
        <v>5</v>
      </c>
    </row>
    <row r="398" spans="1:2" x14ac:dyDescent="0.2">
      <c r="A398" s="24">
        <v>90</v>
      </c>
      <c r="B398" s="25">
        <v>57</v>
      </c>
    </row>
    <row r="399" spans="1:2" x14ac:dyDescent="0.2">
      <c r="A399" s="24">
        <v>71</v>
      </c>
      <c r="B399" s="25">
        <v>3</v>
      </c>
    </row>
    <row r="400" spans="1:2" x14ac:dyDescent="0.2">
      <c r="A400" s="24">
        <v>87</v>
      </c>
      <c r="B400" s="25">
        <v>1</v>
      </c>
    </row>
    <row r="401" spans="1:2" x14ac:dyDescent="0.2">
      <c r="A401" s="24">
        <v>28</v>
      </c>
      <c r="B401" s="25">
        <v>6</v>
      </c>
    </row>
    <row r="402" spans="1:2" x14ac:dyDescent="0.2">
      <c r="A402" s="24">
        <v>56</v>
      </c>
      <c r="B402" s="25">
        <v>48</v>
      </c>
    </row>
    <row r="403" spans="1:2" x14ac:dyDescent="0.2">
      <c r="A403" s="24">
        <v>51</v>
      </c>
      <c r="B403" s="25">
        <v>2</v>
      </c>
    </row>
    <row r="404" spans="1:2" x14ac:dyDescent="0.2">
      <c r="A404" s="24">
        <v>75</v>
      </c>
      <c r="B404" s="25">
        <v>4</v>
      </c>
    </row>
    <row r="405" spans="1:2" x14ac:dyDescent="0.2">
      <c r="A405" s="24">
        <v>38</v>
      </c>
      <c r="B405" s="25">
        <v>5</v>
      </c>
    </row>
    <row r="406" spans="1:2" x14ac:dyDescent="0.2">
      <c r="A406" s="24">
        <v>18</v>
      </c>
      <c r="B406" s="25">
        <v>79</v>
      </c>
    </row>
    <row r="407" spans="1:2" x14ac:dyDescent="0.2">
      <c r="A407" s="24">
        <v>54</v>
      </c>
      <c r="B407" s="25">
        <v>2</v>
      </c>
    </row>
    <row r="408" spans="1:2" x14ac:dyDescent="0.2">
      <c r="A408" s="24">
        <v>71</v>
      </c>
      <c r="B408" s="25">
        <v>11</v>
      </c>
    </row>
    <row r="409" spans="1:2" x14ac:dyDescent="0.2">
      <c r="A409" s="24">
        <v>57</v>
      </c>
      <c r="B409" s="25">
        <v>11</v>
      </c>
    </row>
    <row r="410" spans="1:2" x14ac:dyDescent="0.2">
      <c r="A410" s="24">
        <v>43</v>
      </c>
      <c r="B410" s="25">
        <v>1</v>
      </c>
    </row>
    <row r="411" spans="1:2" x14ac:dyDescent="0.2">
      <c r="A411" s="24">
        <v>52</v>
      </c>
      <c r="B411" s="25">
        <v>3</v>
      </c>
    </row>
    <row r="412" spans="1:2" x14ac:dyDescent="0.2">
      <c r="A412" s="24">
        <v>27</v>
      </c>
      <c r="B412" s="25">
        <v>5</v>
      </c>
    </row>
    <row r="413" spans="1:2" x14ac:dyDescent="0.2">
      <c r="A413" s="24">
        <v>12</v>
      </c>
      <c r="B413" s="25">
        <v>12</v>
      </c>
    </row>
    <row r="414" spans="1:2" x14ac:dyDescent="0.2">
      <c r="A414" s="24">
        <v>33</v>
      </c>
      <c r="B414" s="25">
        <v>2</v>
      </c>
    </row>
    <row r="415" spans="1:2" x14ac:dyDescent="0.2">
      <c r="A415" s="24">
        <v>96</v>
      </c>
      <c r="B415" s="25">
        <v>5</v>
      </c>
    </row>
    <row r="416" spans="1:2" x14ac:dyDescent="0.2">
      <c r="A416" s="24">
        <v>28</v>
      </c>
      <c r="B416" s="25">
        <v>21</v>
      </c>
    </row>
    <row r="417" spans="1:2" x14ac:dyDescent="0.2">
      <c r="A417" s="24">
        <v>43</v>
      </c>
      <c r="B417" s="25">
        <v>0</v>
      </c>
    </row>
    <row r="418" spans="1:2" x14ac:dyDescent="0.2">
      <c r="A418" s="24">
        <v>205</v>
      </c>
      <c r="B418" s="25">
        <v>45</v>
      </c>
    </row>
    <row r="419" spans="1:2" x14ac:dyDescent="0.2">
      <c r="A419" s="24">
        <v>23</v>
      </c>
      <c r="B419" s="25">
        <v>29</v>
      </c>
    </row>
    <row r="420" spans="1:2" x14ac:dyDescent="0.2">
      <c r="A420" s="24">
        <v>19</v>
      </c>
      <c r="B420" s="25">
        <v>2</v>
      </c>
    </row>
    <row r="421" spans="1:2" x14ac:dyDescent="0.2">
      <c r="A421" s="24">
        <v>14</v>
      </c>
      <c r="B421" s="25">
        <v>30</v>
      </c>
    </row>
    <row r="422" spans="1:2" x14ac:dyDescent="0.2">
      <c r="A422" s="24">
        <v>38</v>
      </c>
      <c r="B422" s="25">
        <v>8</v>
      </c>
    </row>
    <row r="423" spans="1:2" x14ac:dyDescent="0.2">
      <c r="A423" s="24">
        <v>78</v>
      </c>
      <c r="B423" s="25">
        <v>1</v>
      </c>
    </row>
    <row r="424" spans="1:2" x14ac:dyDescent="0.2">
      <c r="A424" s="24">
        <v>69</v>
      </c>
      <c r="B424" s="25">
        <v>14</v>
      </c>
    </row>
    <row r="425" spans="1:2" x14ac:dyDescent="0.2">
      <c r="A425" s="24">
        <v>33</v>
      </c>
      <c r="B425" s="25">
        <v>24</v>
      </c>
    </row>
    <row r="426" spans="1:2" x14ac:dyDescent="0.2">
      <c r="A426" s="24">
        <v>54</v>
      </c>
      <c r="B426" s="25">
        <v>2</v>
      </c>
    </row>
    <row r="427" spans="1:2" x14ac:dyDescent="0.2">
      <c r="A427" s="24">
        <v>99</v>
      </c>
      <c r="B427" s="25">
        <v>21</v>
      </c>
    </row>
    <row r="428" spans="1:2" x14ac:dyDescent="0.2">
      <c r="A428" s="24">
        <v>49</v>
      </c>
      <c r="B428" s="25">
        <v>7</v>
      </c>
    </row>
    <row r="429" spans="1:2" x14ac:dyDescent="0.2">
      <c r="A429" s="24">
        <v>11</v>
      </c>
      <c r="B429" s="25">
        <v>0</v>
      </c>
    </row>
    <row r="430" spans="1:2" x14ac:dyDescent="0.2">
      <c r="A430" s="24">
        <v>38</v>
      </c>
      <c r="B430" s="25">
        <v>4</v>
      </c>
    </row>
    <row r="431" spans="1:2" x14ac:dyDescent="0.2">
      <c r="A431" s="24">
        <v>16</v>
      </c>
      <c r="B431" s="25">
        <v>32</v>
      </c>
    </row>
    <row r="432" spans="1:2" x14ac:dyDescent="0.2">
      <c r="A432" s="24">
        <v>32</v>
      </c>
      <c r="B432" s="25">
        <v>4</v>
      </c>
    </row>
    <row r="433" spans="1:2" x14ac:dyDescent="0.2">
      <c r="A433" s="24">
        <v>20</v>
      </c>
      <c r="B433" s="25">
        <v>9</v>
      </c>
    </row>
    <row r="434" spans="1:2" x14ac:dyDescent="0.2">
      <c r="A434" s="24">
        <v>154</v>
      </c>
      <c r="B434" s="25">
        <v>17</v>
      </c>
    </row>
    <row r="435" spans="1:2" x14ac:dyDescent="0.2">
      <c r="A435" s="24">
        <v>41</v>
      </c>
      <c r="B435" s="25">
        <v>5</v>
      </c>
    </row>
    <row r="436" spans="1:2" x14ac:dyDescent="0.2">
      <c r="A436" s="24">
        <v>75</v>
      </c>
      <c r="B436" s="25">
        <v>53</v>
      </c>
    </row>
    <row r="437" spans="1:2" x14ac:dyDescent="0.2">
      <c r="A437" s="24">
        <v>40</v>
      </c>
      <c r="B437" s="25">
        <v>7</v>
      </c>
    </row>
    <row r="438" spans="1:2" x14ac:dyDescent="0.2">
      <c r="A438" s="24">
        <v>46</v>
      </c>
      <c r="B438" s="25">
        <v>72</v>
      </c>
    </row>
    <row r="439" spans="1:2" x14ac:dyDescent="0.2">
      <c r="A439" s="24">
        <v>62</v>
      </c>
      <c r="B439" s="25">
        <v>0</v>
      </c>
    </row>
    <row r="440" spans="1:2" x14ac:dyDescent="0.2">
      <c r="A440" s="24">
        <v>61</v>
      </c>
      <c r="B440" s="25">
        <v>2</v>
      </c>
    </row>
    <row r="441" spans="1:2" x14ac:dyDescent="0.2">
      <c r="A441" s="24">
        <v>96</v>
      </c>
      <c r="B441" s="25">
        <v>8</v>
      </c>
    </row>
    <row r="442" spans="1:2" x14ac:dyDescent="0.2">
      <c r="A442" s="24">
        <v>190</v>
      </c>
      <c r="B442" s="25">
        <v>2</v>
      </c>
    </row>
    <row r="443" spans="1:2" x14ac:dyDescent="0.2">
      <c r="A443" s="24">
        <v>94</v>
      </c>
      <c r="B443" s="25">
        <v>0</v>
      </c>
    </row>
    <row r="444" spans="1:2" x14ac:dyDescent="0.2">
      <c r="A444" s="24">
        <v>39</v>
      </c>
      <c r="B444" s="25">
        <v>3</v>
      </c>
    </row>
    <row r="445" spans="1:2" x14ac:dyDescent="0.2">
      <c r="A445" s="24">
        <v>127</v>
      </c>
      <c r="B445" s="25">
        <v>4</v>
      </c>
    </row>
    <row r="446" spans="1:2" x14ac:dyDescent="0.2">
      <c r="A446" s="24">
        <v>159</v>
      </c>
      <c r="B446" s="25">
        <v>3</v>
      </c>
    </row>
    <row r="447" spans="1:2" x14ac:dyDescent="0.2">
      <c r="A447" s="24">
        <v>177</v>
      </c>
      <c r="B447" s="25">
        <v>6</v>
      </c>
    </row>
    <row r="448" spans="1:2" x14ac:dyDescent="0.2">
      <c r="A448" s="24">
        <v>47</v>
      </c>
      <c r="B448" s="25">
        <v>0</v>
      </c>
    </row>
    <row r="449" spans="1:2" x14ac:dyDescent="0.2">
      <c r="A449" s="24">
        <v>1</v>
      </c>
      <c r="B449" s="25">
        <v>0</v>
      </c>
    </row>
    <row r="450" spans="1:2" x14ac:dyDescent="0.2">
      <c r="A450" s="24">
        <v>16</v>
      </c>
      <c r="B450" s="25">
        <v>0</v>
      </c>
    </row>
    <row r="451" spans="1:2" x14ac:dyDescent="0.2">
      <c r="A451" s="24">
        <v>115</v>
      </c>
      <c r="B451" s="25">
        <v>8</v>
      </c>
    </row>
    <row r="452" spans="1:2" x14ac:dyDescent="0.2">
      <c r="A452" s="24">
        <v>133</v>
      </c>
      <c r="B452" s="25">
        <v>5</v>
      </c>
    </row>
    <row r="453" spans="1:2" x14ac:dyDescent="0.2">
      <c r="A453" s="24">
        <v>70</v>
      </c>
      <c r="B453" s="25">
        <v>0</v>
      </c>
    </row>
    <row r="454" spans="1:2" x14ac:dyDescent="0.2">
      <c r="A454" s="24">
        <v>62</v>
      </c>
      <c r="B454" s="25">
        <v>2</v>
      </c>
    </row>
    <row r="455" spans="1:2" x14ac:dyDescent="0.2">
      <c r="A455" s="24">
        <v>10</v>
      </c>
      <c r="B455" s="25">
        <v>24</v>
      </c>
    </row>
    <row r="456" spans="1:2" x14ac:dyDescent="0.2">
      <c r="A456" s="24">
        <v>499</v>
      </c>
      <c r="B456" s="25">
        <v>0</v>
      </c>
    </row>
    <row r="457" spans="1:2" x14ac:dyDescent="0.2">
      <c r="A457" s="24">
        <v>47</v>
      </c>
      <c r="B457" s="25">
        <v>9</v>
      </c>
    </row>
    <row r="458" spans="1:2" x14ac:dyDescent="0.2">
      <c r="A458" s="24">
        <v>28</v>
      </c>
      <c r="B458" s="25">
        <v>0</v>
      </c>
    </row>
    <row r="459" spans="1:2" x14ac:dyDescent="0.2">
      <c r="A459" s="24">
        <v>24</v>
      </c>
      <c r="B459" s="25">
        <v>1</v>
      </c>
    </row>
    <row r="460" spans="1:2" x14ac:dyDescent="0.2">
      <c r="A460" s="24">
        <v>76</v>
      </c>
      <c r="B460" s="25">
        <v>10</v>
      </c>
    </row>
    <row r="461" spans="1:2" x14ac:dyDescent="0.2">
      <c r="A461" s="24">
        <v>98</v>
      </c>
      <c r="B461" s="25">
        <v>1</v>
      </c>
    </row>
    <row r="462" spans="1:2" x14ac:dyDescent="0.2">
      <c r="A462" s="24">
        <v>30</v>
      </c>
      <c r="B462" s="25">
        <v>0</v>
      </c>
    </row>
    <row r="463" spans="1:2" x14ac:dyDescent="0.2">
      <c r="A463" s="24">
        <v>478</v>
      </c>
      <c r="B463" s="25">
        <v>20</v>
      </c>
    </row>
    <row r="464" spans="1:2" x14ac:dyDescent="0.2">
      <c r="A464" s="24">
        <v>74</v>
      </c>
      <c r="B464" s="25">
        <v>30</v>
      </c>
    </row>
    <row r="465" spans="1:2" x14ac:dyDescent="0.2">
      <c r="A465" s="24">
        <v>131</v>
      </c>
      <c r="B465" s="25">
        <v>6</v>
      </c>
    </row>
    <row r="466" spans="1:2" x14ac:dyDescent="0.2">
      <c r="A466" s="24">
        <v>61</v>
      </c>
      <c r="B466" s="25">
        <v>15</v>
      </c>
    </row>
    <row r="467" spans="1:2" x14ac:dyDescent="0.2">
      <c r="A467" s="24">
        <v>1071</v>
      </c>
      <c r="B467" s="25">
        <v>5</v>
      </c>
    </row>
    <row r="468" spans="1:2" x14ac:dyDescent="0.2">
      <c r="A468" s="24">
        <v>122</v>
      </c>
      <c r="B468" s="25">
        <v>0</v>
      </c>
    </row>
    <row r="469" spans="1:2" x14ac:dyDescent="0.2">
      <c r="A469" s="24">
        <v>111</v>
      </c>
      <c r="B469" s="25">
        <v>0</v>
      </c>
    </row>
    <row r="470" spans="1:2" x14ac:dyDescent="0.2">
      <c r="A470" s="24">
        <v>255</v>
      </c>
      <c r="B470" s="25">
        <v>28</v>
      </c>
    </row>
    <row r="471" spans="1:2" x14ac:dyDescent="0.2">
      <c r="A471" s="24">
        <v>141</v>
      </c>
      <c r="B471" s="25">
        <v>0</v>
      </c>
    </row>
    <row r="472" spans="1:2" x14ac:dyDescent="0.2">
      <c r="A472" s="24">
        <v>159</v>
      </c>
      <c r="B472" s="25">
        <v>5</v>
      </c>
    </row>
    <row r="473" spans="1:2" x14ac:dyDescent="0.2">
      <c r="A473" s="24">
        <v>99</v>
      </c>
      <c r="B473" s="25">
        <v>7</v>
      </c>
    </row>
    <row r="474" spans="1:2" x14ac:dyDescent="0.2">
      <c r="A474" s="24">
        <v>96</v>
      </c>
      <c r="B474" s="25">
        <v>30</v>
      </c>
    </row>
    <row r="475" spans="1:2" x14ac:dyDescent="0.2">
      <c r="A475" s="24">
        <v>27</v>
      </c>
      <c r="B475" s="25">
        <v>2</v>
      </c>
    </row>
    <row r="476" spans="1:2" x14ac:dyDescent="0.2">
      <c r="A476" s="24">
        <v>166</v>
      </c>
      <c r="B476" s="25">
        <v>30</v>
      </c>
    </row>
    <row r="477" spans="1:2" x14ac:dyDescent="0.2">
      <c r="A477" s="24">
        <v>76</v>
      </c>
      <c r="B477" s="25">
        <v>2</v>
      </c>
    </row>
    <row r="478" spans="1:2" x14ac:dyDescent="0.2">
      <c r="A478" s="24">
        <v>211</v>
      </c>
      <c r="B478" s="25">
        <v>0</v>
      </c>
    </row>
    <row r="479" spans="1:2" x14ac:dyDescent="0.2">
      <c r="A479" s="24">
        <v>21</v>
      </c>
      <c r="B479" s="25">
        <v>2</v>
      </c>
    </row>
    <row r="480" spans="1:2" x14ac:dyDescent="0.2">
      <c r="A480" s="24">
        <v>61</v>
      </c>
      <c r="B480" s="25">
        <v>1</v>
      </c>
    </row>
    <row r="481" spans="1:2" x14ac:dyDescent="0.2">
      <c r="A481" s="24">
        <v>30</v>
      </c>
      <c r="B481" s="25">
        <v>2</v>
      </c>
    </row>
    <row r="482" spans="1:2" x14ac:dyDescent="0.2">
      <c r="A482" s="24">
        <v>375</v>
      </c>
      <c r="B482" s="25">
        <v>14</v>
      </c>
    </row>
    <row r="483" spans="1:2" x14ac:dyDescent="0.2">
      <c r="A483" s="24">
        <v>111</v>
      </c>
      <c r="B483" s="25">
        <v>31</v>
      </c>
    </row>
    <row r="484" spans="1:2" x14ac:dyDescent="0.2">
      <c r="A484" s="24">
        <v>123</v>
      </c>
      <c r="B484" s="25">
        <v>16</v>
      </c>
    </row>
    <row r="485" spans="1:2" x14ac:dyDescent="0.2">
      <c r="A485" s="24">
        <v>70</v>
      </c>
      <c r="B485" s="25">
        <v>12</v>
      </c>
    </row>
    <row r="486" spans="1:2" x14ac:dyDescent="0.2">
      <c r="A486" s="24">
        <v>85</v>
      </c>
      <c r="B486" s="25">
        <v>96</v>
      </c>
    </row>
    <row r="487" spans="1:2" x14ac:dyDescent="0.2">
      <c r="A487" s="24">
        <v>86</v>
      </c>
      <c r="B487" s="25">
        <v>16</v>
      </c>
    </row>
    <row r="488" spans="1:2" x14ac:dyDescent="0.2">
      <c r="A488" s="24">
        <v>13</v>
      </c>
      <c r="B488" s="25">
        <v>5</v>
      </c>
    </row>
    <row r="489" spans="1:2" x14ac:dyDescent="0.2">
      <c r="A489" s="24">
        <v>33</v>
      </c>
      <c r="B489" s="25">
        <v>0</v>
      </c>
    </row>
    <row r="490" spans="1:2" x14ac:dyDescent="0.2">
      <c r="A490" s="24">
        <v>15</v>
      </c>
      <c r="B490" s="25">
        <v>8</v>
      </c>
    </row>
    <row r="491" spans="1:2" x14ac:dyDescent="0.2">
      <c r="A491" s="24">
        <v>273</v>
      </c>
      <c r="B491" s="25">
        <v>7</v>
      </c>
    </row>
    <row r="492" spans="1:2" x14ac:dyDescent="0.2">
      <c r="A492" s="24">
        <v>714</v>
      </c>
      <c r="B492" s="25">
        <v>24</v>
      </c>
    </row>
    <row r="493" spans="1:2" x14ac:dyDescent="0.2">
      <c r="A493" s="24">
        <v>170</v>
      </c>
      <c r="B493" s="25">
        <v>121</v>
      </c>
    </row>
    <row r="494" spans="1:2" x14ac:dyDescent="0.2">
      <c r="A494" s="24">
        <v>512</v>
      </c>
      <c r="B494" s="25">
        <v>196</v>
      </c>
    </row>
    <row r="495" spans="1:2" x14ac:dyDescent="0.2">
      <c r="A495" s="24">
        <v>314</v>
      </c>
      <c r="B495" s="25">
        <v>5</v>
      </c>
    </row>
    <row r="496" spans="1:2" x14ac:dyDescent="0.2">
      <c r="A496" s="24">
        <v>167</v>
      </c>
      <c r="B496" s="25">
        <v>73</v>
      </c>
    </row>
    <row r="497" spans="1:2" x14ac:dyDescent="0.2">
      <c r="A497" s="24">
        <v>9</v>
      </c>
      <c r="B497" s="25">
        <v>93</v>
      </c>
    </row>
    <row r="498" spans="1:2" x14ac:dyDescent="0.2">
      <c r="A498" s="24">
        <v>103</v>
      </c>
      <c r="B498" s="25">
        <v>17</v>
      </c>
    </row>
    <row r="499" spans="1:2" x14ac:dyDescent="0.2">
      <c r="A499" s="24">
        <v>111</v>
      </c>
      <c r="B499" s="25">
        <v>7</v>
      </c>
    </row>
    <row r="500" spans="1:2" x14ac:dyDescent="0.2">
      <c r="A500" s="24">
        <v>271</v>
      </c>
      <c r="B500" s="25">
        <v>17</v>
      </c>
    </row>
    <row r="501" spans="1:2" x14ac:dyDescent="0.2">
      <c r="A501" s="24">
        <v>101</v>
      </c>
      <c r="B501" s="25">
        <v>171</v>
      </c>
    </row>
    <row r="502" spans="1:2" x14ac:dyDescent="0.2">
      <c r="A502" s="24">
        <v>57</v>
      </c>
      <c r="B502" s="25">
        <v>188</v>
      </c>
    </row>
    <row r="503" spans="1:2" x14ac:dyDescent="0.2">
      <c r="A503" s="24">
        <v>62</v>
      </c>
      <c r="B503" s="25">
        <v>110</v>
      </c>
    </row>
    <row r="504" spans="1:2" x14ac:dyDescent="0.2">
      <c r="A504" s="24">
        <v>32</v>
      </c>
      <c r="B504" s="25">
        <v>37</v>
      </c>
    </row>
    <row r="505" spans="1:2" x14ac:dyDescent="0.2">
      <c r="A505" s="24">
        <v>141</v>
      </c>
      <c r="B505" s="25">
        <v>9</v>
      </c>
    </row>
    <row r="506" spans="1:2" x14ac:dyDescent="0.2">
      <c r="A506" s="24">
        <v>75</v>
      </c>
      <c r="B506" s="25">
        <v>29</v>
      </c>
    </row>
    <row r="507" spans="1:2" x14ac:dyDescent="0.2">
      <c r="A507" s="24">
        <v>46</v>
      </c>
      <c r="B507" s="25">
        <v>6</v>
      </c>
    </row>
    <row r="508" spans="1:2" x14ac:dyDescent="0.2">
      <c r="A508" s="24">
        <v>103</v>
      </c>
      <c r="B508" s="25">
        <v>30</v>
      </c>
    </row>
    <row r="509" spans="1:2" x14ac:dyDescent="0.2">
      <c r="A509" s="24">
        <v>6</v>
      </c>
      <c r="B509" s="25">
        <v>81</v>
      </c>
    </row>
    <row r="510" spans="1:2" x14ac:dyDescent="0.2">
      <c r="A510" s="24">
        <v>83</v>
      </c>
      <c r="B510" s="25">
        <v>4</v>
      </c>
    </row>
    <row r="511" spans="1:2" x14ac:dyDescent="0.2">
      <c r="A511" s="24">
        <v>108</v>
      </c>
      <c r="B511" s="25">
        <v>11</v>
      </c>
    </row>
    <row r="512" spans="1:2" x14ac:dyDescent="0.2">
      <c r="A512" s="24">
        <v>25</v>
      </c>
      <c r="B512" s="25">
        <v>14</v>
      </c>
    </row>
    <row r="513" spans="1:2" x14ac:dyDescent="0.2">
      <c r="A513" s="24">
        <v>549</v>
      </c>
      <c r="B513" s="25">
        <v>5</v>
      </c>
    </row>
    <row r="514" spans="1:2" x14ac:dyDescent="0.2">
      <c r="A514" s="24">
        <v>222</v>
      </c>
      <c r="B514" s="25">
        <v>45</v>
      </c>
    </row>
    <row r="515" spans="1:2" x14ac:dyDescent="0.2">
      <c r="A515" s="24">
        <v>183</v>
      </c>
      <c r="B515" s="25">
        <v>8</v>
      </c>
    </row>
    <row r="516" spans="1:2" x14ac:dyDescent="0.2">
      <c r="A516" s="24">
        <v>89</v>
      </c>
      <c r="B516" s="25">
        <v>3</v>
      </c>
    </row>
    <row r="517" spans="1:2" x14ac:dyDescent="0.2">
      <c r="A517" s="24">
        <v>253</v>
      </c>
      <c r="B517" s="25">
        <v>24</v>
      </c>
    </row>
    <row r="518" spans="1:2" x14ac:dyDescent="0.2">
      <c r="A518" s="24">
        <v>140</v>
      </c>
      <c r="B518" s="25">
        <v>18</v>
      </c>
    </row>
    <row r="519" spans="1:2" x14ac:dyDescent="0.2">
      <c r="A519" s="24">
        <v>103</v>
      </c>
      <c r="B519" s="25">
        <v>12</v>
      </c>
    </row>
    <row r="520" spans="1:2" x14ac:dyDescent="0.2">
      <c r="A520" s="24">
        <v>138</v>
      </c>
      <c r="B520" s="25">
        <v>123</v>
      </c>
    </row>
    <row r="521" spans="1:2" x14ac:dyDescent="0.2">
      <c r="A521" s="24">
        <v>191</v>
      </c>
      <c r="B521" s="25">
        <v>96</v>
      </c>
    </row>
    <row r="522" spans="1:2" x14ac:dyDescent="0.2">
      <c r="A522" s="24">
        <v>45</v>
      </c>
      <c r="B522" s="25">
        <v>31</v>
      </c>
    </row>
    <row r="523" spans="1:2" x14ac:dyDescent="0.2">
      <c r="A523" s="24">
        <v>17</v>
      </c>
      <c r="B523" s="25">
        <v>4</v>
      </c>
    </row>
    <row r="524" spans="1:2" x14ac:dyDescent="0.2">
      <c r="A524" s="24">
        <v>31</v>
      </c>
      <c r="B524" s="25">
        <v>3</v>
      </c>
    </row>
    <row r="525" spans="1:2" x14ac:dyDescent="0.2">
      <c r="A525" s="24">
        <v>50</v>
      </c>
      <c r="B525" s="25">
        <v>179</v>
      </c>
    </row>
    <row r="526" spans="1:2" x14ac:dyDescent="0.2">
      <c r="A526" s="24">
        <v>59</v>
      </c>
      <c r="B526" s="25">
        <v>3</v>
      </c>
    </row>
    <row r="527" spans="1:2" x14ac:dyDescent="0.2">
      <c r="A527" s="24">
        <v>81</v>
      </c>
      <c r="B527" s="25">
        <v>23</v>
      </c>
    </row>
    <row r="528" spans="1:2" x14ac:dyDescent="0.2">
      <c r="A528" s="24">
        <v>508</v>
      </c>
      <c r="B528" s="25">
        <v>23</v>
      </c>
    </row>
    <row r="529" spans="1:2" x14ac:dyDescent="0.2">
      <c r="A529" s="24">
        <v>74</v>
      </c>
      <c r="B529" s="25">
        <v>41</v>
      </c>
    </row>
    <row r="530" spans="1:2" x14ac:dyDescent="0.2">
      <c r="A530" s="24">
        <v>141</v>
      </c>
      <c r="B530" s="25">
        <v>0</v>
      </c>
    </row>
    <row r="531" spans="1:2" x14ac:dyDescent="0.2">
      <c r="A531" s="24">
        <v>711</v>
      </c>
      <c r="B531" s="25">
        <v>32</v>
      </c>
    </row>
    <row r="532" spans="1:2" x14ac:dyDescent="0.2">
      <c r="A532" s="24">
        <v>141</v>
      </c>
      <c r="B532" s="25">
        <v>2</v>
      </c>
    </row>
    <row r="533" spans="1:2" x14ac:dyDescent="0.2">
      <c r="A533" s="24">
        <v>109</v>
      </c>
      <c r="B533" s="25">
        <v>7</v>
      </c>
    </row>
    <row r="534" spans="1:2" x14ac:dyDescent="0.2">
      <c r="A534" s="24">
        <v>361</v>
      </c>
      <c r="B534" s="25">
        <v>4</v>
      </c>
    </row>
    <row r="535" spans="1:2" x14ac:dyDescent="0.2">
      <c r="A535" s="24">
        <v>176</v>
      </c>
      <c r="B535" s="25">
        <v>196</v>
      </c>
    </row>
    <row r="536" spans="1:2" x14ac:dyDescent="0.2">
      <c r="A536" s="24">
        <v>670</v>
      </c>
      <c r="B536" s="25">
        <v>11</v>
      </c>
    </row>
    <row r="537" spans="1:2" x14ac:dyDescent="0.2">
      <c r="A537" s="24">
        <v>96</v>
      </c>
      <c r="B537" s="25">
        <v>9</v>
      </c>
    </row>
    <row r="538" spans="1:2" x14ac:dyDescent="0.2">
      <c r="A538" s="24">
        <v>74</v>
      </c>
      <c r="B538" s="25">
        <v>5</v>
      </c>
    </row>
    <row r="539" spans="1:2" x14ac:dyDescent="0.2">
      <c r="A539" s="24">
        <v>52</v>
      </c>
      <c r="B539" s="25">
        <v>8</v>
      </c>
    </row>
    <row r="540" spans="1:2" x14ac:dyDescent="0.2">
      <c r="A540" s="24">
        <v>105</v>
      </c>
      <c r="B540" s="25">
        <v>229</v>
      </c>
    </row>
    <row r="541" spans="1:2" x14ac:dyDescent="0.2">
      <c r="A541" s="24">
        <v>41</v>
      </c>
      <c r="B541" s="25">
        <v>40</v>
      </c>
    </row>
    <row r="542" spans="1:2" x14ac:dyDescent="0.2">
      <c r="A542" s="24">
        <v>34</v>
      </c>
      <c r="B542" s="25">
        <v>6</v>
      </c>
    </row>
    <row r="543" spans="1:2" x14ac:dyDescent="0.2">
      <c r="A543" s="24">
        <v>66</v>
      </c>
      <c r="B543" s="25">
        <v>4</v>
      </c>
    </row>
    <row r="544" spans="1:2" x14ac:dyDescent="0.2">
      <c r="A544" s="24">
        <v>50</v>
      </c>
      <c r="B544" s="25">
        <v>22</v>
      </c>
    </row>
    <row r="545" spans="1:2" x14ac:dyDescent="0.2">
      <c r="A545" s="24">
        <v>159</v>
      </c>
      <c r="B545" s="25">
        <v>15</v>
      </c>
    </row>
    <row r="546" spans="1:2" x14ac:dyDescent="0.2">
      <c r="A546" s="24">
        <v>182</v>
      </c>
      <c r="B546" s="25">
        <v>95</v>
      </c>
    </row>
    <row r="547" spans="1:2" x14ac:dyDescent="0.2">
      <c r="A547" s="24">
        <v>206</v>
      </c>
      <c r="B547" s="25">
        <v>161</v>
      </c>
    </row>
    <row r="548" spans="1:2" x14ac:dyDescent="0.2">
      <c r="A548" s="24">
        <v>169</v>
      </c>
      <c r="B548" s="25">
        <v>8</v>
      </c>
    </row>
    <row r="549" spans="1:2" x14ac:dyDescent="0.2">
      <c r="A549" s="24">
        <v>31</v>
      </c>
      <c r="B549" s="25">
        <v>76</v>
      </c>
    </row>
    <row r="550" spans="1:2" x14ac:dyDescent="0.2">
      <c r="A550" s="24">
        <v>28</v>
      </c>
      <c r="B550" s="25">
        <v>1</v>
      </c>
    </row>
    <row r="551" spans="1:2" x14ac:dyDescent="0.2">
      <c r="A551" s="24">
        <v>54</v>
      </c>
      <c r="B551" s="25">
        <v>101</v>
      </c>
    </row>
    <row r="552" spans="1:2" x14ac:dyDescent="0.2">
      <c r="A552" s="24">
        <v>467</v>
      </c>
      <c r="B552" s="25">
        <v>4</v>
      </c>
    </row>
    <row r="553" spans="1:2" x14ac:dyDescent="0.2">
      <c r="A553" s="24">
        <v>389</v>
      </c>
      <c r="B553" s="25">
        <v>1</v>
      </c>
    </row>
    <row r="554" spans="1:2" x14ac:dyDescent="0.2">
      <c r="A554" s="24">
        <v>68</v>
      </c>
      <c r="B554" s="25">
        <v>775</v>
      </c>
    </row>
    <row r="555" spans="1:2" x14ac:dyDescent="0.2">
      <c r="A555" s="24">
        <v>413</v>
      </c>
      <c r="B555" s="25">
        <v>90</v>
      </c>
    </row>
    <row r="556" spans="1:2" x14ac:dyDescent="0.2">
      <c r="A556" s="24">
        <v>190</v>
      </c>
      <c r="B556" s="25">
        <v>16</v>
      </c>
    </row>
    <row r="557" spans="1:2" x14ac:dyDescent="0.2">
      <c r="A557" s="24">
        <v>189</v>
      </c>
      <c r="B557" s="25">
        <v>6</v>
      </c>
    </row>
    <row r="558" spans="1:2" x14ac:dyDescent="0.2">
      <c r="A558" s="24">
        <v>130</v>
      </c>
      <c r="B558" s="25">
        <v>38</v>
      </c>
    </row>
    <row r="559" spans="1:2" x14ac:dyDescent="0.2">
      <c r="A559" s="24">
        <v>74</v>
      </c>
      <c r="B559" s="25">
        <v>355</v>
      </c>
    </row>
    <row r="560" spans="1:2" x14ac:dyDescent="0.2">
      <c r="A560" s="24">
        <v>274</v>
      </c>
      <c r="B560" s="25">
        <v>7</v>
      </c>
    </row>
    <row r="561" spans="1:2" x14ac:dyDescent="0.2">
      <c r="A561" s="24">
        <v>22</v>
      </c>
      <c r="B561" s="25">
        <v>400</v>
      </c>
    </row>
    <row r="562" spans="1:2" x14ac:dyDescent="0.2">
      <c r="A562" s="24">
        <v>31</v>
      </c>
      <c r="B562" s="25">
        <v>1</v>
      </c>
    </row>
    <row r="563" spans="1:2" x14ac:dyDescent="0.2">
      <c r="A563" s="24">
        <v>63</v>
      </c>
      <c r="B563" s="25">
        <v>0</v>
      </c>
    </row>
    <row r="564" spans="1:2" x14ac:dyDescent="0.2">
      <c r="A564" s="24">
        <v>20</v>
      </c>
      <c r="B564" s="25">
        <v>1</v>
      </c>
    </row>
    <row r="565" spans="1:2" x14ac:dyDescent="0.2">
      <c r="A565" s="24">
        <v>25</v>
      </c>
      <c r="B565" s="25">
        <v>292</v>
      </c>
    </row>
    <row r="566" spans="1:2" x14ac:dyDescent="0.2">
      <c r="A566" s="24">
        <v>61</v>
      </c>
      <c r="B566" s="25">
        <v>2</v>
      </c>
    </row>
    <row r="567" spans="1:2" x14ac:dyDescent="0.2">
      <c r="A567" s="24">
        <v>52</v>
      </c>
      <c r="B567" s="25">
        <v>8</v>
      </c>
    </row>
    <row r="568" spans="1:2" x14ac:dyDescent="0.2">
      <c r="A568" s="24">
        <v>86</v>
      </c>
      <c r="B568" s="25">
        <v>0</v>
      </c>
    </row>
    <row r="569" spans="1:2" x14ac:dyDescent="0.2">
      <c r="A569" s="24">
        <v>42</v>
      </c>
      <c r="B569" s="25">
        <v>1</v>
      </c>
    </row>
    <row r="570" spans="1:2" x14ac:dyDescent="0.2">
      <c r="A570" s="24">
        <v>52</v>
      </c>
      <c r="B570" s="25">
        <v>4</v>
      </c>
    </row>
    <row r="571" spans="1:2" x14ac:dyDescent="0.2">
      <c r="A571" s="24">
        <v>120</v>
      </c>
      <c r="B571" s="25">
        <v>0</v>
      </c>
    </row>
    <row r="572" spans="1:2" x14ac:dyDescent="0.2">
      <c r="A572" s="24">
        <v>22</v>
      </c>
      <c r="B572" s="25">
        <v>0</v>
      </c>
    </row>
    <row r="573" spans="1:2" x14ac:dyDescent="0.2">
      <c r="A573" s="24">
        <v>64</v>
      </c>
      <c r="B573" s="25">
        <v>0</v>
      </c>
    </row>
    <row r="574" spans="1:2" x14ac:dyDescent="0.2">
      <c r="A574" s="24">
        <v>23</v>
      </c>
      <c r="B574" s="25">
        <v>0</v>
      </c>
    </row>
    <row r="575" spans="1:2" x14ac:dyDescent="0.2">
      <c r="A575" s="24">
        <v>238</v>
      </c>
      <c r="B575" s="25">
        <v>1</v>
      </c>
    </row>
    <row r="576" spans="1:2" x14ac:dyDescent="0.2">
      <c r="A576" s="24">
        <v>33</v>
      </c>
      <c r="B576" s="25">
        <v>0</v>
      </c>
    </row>
    <row r="577" spans="1:2" x14ac:dyDescent="0.2">
      <c r="A577" s="24">
        <v>32</v>
      </c>
      <c r="B577" s="25">
        <v>0</v>
      </c>
    </row>
    <row r="578" spans="1:2" x14ac:dyDescent="0.2">
      <c r="A578" s="24">
        <v>24</v>
      </c>
      <c r="B578" s="25">
        <v>0</v>
      </c>
    </row>
    <row r="579" spans="1:2" x14ac:dyDescent="0.2">
      <c r="A579" s="24">
        <v>29</v>
      </c>
      <c r="B579" s="25">
        <v>0</v>
      </c>
    </row>
    <row r="580" spans="1:2" x14ac:dyDescent="0.2">
      <c r="A580" s="24">
        <v>50</v>
      </c>
      <c r="B580" s="25">
        <v>0</v>
      </c>
    </row>
    <row r="581" spans="1:2" x14ac:dyDescent="0.2">
      <c r="A581" s="24">
        <v>108</v>
      </c>
      <c r="B581" s="25">
        <v>0</v>
      </c>
    </row>
    <row r="582" spans="1:2" x14ac:dyDescent="0.2">
      <c r="A582" s="24">
        <v>139</v>
      </c>
      <c r="B582" s="25">
        <v>1</v>
      </c>
    </row>
    <row r="583" spans="1:2" x14ac:dyDescent="0.2">
      <c r="A583" s="24">
        <v>7</v>
      </c>
      <c r="B583" s="25">
        <v>0</v>
      </c>
    </row>
    <row r="584" spans="1:2" x14ac:dyDescent="0.2">
      <c r="A584" s="24">
        <v>149</v>
      </c>
      <c r="B584" s="25">
        <v>4</v>
      </c>
    </row>
    <row r="585" spans="1:2" x14ac:dyDescent="0.2">
      <c r="A585" s="24">
        <v>31</v>
      </c>
      <c r="B585" s="25">
        <v>0</v>
      </c>
    </row>
    <row r="586" spans="1:2" x14ac:dyDescent="0.2">
      <c r="A586" s="24">
        <v>26</v>
      </c>
      <c r="B586" s="25">
        <v>123</v>
      </c>
    </row>
    <row r="587" spans="1:2" x14ac:dyDescent="0.2">
      <c r="A587" s="24">
        <v>172</v>
      </c>
      <c r="B587" s="25">
        <v>5</v>
      </c>
    </row>
    <row r="588" spans="1:2" x14ac:dyDescent="0.2">
      <c r="A588" s="24">
        <v>78</v>
      </c>
      <c r="B588" s="25">
        <v>148</v>
      </c>
    </row>
    <row r="589" spans="1:2" x14ac:dyDescent="0.2">
      <c r="A589" s="24">
        <v>120</v>
      </c>
      <c r="B589" s="25">
        <v>10</v>
      </c>
    </row>
    <row r="590" spans="1:2" x14ac:dyDescent="0.2">
      <c r="A590" s="24">
        <v>227</v>
      </c>
      <c r="B590" s="25">
        <v>4</v>
      </c>
    </row>
    <row r="591" spans="1:2" x14ac:dyDescent="0.2">
      <c r="A591" s="24">
        <v>42</v>
      </c>
      <c r="B591" s="25">
        <v>21</v>
      </c>
    </row>
    <row r="592" spans="1:2" x14ac:dyDescent="0.2">
      <c r="A592" s="24">
        <v>64</v>
      </c>
      <c r="B592" s="25">
        <v>2</v>
      </c>
    </row>
    <row r="593" spans="1:2" x14ac:dyDescent="0.2">
      <c r="A593" s="24">
        <v>121</v>
      </c>
      <c r="B593" s="25">
        <v>0</v>
      </c>
    </row>
    <row r="594" spans="1:2" x14ac:dyDescent="0.2">
      <c r="A594" s="24">
        <v>87</v>
      </c>
      <c r="B594" s="25">
        <v>4</v>
      </c>
    </row>
    <row r="595" spans="1:2" x14ac:dyDescent="0.2">
      <c r="A595" s="24">
        <v>65</v>
      </c>
      <c r="B595" s="25">
        <v>1</v>
      </c>
    </row>
    <row r="596" spans="1:2" x14ac:dyDescent="0.2">
      <c r="A596" s="24">
        <v>49</v>
      </c>
      <c r="B596" s="25">
        <v>30</v>
      </c>
    </row>
    <row r="597" spans="1:2" x14ac:dyDescent="0.2">
      <c r="A597" s="24">
        <v>19</v>
      </c>
      <c r="B597" s="25">
        <v>3</v>
      </c>
    </row>
    <row r="598" spans="1:2" x14ac:dyDescent="0.2">
      <c r="A598" s="24">
        <v>81</v>
      </c>
      <c r="B598" s="25">
        <v>975</v>
      </c>
    </row>
    <row r="599" spans="1:2" x14ac:dyDescent="0.2">
      <c r="A599" s="24">
        <v>264</v>
      </c>
      <c r="B599" s="25">
        <v>167</v>
      </c>
    </row>
    <row r="600" spans="1:2" x14ac:dyDescent="0.2">
      <c r="A600" s="24">
        <v>25</v>
      </c>
      <c r="B600" s="25">
        <v>5</v>
      </c>
    </row>
    <row r="601" spans="1:2" x14ac:dyDescent="0.2">
      <c r="A601" s="24">
        <v>5</v>
      </c>
      <c r="B601" s="25">
        <v>18</v>
      </c>
    </row>
    <row r="602" spans="1:2" x14ac:dyDescent="0.2">
      <c r="A602" s="24">
        <v>144</v>
      </c>
      <c r="B602" s="25">
        <v>98</v>
      </c>
    </row>
    <row r="603" spans="1:2" x14ac:dyDescent="0.2">
      <c r="A603" s="24">
        <v>92</v>
      </c>
      <c r="B603" s="25">
        <v>4</v>
      </c>
    </row>
    <row r="604" spans="1:2" x14ac:dyDescent="0.2">
      <c r="A604" s="24">
        <v>147</v>
      </c>
      <c r="B604" s="25">
        <v>3</v>
      </c>
    </row>
    <row r="605" spans="1:2" x14ac:dyDescent="0.2">
      <c r="A605" s="24">
        <v>90</v>
      </c>
      <c r="B605" s="25">
        <v>1</v>
      </c>
    </row>
    <row r="606" spans="1:2" x14ac:dyDescent="0.2">
      <c r="A606" s="24">
        <v>87</v>
      </c>
      <c r="B606" s="25">
        <v>0</v>
      </c>
    </row>
    <row r="607" spans="1:2" x14ac:dyDescent="0.2">
      <c r="A607" s="24">
        <v>406</v>
      </c>
      <c r="B607" s="25">
        <v>9</v>
      </c>
    </row>
    <row r="608" spans="1:2" x14ac:dyDescent="0.2">
      <c r="A608" s="24">
        <v>20</v>
      </c>
      <c r="B608" s="25">
        <v>2</v>
      </c>
    </row>
    <row r="609" spans="1:2" x14ac:dyDescent="0.2">
      <c r="A609" s="24">
        <v>70</v>
      </c>
      <c r="B609" s="25">
        <v>0</v>
      </c>
    </row>
    <row r="610" spans="1:2" x14ac:dyDescent="0.2">
      <c r="A610" s="24">
        <v>16</v>
      </c>
      <c r="B610" s="25">
        <v>147</v>
      </c>
    </row>
    <row r="611" spans="1:2" x14ac:dyDescent="0.2">
      <c r="A611" s="24">
        <v>52</v>
      </c>
      <c r="B611" s="25">
        <v>49</v>
      </c>
    </row>
    <row r="612" spans="1:2" x14ac:dyDescent="0.2">
      <c r="A612" s="24">
        <v>66</v>
      </c>
      <c r="B612" s="25">
        <v>1</v>
      </c>
    </row>
    <row r="613" spans="1:2" x14ac:dyDescent="0.2">
      <c r="A613" s="24">
        <v>109</v>
      </c>
      <c r="B613" s="25">
        <v>2</v>
      </c>
    </row>
    <row r="614" spans="1:2" x14ac:dyDescent="0.2">
      <c r="A614" s="24">
        <v>168</v>
      </c>
      <c r="B614" s="25">
        <v>7</v>
      </c>
    </row>
    <row r="615" spans="1:2" x14ac:dyDescent="0.2">
      <c r="A615" s="24">
        <v>31</v>
      </c>
      <c r="B615" s="25">
        <v>4</v>
      </c>
    </row>
    <row r="616" spans="1:2" x14ac:dyDescent="0.2">
      <c r="A616" s="24">
        <v>133</v>
      </c>
      <c r="B616" s="25">
        <v>27</v>
      </c>
    </row>
    <row r="617" spans="1:2" x14ac:dyDescent="0.2">
      <c r="A617" s="24">
        <v>151</v>
      </c>
      <c r="B617" s="25">
        <v>94</v>
      </c>
    </row>
    <row r="618" spans="1:2" x14ac:dyDescent="0.2">
      <c r="A618" s="24">
        <v>5</v>
      </c>
      <c r="B618" s="25">
        <v>29</v>
      </c>
    </row>
    <row r="619" spans="1:2" x14ac:dyDescent="0.2">
      <c r="A619" s="24">
        <v>73</v>
      </c>
      <c r="B619" s="25">
        <v>7</v>
      </c>
    </row>
    <row r="620" spans="1:2" x14ac:dyDescent="0.2">
      <c r="A620" s="24">
        <v>148</v>
      </c>
      <c r="B620" s="25">
        <v>22</v>
      </c>
    </row>
    <row r="621" spans="1:2" x14ac:dyDescent="0.2">
      <c r="A621" s="24">
        <v>93</v>
      </c>
      <c r="B621" s="25">
        <v>1</v>
      </c>
    </row>
    <row r="622" spans="1:2" x14ac:dyDescent="0.2">
      <c r="A622" s="24">
        <v>63</v>
      </c>
      <c r="B622" s="25">
        <v>10</v>
      </c>
    </row>
    <row r="623" spans="1:2" x14ac:dyDescent="0.2">
      <c r="A623" s="24">
        <v>134</v>
      </c>
      <c r="B623" s="25">
        <v>6</v>
      </c>
    </row>
    <row r="624" spans="1:2" x14ac:dyDescent="0.2">
      <c r="A624" s="24">
        <v>14</v>
      </c>
      <c r="B624" s="25">
        <v>24</v>
      </c>
    </row>
    <row r="625" spans="1:2" x14ac:dyDescent="0.2">
      <c r="A625" s="24">
        <v>78</v>
      </c>
      <c r="B625" s="25">
        <v>15</v>
      </c>
    </row>
    <row r="626" spans="1:2" x14ac:dyDescent="0.2">
      <c r="A626" s="24">
        <v>112</v>
      </c>
      <c r="B626" s="25">
        <v>37</v>
      </c>
    </row>
    <row r="627" spans="1:2" x14ac:dyDescent="0.2">
      <c r="A627" s="24">
        <v>34</v>
      </c>
      <c r="B627" s="25">
        <v>20</v>
      </c>
    </row>
    <row r="628" spans="1:2" x14ac:dyDescent="0.2">
      <c r="A628" s="24">
        <v>19</v>
      </c>
      <c r="B628" s="25">
        <v>7</v>
      </c>
    </row>
    <row r="629" spans="1:2" x14ac:dyDescent="0.2">
      <c r="A629" s="24">
        <v>13</v>
      </c>
      <c r="B629" s="25">
        <v>0</v>
      </c>
    </row>
    <row r="630" spans="1:2" x14ac:dyDescent="0.2">
      <c r="A630" s="24">
        <v>104</v>
      </c>
      <c r="B630" s="25">
        <v>21</v>
      </c>
    </row>
    <row r="631" spans="1:2" x14ac:dyDescent="0.2">
      <c r="A631" s="24">
        <v>52</v>
      </c>
      <c r="B631" s="25">
        <v>3</v>
      </c>
    </row>
    <row r="632" spans="1:2" x14ac:dyDescent="0.2">
      <c r="A632" s="24">
        <v>17</v>
      </c>
      <c r="B632" s="25">
        <v>11</v>
      </c>
    </row>
    <row r="633" spans="1:2" x14ac:dyDescent="0.2">
      <c r="A633" s="24">
        <v>82</v>
      </c>
      <c r="B633" s="25">
        <v>1</v>
      </c>
    </row>
    <row r="634" spans="1:2" x14ac:dyDescent="0.2">
      <c r="A634" s="24">
        <v>73</v>
      </c>
      <c r="B634" s="25">
        <v>312</v>
      </c>
    </row>
    <row r="635" spans="1:2" x14ac:dyDescent="0.2">
      <c r="A635" s="24">
        <v>158</v>
      </c>
      <c r="B635" s="25">
        <v>1</v>
      </c>
    </row>
    <row r="636" spans="1:2" x14ac:dyDescent="0.2">
      <c r="A636" s="24">
        <v>65</v>
      </c>
      <c r="B636" s="25">
        <v>3</v>
      </c>
    </row>
    <row r="637" spans="1:2" x14ac:dyDescent="0.2">
      <c r="A637" s="24">
        <v>184</v>
      </c>
      <c r="B637" s="25">
        <v>4</v>
      </c>
    </row>
    <row r="638" spans="1:2" x14ac:dyDescent="0.2">
      <c r="A638" s="24">
        <v>34</v>
      </c>
      <c r="B638" s="25">
        <v>10</v>
      </c>
    </row>
    <row r="639" spans="1:2" x14ac:dyDescent="0.2">
      <c r="A639" s="24">
        <v>240</v>
      </c>
      <c r="B639" s="25">
        <v>8</v>
      </c>
    </row>
    <row r="640" spans="1:2" x14ac:dyDescent="0.2">
      <c r="A640" s="24">
        <v>113</v>
      </c>
      <c r="B640" s="25">
        <v>3</v>
      </c>
    </row>
    <row r="641" spans="1:2" x14ac:dyDescent="0.2">
      <c r="A641" s="24">
        <v>66</v>
      </c>
      <c r="B641" s="25">
        <v>1</v>
      </c>
    </row>
    <row r="642" spans="1:2" x14ac:dyDescent="0.2">
      <c r="A642" s="24">
        <v>340</v>
      </c>
      <c r="B642" s="25">
        <v>0</v>
      </c>
    </row>
    <row r="643" spans="1:2" x14ac:dyDescent="0.2">
      <c r="A643" s="24">
        <v>150</v>
      </c>
      <c r="B643" s="25">
        <v>5</v>
      </c>
    </row>
    <row r="644" spans="1:2" x14ac:dyDescent="0.2">
      <c r="A644" s="24">
        <v>25</v>
      </c>
      <c r="B644" s="25">
        <v>0</v>
      </c>
    </row>
    <row r="645" spans="1:2" x14ac:dyDescent="0.2">
      <c r="A645" s="24">
        <v>234</v>
      </c>
      <c r="B645" s="25">
        <v>3</v>
      </c>
    </row>
    <row r="646" spans="1:2" x14ac:dyDescent="0.2">
      <c r="A646" s="24">
        <v>2602</v>
      </c>
      <c r="B646" s="25">
        <v>7</v>
      </c>
    </row>
    <row r="647" spans="1:2" x14ac:dyDescent="0.2">
      <c r="A647" s="24">
        <v>248</v>
      </c>
      <c r="B647" s="25">
        <v>0</v>
      </c>
    </row>
    <row r="648" spans="1:2" x14ac:dyDescent="0.2">
      <c r="A648" s="24">
        <v>600</v>
      </c>
      <c r="B648" s="25">
        <v>2</v>
      </c>
    </row>
    <row r="649" spans="1:2" x14ac:dyDescent="0.2">
      <c r="A649" s="24">
        <v>293</v>
      </c>
      <c r="B649" s="25">
        <v>23</v>
      </c>
    </row>
    <row r="650" spans="1:2" x14ac:dyDescent="0.2">
      <c r="A650" s="24">
        <v>321</v>
      </c>
      <c r="B650" s="25">
        <v>1</v>
      </c>
    </row>
    <row r="651" spans="1:2" x14ac:dyDescent="0.2">
      <c r="A651" s="24">
        <v>81</v>
      </c>
      <c r="B651" s="25">
        <v>2</v>
      </c>
    </row>
    <row r="652" spans="1:2" x14ac:dyDescent="0.2">
      <c r="A652" s="24">
        <v>343</v>
      </c>
      <c r="B652" s="25">
        <v>3</v>
      </c>
    </row>
    <row r="653" spans="1:2" x14ac:dyDescent="0.2">
      <c r="A653" s="24">
        <v>336</v>
      </c>
      <c r="B653" s="25">
        <v>0</v>
      </c>
    </row>
    <row r="654" spans="1:2" x14ac:dyDescent="0.2">
      <c r="A654" s="24">
        <v>47</v>
      </c>
      <c r="B654" s="25">
        <v>13</v>
      </c>
    </row>
    <row r="655" spans="1:2" x14ac:dyDescent="0.2">
      <c r="A655" s="24">
        <v>76</v>
      </c>
      <c r="B655" s="25">
        <v>1</v>
      </c>
    </row>
    <row r="656" spans="1:2" x14ac:dyDescent="0.2">
      <c r="A656" s="24">
        <v>441</v>
      </c>
      <c r="B656" s="25">
        <v>1</v>
      </c>
    </row>
    <row r="657" spans="1:2" x14ac:dyDescent="0.2">
      <c r="A657" s="24">
        <v>916</v>
      </c>
      <c r="B657" s="25">
        <v>1</v>
      </c>
    </row>
    <row r="658" spans="1:2" x14ac:dyDescent="0.2">
      <c r="A658" s="24">
        <v>369</v>
      </c>
      <c r="B658" s="25">
        <v>6</v>
      </c>
    </row>
    <row r="659" spans="1:2" x14ac:dyDescent="0.2">
      <c r="A659" s="24">
        <v>20242</v>
      </c>
      <c r="B659" s="25">
        <v>39</v>
      </c>
    </row>
    <row r="660" spans="1:2" x14ac:dyDescent="0.2">
      <c r="A660" s="24">
        <v>71</v>
      </c>
      <c r="B660" s="25">
        <v>4</v>
      </c>
    </row>
    <row r="661" spans="1:2" x14ac:dyDescent="0.2">
      <c r="A661" s="24">
        <v>635</v>
      </c>
      <c r="B661" s="25">
        <v>1</v>
      </c>
    </row>
    <row r="662" spans="1:2" x14ac:dyDescent="0.2">
      <c r="A662" s="24">
        <v>885</v>
      </c>
      <c r="B662" s="25">
        <v>0</v>
      </c>
    </row>
    <row r="663" spans="1:2" x14ac:dyDescent="0.2">
      <c r="A663" s="24">
        <v>329</v>
      </c>
      <c r="B663" s="25">
        <v>0</v>
      </c>
    </row>
    <row r="664" spans="1:2" x14ac:dyDescent="0.2">
      <c r="A664" s="24">
        <v>71</v>
      </c>
      <c r="B664" s="25">
        <v>0</v>
      </c>
    </row>
    <row r="665" spans="1:2" x14ac:dyDescent="0.2">
      <c r="A665" s="24">
        <v>269</v>
      </c>
      <c r="B665" s="25">
        <v>8</v>
      </c>
    </row>
    <row r="666" spans="1:2" x14ac:dyDescent="0.2">
      <c r="A666" s="24">
        <v>345</v>
      </c>
      <c r="B666" s="25">
        <v>0</v>
      </c>
    </row>
    <row r="667" spans="1:2" x14ac:dyDescent="0.2">
      <c r="A667" s="24">
        <v>43</v>
      </c>
      <c r="B667" s="25">
        <v>1</v>
      </c>
    </row>
    <row r="668" spans="1:2" x14ac:dyDescent="0.2">
      <c r="A668" s="24">
        <v>33</v>
      </c>
      <c r="B668" s="25">
        <v>12</v>
      </c>
    </row>
    <row r="669" spans="1:2" x14ac:dyDescent="0.2">
      <c r="A669" s="24">
        <v>211</v>
      </c>
      <c r="B669" s="25">
        <v>0</v>
      </c>
    </row>
    <row r="670" spans="1:2" x14ac:dyDescent="0.2">
      <c r="A670" s="24">
        <v>196</v>
      </c>
      <c r="B670" s="25">
        <v>3</v>
      </c>
    </row>
    <row r="671" spans="1:2" x14ac:dyDescent="0.2">
      <c r="A671" s="24">
        <v>405</v>
      </c>
      <c r="B671" s="25">
        <v>2</v>
      </c>
    </row>
    <row r="672" spans="1:2" x14ac:dyDescent="0.2">
      <c r="A672" s="24">
        <v>206</v>
      </c>
      <c r="B672" s="25">
        <v>6</v>
      </c>
    </row>
    <row r="673" spans="1:2" x14ac:dyDescent="0.2">
      <c r="A673" s="24">
        <v>335</v>
      </c>
      <c r="B673" s="25">
        <v>0</v>
      </c>
    </row>
    <row r="674" spans="1:2" x14ac:dyDescent="0.2">
      <c r="A674" s="24">
        <v>215</v>
      </c>
      <c r="B674" s="25">
        <v>15</v>
      </c>
    </row>
    <row r="675" spans="1:2" x14ac:dyDescent="0.2">
      <c r="A675" s="24">
        <v>176</v>
      </c>
      <c r="B675" s="25">
        <v>1</v>
      </c>
    </row>
    <row r="676" spans="1:2" x14ac:dyDescent="0.2">
      <c r="A676" s="24">
        <v>555</v>
      </c>
      <c r="B676" s="25">
        <v>3</v>
      </c>
    </row>
    <row r="677" spans="1:2" x14ac:dyDescent="0.2">
      <c r="A677" s="24">
        <v>116</v>
      </c>
      <c r="B677" s="25">
        <v>8</v>
      </c>
    </row>
    <row r="678" spans="1:2" x14ac:dyDescent="0.2">
      <c r="A678" s="24">
        <v>615</v>
      </c>
      <c r="B678" s="25">
        <v>0</v>
      </c>
    </row>
    <row r="679" spans="1:2" x14ac:dyDescent="0.2">
      <c r="A679" s="24">
        <v>236</v>
      </c>
      <c r="B679" s="25">
        <v>3</v>
      </c>
    </row>
    <row r="680" spans="1:2" x14ac:dyDescent="0.2">
      <c r="A680" s="24">
        <v>145</v>
      </c>
      <c r="B680" s="25">
        <v>3</v>
      </c>
    </row>
    <row r="681" spans="1:2" x14ac:dyDescent="0.2">
      <c r="A681" s="24">
        <v>167</v>
      </c>
      <c r="B681" s="25">
        <v>0</v>
      </c>
    </row>
    <row r="682" spans="1:2" x14ac:dyDescent="0.2">
      <c r="A682" s="24">
        <v>235</v>
      </c>
      <c r="B682" s="25">
        <v>19</v>
      </c>
    </row>
    <row r="683" spans="1:2" x14ac:dyDescent="0.2">
      <c r="A683" s="24">
        <v>452</v>
      </c>
      <c r="B683" s="25">
        <v>0</v>
      </c>
    </row>
    <row r="684" spans="1:2" x14ac:dyDescent="0.2">
      <c r="A684" s="24">
        <v>241</v>
      </c>
      <c r="B684" s="25">
        <v>2</v>
      </c>
    </row>
    <row r="685" spans="1:2" x14ac:dyDescent="0.2">
      <c r="A685" s="24">
        <v>28</v>
      </c>
      <c r="B685" s="25">
        <v>0</v>
      </c>
    </row>
    <row r="686" spans="1:2" x14ac:dyDescent="0.2">
      <c r="A686" s="24">
        <v>140</v>
      </c>
      <c r="B686" s="25">
        <v>0</v>
      </c>
    </row>
    <row r="687" spans="1:2" x14ac:dyDescent="0.2">
      <c r="A687" s="24">
        <v>280</v>
      </c>
      <c r="B687" s="25">
        <v>25</v>
      </c>
    </row>
    <row r="688" spans="1:2" x14ac:dyDescent="0.2">
      <c r="A688" s="24">
        <v>70</v>
      </c>
      <c r="B688" s="25">
        <v>8</v>
      </c>
    </row>
    <row r="689" spans="1:2" x14ac:dyDescent="0.2">
      <c r="A689" s="24">
        <v>160</v>
      </c>
      <c r="B689" s="25">
        <v>16</v>
      </c>
    </row>
    <row r="690" spans="1:2" x14ac:dyDescent="0.2">
      <c r="A690" s="24">
        <v>141</v>
      </c>
      <c r="B690" s="25">
        <v>3</v>
      </c>
    </row>
    <row r="691" spans="1:2" x14ac:dyDescent="0.2">
      <c r="A691" s="24">
        <v>874</v>
      </c>
      <c r="B691" s="25">
        <v>3</v>
      </c>
    </row>
    <row r="692" spans="1:2" x14ac:dyDescent="0.2">
      <c r="A692" s="24">
        <v>73</v>
      </c>
      <c r="B692" s="25">
        <v>2</v>
      </c>
    </row>
    <row r="693" spans="1:2" x14ac:dyDescent="0.2">
      <c r="A693" s="24">
        <v>294</v>
      </c>
      <c r="B693" s="25">
        <v>1</v>
      </c>
    </row>
    <row r="694" spans="1:2" x14ac:dyDescent="0.2">
      <c r="A694" s="24">
        <v>740</v>
      </c>
      <c r="B694" s="25">
        <v>0</v>
      </c>
    </row>
    <row r="695" spans="1:2" x14ac:dyDescent="0.2">
      <c r="A695" s="24">
        <v>369</v>
      </c>
      <c r="B695" s="25">
        <v>1</v>
      </c>
    </row>
    <row r="696" spans="1:2" x14ac:dyDescent="0.2">
      <c r="A696" s="24">
        <v>110</v>
      </c>
      <c r="B696" s="25">
        <v>19</v>
      </c>
    </row>
    <row r="697" spans="1:2" x14ac:dyDescent="0.2">
      <c r="A697" s="24">
        <v>455</v>
      </c>
      <c r="B697" s="25">
        <v>9</v>
      </c>
    </row>
    <row r="698" spans="1:2" x14ac:dyDescent="0.2">
      <c r="A698" s="24">
        <v>224</v>
      </c>
      <c r="B698" s="25">
        <v>1</v>
      </c>
    </row>
    <row r="699" spans="1:2" x14ac:dyDescent="0.2">
      <c r="A699" s="24">
        <v>46</v>
      </c>
      <c r="B699" s="25">
        <v>0</v>
      </c>
    </row>
    <row r="700" spans="1:2" x14ac:dyDescent="0.2">
      <c r="A700" s="24">
        <v>284</v>
      </c>
      <c r="B700" s="25">
        <v>1</v>
      </c>
    </row>
    <row r="701" spans="1:2" x14ac:dyDescent="0.2">
      <c r="A701" s="24">
        <v>98</v>
      </c>
      <c r="B701" s="25">
        <v>5</v>
      </c>
    </row>
    <row r="702" spans="1:2" x14ac:dyDescent="0.2">
      <c r="A702" s="24">
        <v>56</v>
      </c>
      <c r="B702" s="25">
        <v>85</v>
      </c>
    </row>
    <row r="703" spans="1:2" x14ac:dyDescent="0.2">
      <c r="A703" s="24">
        <v>32</v>
      </c>
      <c r="B703" s="25">
        <v>3</v>
      </c>
    </row>
    <row r="704" spans="1:2" x14ac:dyDescent="0.2">
      <c r="A704" s="24">
        <v>30</v>
      </c>
      <c r="B704" s="25">
        <v>4</v>
      </c>
    </row>
    <row r="705" spans="1:2" x14ac:dyDescent="0.2">
      <c r="A705" s="24">
        <v>70</v>
      </c>
      <c r="B705" s="25">
        <v>3</v>
      </c>
    </row>
    <row r="706" spans="1:2" x14ac:dyDescent="0.2">
      <c r="A706" s="24">
        <v>44</v>
      </c>
      <c r="B706" s="25">
        <v>18</v>
      </c>
    </row>
    <row r="707" spans="1:2" x14ac:dyDescent="0.2">
      <c r="A707" s="24">
        <v>92</v>
      </c>
      <c r="B707" s="25">
        <v>3</v>
      </c>
    </row>
    <row r="708" spans="1:2" x14ac:dyDescent="0.2">
      <c r="A708" s="24">
        <v>205</v>
      </c>
      <c r="B708" s="25">
        <v>40</v>
      </c>
    </row>
    <row r="709" spans="1:2" x14ac:dyDescent="0.2">
      <c r="A709" s="24">
        <v>23</v>
      </c>
      <c r="B709" s="25">
        <v>0</v>
      </c>
    </row>
    <row r="710" spans="1:2" x14ac:dyDescent="0.2">
      <c r="A710" s="24">
        <v>4</v>
      </c>
      <c r="B710" s="25">
        <v>24</v>
      </c>
    </row>
    <row r="711" spans="1:2" x14ac:dyDescent="0.2">
      <c r="A711" s="24">
        <v>112</v>
      </c>
      <c r="B711" s="25">
        <v>1</v>
      </c>
    </row>
    <row r="712" spans="1:2" x14ac:dyDescent="0.2">
      <c r="A712" s="24">
        <v>27</v>
      </c>
      <c r="B712" s="25">
        <v>0</v>
      </c>
    </row>
    <row r="713" spans="1:2" x14ac:dyDescent="0.2">
      <c r="A713" s="24">
        <v>11</v>
      </c>
      <c r="B713" s="25">
        <v>0</v>
      </c>
    </row>
    <row r="714" spans="1:2" x14ac:dyDescent="0.2">
      <c r="A714" s="24">
        <v>26</v>
      </c>
      <c r="B714" s="25">
        <v>1</v>
      </c>
    </row>
    <row r="715" spans="1:2" x14ac:dyDescent="0.2">
      <c r="A715" s="24">
        <v>77</v>
      </c>
      <c r="B715" s="25">
        <v>6</v>
      </c>
    </row>
    <row r="716" spans="1:2" x14ac:dyDescent="0.2">
      <c r="A716" s="24">
        <v>136</v>
      </c>
      <c r="B716" s="25">
        <v>0</v>
      </c>
    </row>
    <row r="717" spans="1:2" x14ac:dyDescent="0.2">
      <c r="A717" s="24">
        <v>157</v>
      </c>
      <c r="B717" s="25">
        <v>6</v>
      </c>
    </row>
    <row r="718" spans="1:2" x14ac:dyDescent="0.2">
      <c r="A718" s="24">
        <v>158</v>
      </c>
      <c r="B718" s="25">
        <v>0</v>
      </c>
    </row>
    <row r="719" spans="1:2" x14ac:dyDescent="0.2">
      <c r="A719" s="24">
        <v>27</v>
      </c>
      <c r="B719" s="25">
        <v>0</v>
      </c>
    </row>
    <row r="720" spans="1:2" x14ac:dyDescent="0.2">
      <c r="A720" s="24">
        <v>23</v>
      </c>
      <c r="B720" s="25">
        <v>3</v>
      </c>
    </row>
    <row r="721" spans="1:2" x14ac:dyDescent="0.2">
      <c r="A721" s="24">
        <v>17</v>
      </c>
      <c r="B721" s="25">
        <v>0</v>
      </c>
    </row>
    <row r="722" spans="1:2" x14ac:dyDescent="0.2">
      <c r="A722" s="24">
        <v>37</v>
      </c>
      <c r="B722" s="25">
        <v>8</v>
      </c>
    </row>
    <row r="723" spans="1:2" x14ac:dyDescent="0.2">
      <c r="A723" s="24">
        <v>65</v>
      </c>
      <c r="B723" s="25">
        <v>34</v>
      </c>
    </row>
    <row r="724" spans="1:2" x14ac:dyDescent="0.2">
      <c r="A724" s="24">
        <v>18</v>
      </c>
      <c r="B724" s="25">
        <v>1</v>
      </c>
    </row>
    <row r="725" spans="1:2" x14ac:dyDescent="0.2">
      <c r="A725" s="24">
        <v>25</v>
      </c>
      <c r="B725" s="25">
        <v>38</v>
      </c>
    </row>
    <row r="726" spans="1:2" x14ac:dyDescent="0.2">
      <c r="A726" s="24">
        <v>104</v>
      </c>
      <c r="B726" s="25">
        <v>104</v>
      </c>
    </row>
    <row r="727" spans="1:2" x14ac:dyDescent="0.2">
      <c r="A727" s="24">
        <v>108</v>
      </c>
      <c r="B727" s="25">
        <v>86</v>
      </c>
    </row>
    <row r="728" spans="1:2" x14ac:dyDescent="0.2">
      <c r="A728" s="24">
        <v>38</v>
      </c>
      <c r="B728" s="25">
        <v>356</v>
      </c>
    </row>
    <row r="729" spans="1:2" x14ac:dyDescent="0.2">
      <c r="A729" s="24">
        <v>88</v>
      </c>
      <c r="B729" s="25">
        <v>45</v>
      </c>
    </row>
    <row r="730" spans="1:2" x14ac:dyDescent="0.2">
      <c r="A730" s="24">
        <v>82</v>
      </c>
      <c r="B730" s="25">
        <v>38</v>
      </c>
    </row>
    <row r="731" spans="1:2" x14ac:dyDescent="0.2">
      <c r="A731" s="24">
        <v>126</v>
      </c>
      <c r="B731" s="25">
        <v>35</v>
      </c>
    </row>
    <row r="732" spans="1:2" x14ac:dyDescent="0.2">
      <c r="A732" s="24">
        <v>133</v>
      </c>
      <c r="B732" s="25">
        <v>24</v>
      </c>
    </row>
    <row r="733" spans="1:2" x14ac:dyDescent="0.2">
      <c r="A733" s="24">
        <v>47</v>
      </c>
      <c r="B733" s="25">
        <v>100</v>
      </c>
    </row>
    <row r="734" spans="1:2" x14ac:dyDescent="0.2">
      <c r="A734" s="24">
        <v>58</v>
      </c>
      <c r="B734" s="25">
        <v>1</v>
      </c>
    </row>
    <row r="735" spans="1:2" x14ac:dyDescent="0.2">
      <c r="A735" s="24">
        <v>32</v>
      </c>
      <c r="B735" s="25">
        <v>122</v>
      </c>
    </row>
    <row r="736" spans="1:2" x14ac:dyDescent="0.2">
      <c r="A736" s="24">
        <v>37</v>
      </c>
      <c r="B736" s="25">
        <v>11</v>
      </c>
    </row>
    <row r="737" spans="1:2" x14ac:dyDescent="0.2">
      <c r="A737" s="24">
        <v>87</v>
      </c>
      <c r="B737" s="25">
        <v>248</v>
      </c>
    </row>
    <row r="738" spans="1:2" x14ac:dyDescent="0.2">
      <c r="A738" s="24">
        <v>15</v>
      </c>
      <c r="B738" s="25">
        <v>1</v>
      </c>
    </row>
    <row r="739" spans="1:2" x14ac:dyDescent="0.2">
      <c r="A739" s="24">
        <v>27</v>
      </c>
      <c r="B739" s="25">
        <v>19</v>
      </c>
    </row>
    <row r="740" spans="1:2" x14ac:dyDescent="0.2">
      <c r="A740" s="24">
        <v>19</v>
      </c>
      <c r="B740" s="25">
        <v>135</v>
      </c>
    </row>
    <row r="741" spans="1:2" x14ac:dyDescent="0.2">
      <c r="A741" s="24">
        <v>17</v>
      </c>
      <c r="B741" s="25">
        <v>9</v>
      </c>
    </row>
    <row r="742" spans="1:2" x14ac:dyDescent="0.2">
      <c r="A742" s="24">
        <v>26</v>
      </c>
      <c r="B742" s="25">
        <v>3</v>
      </c>
    </row>
    <row r="743" spans="1:2" x14ac:dyDescent="0.2">
      <c r="A743" s="24">
        <v>28</v>
      </c>
      <c r="B743" s="25">
        <v>7</v>
      </c>
    </row>
    <row r="744" spans="1:2" x14ac:dyDescent="0.2">
      <c r="A744" s="24">
        <v>37</v>
      </c>
      <c r="B744" s="25">
        <v>4</v>
      </c>
    </row>
    <row r="745" spans="1:2" x14ac:dyDescent="0.2">
      <c r="A745" s="24">
        <v>128</v>
      </c>
      <c r="B745" s="25">
        <v>44</v>
      </c>
    </row>
    <row r="746" spans="1:2" x14ac:dyDescent="0.2">
      <c r="A746" s="24">
        <v>10</v>
      </c>
      <c r="B746" s="25">
        <v>90</v>
      </c>
    </row>
    <row r="747" spans="1:2" x14ac:dyDescent="0.2">
      <c r="A747" s="24">
        <v>83</v>
      </c>
      <c r="B747" s="25">
        <v>8</v>
      </c>
    </row>
    <row r="748" spans="1:2" x14ac:dyDescent="0.2">
      <c r="A748" s="24">
        <v>46</v>
      </c>
      <c r="B748" s="25">
        <v>11</v>
      </c>
    </row>
    <row r="749" spans="1:2" x14ac:dyDescent="0.2">
      <c r="A749" s="24">
        <v>90</v>
      </c>
      <c r="B749" s="25">
        <v>41</v>
      </c>
    </row>
    <row r="750" spans="1:2" x14ac:dyDescent="0.2">
      <c r="A750" s="24">
        <v>81</v>
      </c>
      <c r="B750" s="25">
        <v>15</v>
      </c>
    </row>
    <row r="751" spans="1:2" x14ac:dyDescent="0.2">
      <c r="A751" s="24">
        <v>32</v>
      </c>
      <c r="B751" s="25">
        <v>9</v>
      </c>
    </row>
    <row r="752" spans="1:2" x14ac:dyDescent="0.2">
      <c r="A752" s="24">
        <v>20</v>
      </c>
      <c r="B752" s="25">
        <v>50</v>
      </c>
    </row>
    <row r="753" spans="1:2" x14ac:dyDescent="0.2">
      <c r="A753" s="24">
        <v>70</v>
      </c>
      <c r="B753" s="25">
        <v>34</v>
      </c>
    </row>
    <row r="754" spans="1:2" x14ac:dyDescent="0.2">
      <c r="A754" s="24">
        <v>168</v>
      </c>
      <c r="B754" s="25">
        <v>0</v>
      </c>
    </row>
    <row r="755" spans="1:2" x14ac:dyDescent="0.2">
      <c r="A755" s="24">
        <v>34</v>
      </c>
      <c r="B755" s="25">
        <v>0</v>
      </c>
    </row>
    <row r="756" spans="1:2" x14ac:dyDescent="0.2">
      <c r="A756" s="24">
        <v>48</v>
      </c>
      <c r="B756" s="25">
        <v>276</v>
      </c>
    </row>
    <row r="757" spans="1:2" x14ac:dyDescent="0.2">
      <c r="A757" s="24">
        <v>48</v>
      </c>
      <c r="B757" s="25">
        <v>16</v>
      </c>
    </row>
    <row r="758" spans="1:2" x14ac:dyDescent="0.2">
      <c r="A758" s="24">
        <v>221</v>
      </c>
      <c r="B758" s="25">
        <v>224</v>
      </c>
    </row>
    <row r="759" spans="1:2" x14ac:dyDescent="0.2">
      <c r="A759" s="24">
        <v>107</v>
      </c>
      <c r="B759" s="25">
        <v>140</v>
      </c>
    </row>
    <row r="760" spans="1:2" x14ac:dyDescent="0.2">
      <c r="A760" s="24">
        <v>45</v>
      </c>
      <c r="B760" s="25">
        <v>15</v>
      </c>
    </row>
    <row r="761" spans="1:2" x14ac:dyDescent="0.2">
      <c r="A761" s="24">
        <v>36</v>
      </c>
      <c r="B761" s="25">
        <v>37</v>
      </c>
    </row>
    <row r="762" spans="1:2" x14ac:dyDescent="0.2">
      <c r="A762" s="24">
        <v>101</v>
      </c>
      <c r="B762" s="25">
        <v>0</v>
      </c>
    </row>
    <row r="763" spans="1:2" x14ac:dyDescent="0.2">
      <c r="A763" s="24">
        <v>62</v>
      </c>
      <c r="B763" s="25">
        <v>46</v>
      </c>
    </row>
    <row r="764" spans="1:2" x14ac:dyDescent="0.2">
      <c r="A764" s="24">
        <v>32</v>
      </c>
      <c r="B764" s="25">
        <v>1</v>
      </c>
    </row>
    <row r="765" spans="1:2" x14ac:dyDescent="0.2">
      <c r="A765" s="24">
        <v>89</v>
      </c>
      <c r="B765" s="25">
        <v>323</v>
      </c>
    </row>
    <row r="766" spans="1:2" x14ac:dyDescent="0.2">
      <c r="A766" s="24">
        <v>93</v>
      </c>
      <c r="B766" s="25">
        <v>5</v>
      </c>
    </row>
    <row r="767" spans="1:2" x14ac:dyDescent="0.2">
      <c r="A767" s="24">
        <v>98</v>
      </c>
      <c r="B767" s="25">
        <v>17</v>
      </c>
    </row>
    <row r="768" spans="1:2" x14ac:dyDescent="0.2">
      <c r="A768" s="24">
        <v>82</v>
      </c>
      <c r="B768" s="25">
        <v>3</v>
      </c>
    </row>
    <row r="769" spans="1:2" x14ac:dyDescent="0.2">
      <c r="A769" s="24">
        <v>116</v>
      </c>
      <c r="B769" s="25">
        <v>2</v>
      </c>
    </row>
    <row r="770" spans="1:2" x14ac:dyDescent="0.2">
      <c r="A770" s="24">
        <v>52</v>
      </c>
      <c r="B770" s="25">
        <v>6</v>
      </c>
    </row>
    <row r="771" spans="1:2" x14ac:dyDescent="0.2">
      <c r="A771" s="24">
        <v>23</v>
      </c>
      <c r="B771" s="25">
        <v>0</v>
      </c>
    </row>
    <row r="772" spans="1:2" x14ac:dyDescent="0.2">
      <c r="A772" s="24">
        <v>77</v>
      </c>
      <c r="B772" s="25">
        <v>1</v>
      </c>
    </row>
    <row r="773" spans="1:2" x14ac:dyDescent="0.2">
      <c r="A773" s="24">
        <v>49</v>
      </c>
      <c r="B773" s="25">
        <v>3</v>
      </c>
    </row>
    <row r="774" spans="1:2" x14ac:dyDescent="0.2">
      <c r="A774" s="24">
        <v>59</v>
      </c>
      <c r="B774" s="25">
        <v>13</v>
      </c>
    </row>
    <row r="775" spans="1:2" x14ac:dyDescent="0.2">
      <c r="A775" s="24">
        <v>113</v>
      </c>
      <c r="B775" s="25">
        <v>1</v>
      </c>
    </row>
    <row r="776" spans="1:2" x14ac:dyDescent="0.2">
      <c r="A776" s="24">
        <v>34</v>
      </c>
      <c r="B776" s="25">
        <v>1</v>
      </c>
    </row>
    <row r="777" spans="1:2" x14ac:dyDescent="0.2">
      <c r="A777" s="24">
        <v>42</v>
      </c>
      <c r="B777" s="25">
        <v>9</v>
      </c>
    </row>
    <row r="778" spans="1:2" x14ac:dyDescent="0.2">
      <c r="A778" s="24">
        <v>42</v>
      </c>
      <c r="B778" s="25">
        <v>0</v>
      </c>
    </row>
    <row r="779" spans="1:2" x14ac:dyDescent="0.2">
      <c r="A779" s="24">
        <v>49</v>
      </c>
      <c r="B779" s="25">
        <v>2</v>
      </c>
    </row>
    <row r="780" spans="1:2" x14ac:dyDescent="0.2">
      <c r="A780" s="24">
        <v>56</v>
      </c>
      <c r="B780" s="25">
        <v>1</v>
      </c>
    </row>
    <row r="781" spans="1:2" x14ac:dyDescent="0.2">
      <c r="A781" s="24">
        <v>25</v>
      </c>
      <c r="B781" s="25">
        <v>10</v>
      </c>
    </row>
    <row r="782" spans="1:2" x14ac:dyDescent="0.2">
      <c r="A782" s="24">
        <v>52</v>
      </c>
      <c r="B782" s="25">
        <v>3</v>
      </c>
    </row>
    <row r="783" spans="1:2" x14ac:dyDescent="0.2">
      <c r="A783" s="24">
        <v>34</v>
      </c>
      <c r="B783" s="25">
        <v>2</v>
      </c>
    </row>
    <row r="784" spans="1:2" x14ac:dyDescent="0.2">
      <c r="A784" s="24">
        <v>67</v>
      </c>
      <c r="B784" s="25">
        <v>2</v>
      </c>
    </row>
    <row r="785" spans="1:2" x14ac:dyDescent="0.2">
      <c r="A785" s="24">
        <v>70</v>
      </c>
      <c r="B785" s="25">
        <v>1</v>
      </c>
    </row>
    <row r="786" spans="1:2" x14ac:dyDescent="0.2">
      <c r="A786" s="24">
        <v>89</v>
      </c>
      <c r="B786" s="25">
        <v>14</v>
      </c>
    </row>
    <row r="787" spans="1:2" x14ac:dyDescent="0.2">
      <c r="A787" s="24">
        <v>107</v>
      </c>
      <c r="B787" s="25">
        <v>0</v>
      </c>
    </row>
    <row r="788" spans="1:2" x14ac:dyDescent="0.2">
      <c r="A788" s="24">
        <v>159</v>
      </c>
      <c r="B788" s="25">
        <v>0</v>
      </c>
    </row>
    <row r="789" spans="1:2" x14ac:dyDescent="0.2">
      <c r="A789" s="24">
        <v>181</v>
      </c>
      <c r="B789" s="25">
        <v>4</v>
      </c>
    </row>
    <row r="790" spans="1:2" x14ac:dyDescent="0.2">
      <c r="A790" s="24">
        <v>131</v>
      </c>
      <c r="B790" s="25">
        <v>3</v>
      </c>
    </row>
    <row r="791" spans="1:2" x14ac:dyDescent="0.2">
      <c r="A791" s="24">
        <v>125</v>
      </c>
      <c r="B791" s="25">
        <v>0</v>
      </c>
    </row>
    <row r="792" spans="1:2" x14ac:dyDescent="0.2">
      <c r="A792" s="24">
        <v>61</v>
      </c>
      <c r="B792" s="25">
        <v>5</v>
      </c>
    </row>
    <row r="793" spans="1:2" x14ac:dyDescent="0.2">
      <c r="A793" s="24">
        <v>90</v>
      </c>
      <c r="B793" s="25">
        <v>47</v>
      </c>
    </row>
    <row r="794" spans="1:2" x14ac:dyDescent="0.2">
      <c r="A794" s="24">
        <v>35</v>
      </c>
      <c r="B794" s="25">
        <v>0</v>
      </c>
    </row>
    <row r="795" spans="1:2" x14ac:dyDescent="0.2">
      <c r="A795" s="24">
        <v>90</v>
      </c>
      <c r="B795" s="25">
        <v>10</v>
      </c>
    </row>
    <row r="796" spans="1:2" x14ac:dyDescent="0.2">
      <c r="A796" s="24">
        <v>4</v>
      </c>
      <c r="B796" s="25">
        <v>11</v>
      </c>
    </row>
    <row r="797" spans="1:2" x14ac:dyDescent="0.2">
      <c r="A797" s="24">
        <v>120</v>
      </c>
      <c r="B797" s="25">
        <v>2</v>
      </c>
    </row>
    <row r="798" spans="1:2" x14ac:dyDescent="0.2">
      <c r="A798" s="24">
        <v>14</v>
      </c>
      <c r="B798" s="25">
        <v>2</v>
      </c>
    </row>
    <row r="799" spans="1:2" x14ac:dyDescent="0.2">
      <c r="A799" s="24">
        <v>27</v>
      </c>
      <c r="B799" s="25">
        <v>22</v>
      </c>
    </row>
    <row r="800" spans="1:2" x14ac:dyDescent="0.2">
      <c r="A800" s="24">
        <v>49</v>
      </c>
      <c r="B800" s="25">
        <v>8</v>
      </c>
    </row>
    <row r="801" spans="1:2" x14ac:dyDescent="0.2">
      <c r="A801" s="24">
        <v>102</v>
      </c>
      <c r="B801" s="25">
        <v>6</v>
      </c>
    </row>
    <row r="802" spans="1:2" x14ac:dyDescent="0.2">
      <c r="A802" s="24">
        <v>3</v>
      </c>
      <c r="B802" s="25">
        <v>1</v>
      </c>
    </row>
    <row r="803" spans="1:2" x14ac:dyDescent="0.2">
      <c r="A803" s="24">
        <v>25</v>
      </c>
      <c r="B803" s="25">
        <v>3</v>
      </c>
    </row>
    <row r="804" spans="1:2" x14ac:dyDescent="0.2">
      <c r="A804" s="24">
        <v>118</v>
      </c>
      <c r="B804" s="25">
        <v>0</v>
      </c>
    </row>
    <row r="805" spans="1:2" x14ac:dyDescent="0.2">
      <c r="A805" s="24">
        <v>57</v>
      </c>
      <c r="B805" s="25">
        <v>0</v>
      </c>
    </row>
    <row r="806" spans="1:2" x14ac:dyDescent="0.2">
      <c r="A806" s="24">
        <v>11</v>
      </c>
      <c r="B806" s="25">
        <v>0</v>
      </c>
    </row>
    <row r="807" spans="1:2" x14ac:dyDescent="0.2">
      <c r="A807" s="24">
        <v>33</v>
      </c>
      <c r="B807" s="25">
        <v>0</v>
      </c>
    </row>
    <row r="808" spans="1:2" x14ac:dyDescent="0.2">
      <c r="A808" s="24">
        <v>40</v>
      </c>
      <c r="B808" s="25">
        <v>0</v>
      </c>
    </row>
    <row r="809" spans="1:2" x14ac:dyDescent="0.2">
      <c r="A809" s="24">
        <v>50</v>
      </c>
      <c r="B809" s="25">
        <v>3</v>
      </c>
    </row>
    <row r="810" spans="1:2" x14ac:dyDescent="0.2">
      <c r="A810" s="24">
        <v>38</v>
      </c>
      <c r="B810" s="25">
        <v>0</v>
      </c>
    </row>
    <row r="811" spans="1:2" x14ac:dyDescent="0.2">
      <c r="A811" s="24">
        <v>96</v>
      </c>
      <c r="B811" s="25">
        <v>0</v>
      </c>
    </row>
    <row r="812" spans="1:2" x14ac:dyDescent="0.2">
      <c r="A812" s="24">
        <v>48</v>
      </c>
      <c r="B812" s="25">
        <v>1</v>
      </c>
    </row>
    <row r="813" spans="1:2" x14ac:dyDescent="0.2">
      <c r="A813" s="24">
        <v>33</v>
      </c>
      <c r="B813" s="25">
        <v>2</v>
      </c>
    </row>
    <row r="814" spans="1:2" x14ac:dyDescent="0.2">
      <c r="A814" s="24">
        <v>226</v>
      </c>
      <c r="B814" s="25">
        <v>0</v>
      </c>
    </row>
    <row r="815" spans="1:2" x14ac:dyDescent="0.2">
      <c r="A815" s="24">
        <v>14</v>
      </c>
      <c r="B815" s="25">
        <v>0</v>
      </c>
    </row>
    <row r="816" spans="1:2" x14ac:dyDescent="0.2">
      <c r="A816" s="24">
        <v>20</v>
      </c>
      <c r="B816" s="25">
        <v>1</v>
      </c>
    </row>
    <row r="817" spans="1:2" x14ac:dyDescent="0.2">
      <c r="A817" s="24">
        <v>25</v>
      </c>
      <c r="B817" s="25">
        <v>7</v>
      </c>
    </row>
    <row r="818" spans="1:2" x14ac:dyDescent="0.2">
      <c r="A818" s="24">
        <v>90</v>
      </c>
      <c r="B818" s="25">
        <v>3</v>
      </c>
    </row>
    <row r="819" spans="1:2" x14ac:dyDescent="0.2">
      <c r="A819" s="24">
        <v>11</v>
      </c>
      <c r="B819" s="25">
        <v>0</v>
      </c>
    </row>
    <row r="820" spans="1:2" x14ac:dyDescent="0.2">
      <c r="A820" s="24">
        <v>55</v>
      </c>
      <c r="B820" s="25">
        <v>0</v>
      </c>
    </row>
    <row r="821" spans="1:2" x14ac:dyDescent="0.2">
      <c r="A821" s="24">
        <v>30</v>
      </c>
      <c r="B821" s="25">
        <v>0</v>
      </c>
    </row>
    <row r="822" spans="1:2" x14ac:dyDescent="0.2">
      <c r="A822" s="24">
        <v>28</v>
      </c>
      <c r="B822" s="25">
        <v>0</v>
      </c>
    </row>
    <row r="823" spans="1:2" x14ac:dyDescent="0.2">
      <c r="A823" s="24">
        <v>45</v>
      </c>
      <c r="B823" s="25">
        <v>6</v>
      </c>
    </row>
    <row r="824" spans="1:2" x14ac:dyDescent="0.2">
      <c r="A824" s="24">
        <v>13</v>
      </c>
      <c r="B824" s="25">
        <v>1</v>
      </c>
    </row>
    <row r="825" spans="1:2" x14ac:dyDescent="0.2">
      <c r="A825" s="24">
        <v>40</v>
      </c>
      <c r="B825" s="25">
        <v>2</v>
      </c>
    </row>
    <row r="826" spans="1:2" x14ac:dyDescent="0.2">
      <c r="A826" s="24">
        <v>21</v>
      </c>
      <c r="B826" s="25">
        <v>0</v>
      </c>
    </row>
    <row r="827" spans="1:2" x14ac:dyDescent="0.2">
      <c r="A827" s="24">
        <v>134</v>
      </c>
      <c r="B827" s="25">
        <v>3</v>
      </c>
    </row>
    <row r="828" spans="1:2" x14ac:dyDescent="0.2">
      <c r="A828" s="24">
        <v>20</v>
      </c>
      <c r="B828" s="25">
        <v>3</v>
      </c>
    </row>
    <row r="829" spans="1:2" x14ac:dyDescent="0.2">
      <c r="A829" s="24">
        <v>19</v>
      </c>
      <c r="B829" s="25">
        <v>0</v>
      </c>
    </row>
    <row r="830" spans="1:2" x14ac:dyDescent="0.2">
      <c r="A830" s="24">
        <v>209</v>
      </c>
      <c r="B830" s="25">
        <v>6</v>
      </c>
    </row>
    <row r="831" spans="1:2" x14ac:dyDescent="0.2">
      <c r="A831" s="24">
        <v>38</v>
      </c>
      <c r="B831" s="25">
        <v>0</v>
      </c>
    </row>
    <row r="832" spans="1:2" x14ac:dyDescent="0.2">
      <c r="A832" s="24">
        <v>24</v>
      </c>
      <c r="B832" s="25">
        <v>19</v>
      </c>
    </row>
    <row r="833" spans="1:2" x14ac:dyDescent="0.2">
      <c r="A833" s="24">
        <v>8</v>
      </c>
      <c r="B833" s="25">
        <v>1</v>
      </c>
    </row>
    <row r="834" spans="1:2" x14ac:dyDescent="0.2">
      <c r="A834" s="24">
        <v>179</v>
      </c>
      <c r="B834" s="25">
        <v>2</v>
      </c>
    </row>
    <row r="835" spans="1:2" x14ac:dyDescent="0.2">
      <c r="A835" s="24">
        <v>26</v>
      </c>
      <c r="B835" s="25">
        <v>0</v>
      </c>
    </row>
    <row r="836" spans="1:2" x14ac:dyDescent="0.2">
      <c r="A836" s="24">
        <v>131</v>
      </c>
      <c r="B836" s="25">
        <v>11</v>
      </c>
    </row>
    <row r="837" spans="1:2" x14ac:dyDescent="0.2">
      <c r="A837" s="24">
        <v>14</v>
      </c>
      <c r="B837" s="25">
        <v>0</v>
      </c>
    </row>
    <row r="838" spans="1:2" x14ac:dyDescent="0.2">
      <c r="A838" s="24">
        <v>174</v>
      </c>
      <c r="B838" s="25">
        <v>0</v>
      </c>
    </row>
    <row r="839" spans="1:2" x14ac:dyDescent="0.2">
      <c r="A839" s="24">
        <v>191</v>
      </c>
      <c r="B839" s="25">
        <v>1</v>
      </c>
    </row>
    <row r="840" spans="1:2" x14ac:dyDescent="0.2">
      <c r="A840" s="24">
        <v>38</v>
      </c>
      <c r="B840" s="25">
        <v>3</v>
      </c>
    </row>
    <row r="841" spans="1:2" x14ac:dyDescent="0.2">
      <c r="A841" s="24">
        <v>22</v>
      </c>
      <c r="B841" s="25">
        <v>1</v>
      </c>
    </row>
    <row r="842" spans="1:2" x14ac:dyDescent="0.2">
      <c r="A842" s="24">
        <v>149</v>
      </c>
      <c r="B842" s="25">
        <v>15</v>
      </c>
    </row>
    <row r="843" spans="1:2" x14ac:dyDescent="0.2">
      <c r="A843" s="24">
        <v>56</v>
      </c>
      <c r="B843" s="25">
        <v>2</v>
      </c>
    </row>
    <row r="844" spans="1:2" x14ac:dyDescent="0.2">
      <c r="A844" s="24">
        <v>19</v>
      </c>
      <c r="B844" s="25">
        <v>1</v>
      </c>
    </row>
    <row r="845" spans="1:2" x14ac:dyDescent="0.2">
      <c r="A845" s="24">
        <v>70</v>
      </c>
      <c r="B845" s="25">
        <v>1</v>
      </c>
    </row>
    <row r="846" spans="1:2" x14ac:dyDescent="0.2">
      <c r="A846" s="24">
        <v>81</v>
      </c>
      <c r="B846" s="25">
        <v>0</v>
      </c>
    </row>
    <row r="847" spans="1:2" x14ac:dyDescent="0.2">
      <c r="A847" s="24">
        <v>32</v>
      </c>
      <c r="B847" s="25">
        <v>1</v>
      </c>
    </row>
    <row r="848" spans="1:2" x14ac:dyDescent="0.2">
      <c r="A848" s="24">
        <v>26</v>
      </c>
      <c r="B848" s="25">
        <v>11</v>
      </c>
    </row>
    <row r="849" spans="1:2" x14ac:dyDescent="0.2">
      <c r="A849" s="24">
        <v>105</v>
      </c>
      <c r="B849" s="25">
        <v>0</v>
      </c>
    </row>
    <row r="850" spans="1:2" x14ac:dyDescent="0.2">
      <c r="A850" s="24">
        <v>29</v>
      </c>
      <c r="B850" s="25">
        <v>1</v>
      </c>
    </row>
    <row r="851" spans="1:2" x14ac:dyDescent="0.2">
      <c r="A851" s="24">
        <v>8</v>
      </c>
      <c r="B851" s="25">
        <v>6</v>
      </c>
    </row>
    <row r="852" spans="1:2" x14ac:dyDescent="0.2">
      <c r="A852" s="24">
        <v>89</v>
      </c>
      <c r="B852" s="25">
        <v>7</v>
      </c>
    </row>
    <row r="853" spans="1:2" x14ac:dyDescent="0.2">
      <c r="A853" s="24">
        <v>44</v>
      </c>
      <c r="B853" s="25">
        <v>0</v>
      </c>
    </row>
    <row r="854" spans="1:2" x14ac:dyDescent="0.2">
      <c r="A854" s="24">
        <v>246</v>
      </c>
      <c r="B854" s="25">
        <v>16</v>
      </c>
    </row>
    <row r="855" spans="1:2" x14ac:dyDescent="0.2">
      <c r="A855" s="24">
        <v>120</v>
      </c>
      <c r="B855" s="25">
        <v>0</v>
      </c>
    </row>
    <row r="856" spans="1:2" x14ac:dyDescent="0.2">
      <c r="A856" s="24">
        <v>26</v>
      </c>
      <c r="B856" s="25">
        <v>0</v>
      </c>
    </row>
    <row r="857" spans="1:2" x14ac:dyDescent="0.2">
      <c r="A857" s="24">
        <v>45</v>
      </c>
      <c r="B857" s="25">
        <v>0</v>
      </c>
    </row>
    <row r="858" spans="1:2" x14ac:dyDescent="0.2">
      <c r="A858" s="24">
        <v>20</v>
      </c>
      <c r="B858" s="25">
        <v>12</v>
      </c>
    </row>
    <row r="859" spans="1:2" x14ac:dyDescent="0.2">
      <c r="A859" s="24">
        <v>47</v>
      </c>
      <c r="B859" s="25">
        <v>1</v>
      </c>
    </row>
    <row r="860" spans="1:2" x14ac:dyDescent="0.2">
      <c r="A860" s="24">
        <v>13</v>
      </c>
      <c r="B860" s="25">
        <v>3</v>
      </c>
    </row>
    <row r="861" spans="1:2" x14ac:dyDescent="0.2">
      <c r="A861" s="24">
        <v>183</v>
      </c>
      <c r="B861" s="25">
        <v>1</v>
      </c>
    </row>
    <row r="862" spans="1:2" x14ac:dyDescent="0.2">
      <c r="A862" s="24">
        <v>21</v>
      </c>
      <c r="B862" s="25">
        <v>4</v>
      </c>
    </row>
    <row r="863" spans="1:2" x14ac:dyDescent="0.2">
      <c r="A863" s="24">
        <v>42</v>
      </c>
      <c r="B863" s="25">
        <v>1</v>
      </c>
    </row>
    <row r="864" spans="1:2" x14ac:dyDescent="0.2">
      <c r="A864" s="24">
        <v>54</v>
      </c>
      <c r="B864" s="25">
        <v>0</v>
      </c>
    </row>
    <row r="865" spans="1:2" x14ac:dyDescent="0.2">
      <c r="A865" s="24">
        <v>38</v>
      </c>
      <c r="B865" s="25">
        <v>2</v>
      </c>
    </row>
    <row r="866" spans="1:2" x14ac:dyDescent="0.2">
      <c r="A866" s="24">
        <v>64</v>
      </c>
      <c r="B866" s="25">
        <v>1</v>
      </c>
    </row>
    <row r="867" spans="1:2" x14ac:dyDescent="0.2">
      <c r="A867" s="24">
        <v>13</v>
      </c>
      <c r="B867" s="25">
        <v>1</v>
      </c>
    </row>
    <row r="868" spans="1:2" x14ac:dyDescent="0.2">
      <c r="A868" s="24">
        <v>33</v>
      </c>
      <c r="B868" s="25">
        <v>59</v>
      </c>
    </row>
    <row r="869" spans="1:2" x14ac:dyDescent="0.2">
      <c r="A869" s="24">
        <v>52</v>
      </c>
      <c r="B869" s="25">
        <v>13</v>
      </c>
    </row>
    <row r="870" spans="1:2" x14ac:dyDescent="0.2">
      <c r="A870" s="24">
        <v>107</v>
      </c>
      <c r="B870" s="25">
        <v>22</v>
      </c>
    </row>
    <row r="871" spans="1:2" x14ac:dyDescent="0.2">
      <c r="A871" s="24">
        <v>11</v>
      </c>
      <c r="B871" s="25">
        <v>0</v>
      </c>
    </row>
    <row r="872" spans="1:2" x14ac:dyDescent="0.2">
      <c r="A872" s="24">
        <v>34</v>
      </c>
      <c r="B872" s="25">
        <v>52</v>
      </c>
    </row>
    <row r="873" spans="1:2" x14ac:dyDescent="0.2">
      <c r="A873" s="24">
        <v>75</v>
      </c>
      <c r="B873" s="25">
        <v>4</v>
      </c>
    </row>
    <row r="874" spans="1:2" x14ac:dyDescent="0.2">
      <c r="A874" s="24">
        <v>26</v>
      </c>
      <c r="B874" s="25">
        <v>3</v>
      </c>
    </row>
    <row r="875" spans="1:2" x14ac:dyDescent="0.2">
      <c r="A875" s="24">
        <v>50</v>
      </c>
      <c r="B875" s="25">
        <v>3</v>
      </c>
    </row>
    <row r="876" spans="1:2" x14ac:dyDescent="0.2">
      <c r="A876" s="24">
        <v>80</v>
      </c>
      <c r="B876" s="25">
        <v>6</v>
      </c>
    </row>
    <row r="877" spans="1:2" x14ac:dyDescent="0.2">
      <c r="A877" s="24">
        <v>110</v>
      </c>
      <c r="B877" s="25">
        <v>35</v>
      </c>
    </row>
    <row r="878" spans="1:2" x14ac:dyDescent="0.2">
      <c r="A878" s="24">
        <v>77</v>
      </c>
      <c r="B878" s="25">
        <v>10</v>
      </c>
    </row>
    <row r="879" spans="1:2" x14ac:dyDescent="0.2">
      <c r="A879" s="24">
        <v>50</v>
      </c>
      <c r="B879" s="25">
        <v>2</v>
      </c>
    </row>
    <row r="880" spans="1:2" x14ac:dyDescent="0.2">
      <c r="A880" s="24">
        <v>145</v>
      </c>
      <c r="B880" s="25">
        <v>4</v>
      </c>
    </row>
    <row r="881" spans="1:2" x14ac:dyDescent="0.2">
      <c r="A881" s="24">
        <v>29</v>
      </c>
      <c r="B881" s="25">
        <v>2</v>
      </c>
    </row>
    <row r="882" spans="1:2" x14ac:dyDescent="0.2">
      <c r="A882" s="24">
        <v>114</v>
      </c>
      <c r="B882" s="25">
        <v>0</v>
      </c>
    </row>
    <row r="883" spans="1:2" x14ac:dyDescent="0.2">
      <c r="A883" s="24">
        <v>96</v>
      </c>
      <c r="B883" s="25">
        <v>1</v>
      </c>
    </row>
    <row r="884" spans="1:2" x14ac:dyDescent="0.2">
      <c r="A884" s="24">
        <v>31</v>
      </c>
      <c r="B884" s="25">
        <v>3</v>
      </c>
    </row>
    <row r="885" spans="1:2" x14ac:dyDescent="0.2">
      <c r="A885" s="24">
        <v>4883</v>
      </c>
      <c r="B885" s="25">
        <v>1</v>
      </c>
    </row>
    <row r="886" spans="1:2" x14ac:dyDescent="0.2">
      <c r="A886" s="24">
        <v>95</v>
      </c>
      <c r="B886" s="25">
        <v>0</v>
      </c>
    </row>
    <row r="887" spans="1:2" x14ac:dyDescent="0.2">
      <c r="A887" s="24">
        <v>2478</v>
      </c>
      <c r="B887" s="25">
        <v>12</v>
      </c>
    </row>
    <row r="888" spans="1:2" x14ac:dyDescent="0.2">
      <c r="A888" s="24">
        <v>1789</v>
      </c>
      <c r="B888" s="25">
        <v>0</v>
      </c>
    </row>
    <row r="889" spans="1:2" x14ac:dyDescent="0.2">
      <c r="A889" s="24">
        <v>680</v>
      </c>
      <c r="B889" s="25">
        <v>1</v>
      </c>
    </row>
    <row r="890" spans="1:2" x14ac:dyDescent="0.2">
      <c r="A890" s="24">
        <v>70</v>
      </c>
      <c r="B890" s="25">
        <v>0</v>
      </c>
    </row>
    <row r="891" spans="1:2" x14ac:dyDescent="0.2">
      <c r="A891" s="24">
        <v>23</v>
      </c>
      <c r="B891" s="25">
        <v>0</v>
      </c>
    </row>
    <row r="892" spans="1:2" x14ac:dyDescent="0.2">
      <c r="A892" s="24">
        <v>4245</v>
      </c>
      <c r="B892" s="25">
        <v>2</v>
      </c>
    </row>
    <row r="893" spans="1:2" x14ac:dyDescent="0.2">
      <c r="A893" s="24">
        <v>943</v>
      </c>
      <c r="B893" s="25">
        <v>92</v>
      </c>
    </row>
    <row r="894" spans="1:2" x14ac:dyDescent="0.2">
      <c r="A894" s="24">
        <v>1876</v>
      </c>
      <c r="B894" s="25">
        <v>0</v>
      </c>
    </row>
    <row r="895" spans="1:2" x14ac:dyDescent="0.2">
      <c r="A895" s="24">
        <v>834</v>
      </c>
      <c r="B895" s="25">
        <v>3</v>
      </c>
    </row>
    <row r="896" spans="1:2" x14ac:dyDescent="0.2">
      <c r="A896" s="24">
        <v>682</v>
      </c>
      <c r="B896" s="25">
        <v>10</v>
      </c>
    </row>
    <row r="897" spans="1:2" x14ac:dyDescent="0.2">
      <c r="A897" s="24">
        <v>147</v>
      </c>
      <c r="B897" s="25">
        <v>7</v>
      </c>
    </row>
    <row r="898" spans="1:2" x14ac:dyDescent="0.2">
      <c r="A898" s="24">
        <v>415</v>
      </c>
      <c r="B898" s="25">
        <v>3</v>
      </c>
    </row>
    <row r="899" spans="1:2" x14ac:dyDescent="0.2">
      <c r="A899" s="24">
        <v>290</v>
      </c>
      <c r="B899" s="25">
        <v>0</v>
      </c>
    </row>
    <row r="900" spans="1:2" x14ac:dyDescent="0.2">
      <c r="A900" s="24">
        <v>365</v>
      </c>
      <c r="B900" s="25">
        <v>1</v>
      </c>
    </row>
    <row r="901" spans="1:2" x14ac:dyDescent="0.2">
      <c r="A901" s="24">
        <v>660</v>
      </c>
      <c r="B901" s="25">
        <v>0</v>
      </c>
    </row>
    <row r="902" spans="1:2" x14ac:dyDescent="0.2">
      <c r="A902" s="24">
        <v>1356</v>
      </c>
      <c r="B902" s="25">
        <v>9</v>
      </c>
    </row>
    <row r="903" spans="1:2" x14ac:dyDescent="0.2">
      <c r="A903" s="24">
        <v>424</v>
      </c>
      <c r="B903" s="25">
        <v>2</v>
      </c>
    </row>
    <row r="904" spans="1:2" x14ac:dyDescent="0.2">
      <c r="A904" s="24">
        <v>33</v>
      </c>
      <c r="B904" s="25">
        <v>1</v>
      </c>
    </row>
    <row r="905" spans="1:2" x14ac:dyDescent="0.2">
      <c r="A905" s="24">
        <v>1633</v>
      </c>
      <c r="B905" s="25">
        <v>2</v>
      </c>
    </row>
    <row r="906" spans="1:2" x14ac:dyDescent="0.2">
      <c r="A906" s="24">
        <v>306</v>
      </c>
      <c r="B906" s="25">
        <v>11</v>
      </c>
    </row>
    <row r="907" spans="1:2" x14ac:dyDescent="0.2">
      <c r="A907" s="24">
        <v>205</v>
      </c>
      <c r="B907" s="25">
        <v>0</v>
      </c>
    </row>
    <row r="908" spans="1:2" x14ac:dyDescent="0.2">
      <c r="A908" s="24">
        <v>1281</v>
      </c>
      <c r="B908" s="25">
        <v>0</v>
      </c>
    </row>
    <row r="909" spans="1:2" x14ac:dyDescent="0.2">
      <c r="A909" s="24">
        <v>103</v>
      </c>
      <c r="B909" s="25">
        <v>9</v>
      </c>
    </row>
    <row r="910" spans="1:2" x14ac:dyDescent="0.2">
      <c r="A910" s="24">
        <v>1513</v>
      </c>
      <c r="B910" s="25">
        <v>0</v>
      </c>
    </row>
    <row r="911" spans="1:2" x14ac:dyDescent="0.2">
      <c r="A911" s="24">
        <v>405</v>
      </c>
      <c r="B911" s="25">
        <v>4</v>
      </c>
    </row>
    <row r="912" spans="1:2" x14ac:dyDescent="0.2">
      <c r="A912" s="24">
        <v>510</v>
      </c>
      <c r="B912" s="25">
        <v>1</v>
      </c>
    </row>
    <row r="913" spans="1:2" x14ac:dyDescent="0.2">
      <c r="A913" s="24">
        <v>1887</v>
      </c>
      <c r="B913" s="25">
        <v>2</v>
      </c>
    </row>
    <row r="914" spans="1:2" x14ac:dyDescent="0.2">
      <c r="A914" s="24">
        <v>701</v>
      </c>
      <c r="B914" s="25">
        <v>0</v>
      </c>
    </row>
    <row r="915" spans="1:2" x14ac:dyDescent="0.2">
      <c r="A915" s="24">
        <v>3863</v>
      </c>
      <c r="B915" s="25">
        <v>1</v>
      </c>
    </row>
    <row r="916" spans="1:2" x14ac:dyDescent="0.2">
      <c r="A916" s="24">
        <v>238</v>
      </c>
      <c r="B916" s="25">
        <v>17</v>
      </c>
    </row>
    <row r="917" spans="1:2" x14ac:dyDescent="0.2">
      <c r="A917" s="24">
        <v>2051</v>
      </c>
      <c r="B917" s="25">
        <v>2</v>
      </c>
    </row>
    <row r="918" spans="1:2" x14ac:dyDescent="0.2">
      <c r="A918" s="24">
        <v>402</v>
      </c>
      <c r="B918" s="25">
        <v>3</v>
      </c>
    </row>
    <row r="919" spans="1:2" x14ac:dyDescent="0.2">
      <c r="A919" s="24">
        <v>253</v>
      </c>
      <c r="B919" s="25">
        <v>41</v>
      </c>
    </row>
    <row r="920" spans="1:2" x14ac:dyDescent="0.2">
      <c r="A920" s="24">
        <v>473</v>
      </c>
      <c r="B920" s="25">
        <v>2</v>
      </c>
    </row>
    <row r="921" spans="1:2" x14ac:dyDescent="0.2">
      <c r="A921" s="24">
        <v>821</v>
      </c>
      <c r="B921" s="25">
        <v>3</v>
      </c>
    </row>
    <row r="922" spans="1:2" x14ac:dyDescent="0.2">
      <c r="A922" s="24">
        <v>388</v>
      </c>
      <c r="B922" s="25">
        <v>8</v>
      </c>
    </row>
    <row r="923" spans="1:2" x14ac:dyDescent="0.2">
      <c r="A923" s="24">
        <v>813</v>
      </c>
      <c r="B923" s="25">
        <v>0</v>
      </c>
    </row>
    <row r="924" spans="1:2" x14ac:dyDescent="0.2">
      <c r="A924" s="24">
        <v>1945</v>
      </c>
      <c r="B924" s="25">
        <v>1</v>
      </c>
    </row>
    <row r="925" spans="1:2" x14ac:dyDescent="0.2">
      <c r="A925" s="24">
        <v>1637</v>
      </c>
      <c r="B925" s="25">
        <v>3</v>
      </c>
    </row>
    <row r="926" spans="1:2" x14ac:dyDescent="0.2">
      <c r="A926" s="24">
        <v>1375</v>
      </c>
      <c r="B926" s="25">
        <v>4</v>
      </c>
    </row>
    <row r="927" spans="1:2" x14ac:dyDescent="0.2">
      <c r="A927" s="24">
        <v>17</v>
      </c>
      <c r="B927" s="25">
        <v>9</v>
      </c>
    </row>
    <row r="928" spans="1:2" x14ac:dyDescent="0.2">
      <c r="A928" s="24">
        <v>354</v>
      </c>
      <c r="B928" s="25">
        <v>16</v>
      </c>
    </row>
    <row r="929" spans="1:2" x14ac:dyDescent="0.2">
      <c r="A929" s="24">
        <v>191</v>
      </c>
      <c r="B929" s="25">
        <v>1</v>
      </c>
    </row>
    <row r="930" spans="1:2" x14ac:dyDescent="0.2">
      <c r="A930" s="24">
        <v>303</v>
      </c>
      <c r="B930" s="25">
        <v>7</v>
      </c>
    </row>
    <row r="931" spans="1:2" x14ac:dyDescent="0.2">
      <c r="A931" s="24">
        <v>137</v>
      </c>
      <c r="B931" s="25">
        <v>0</v>
      </c>
    </row>
    <row r="932" spans="1:2" x14ac:dyDescent="0.2">
      <c r="A932" s="24">
        <v>41</v>
      </c>
      <c r="B932" s="25">
        <v>0</v>
      </c>
    </row>
    <row r="933" spans="1:2" x14ac:dyDescent="0.2">
      <c r="A933" s="24">
        <v>398</v>
      </c>
      <c r="B933" s="25">
        <v>0</v>
      </c>
    </row>
    <row r="934" spans="1:2" x14ac:dyDescent="0.2">
      <c r="A934" s="24">
        <v>1737</v>
      </c>
      <c r="B934" s="25">
        <v>0</v>
      </c>
    </row>
    <row r="935" spans="1:2" x14ac:dyDescent="0.2">
      <c r="A935" s="24">
        <v>971</v>
      </c>
      <c r="B935" s="25">
        <v>0</v>
      </c>
    </row>
    <row r="936" spans="1:2" x14ac:dyDescent="0.2">
      <c r="A936" s="24">
        <v>183</v>
      </c>
      <c r="B936" s="25">
        <v>1</v>
      </c>
    </row>
    <row r="937" spans="1:2" x14ac:dyDescent="0.2">
      <c r="A937" s="24">
        <v>4562</v>
      </c>
      <c r="B937" s="25">
        <v>2</v>
      </c>
    </row>
    <row r="938" spans="1:2" x14ac:dyDescent="0.2">
      <c r="A938" s="24">
        <v>26457</v>
      </c>
      <c r="B938" s="25">
        <v>1</v>
      </c>
    </row>
    <row r="939" spans="1:2" x14ac:dyDescent="0.2">
      <c r="A939" s="24">
        <v>162</v>
      </c>
      <c r="B939" s="25">
        <v>15</v>
      </c>
    </row>
    <row r="940" spans="1:2" x14ac:dyDescent="0.2">
      <c r="A940" s="24">
        <v>479</v>
      </c>
      <c r="B940" s="25">
        <v>1</v>
      </c>
    </row>
    <row r="941" spans="1:2" x14ac:dyDescent="0.2">
      <c r="A941" s="24">
        <v>426</v>
      </c>
      <c r="B941" s="25">
        <v>1</v>
      </c>
    </row>
    <row r="942" spans="1:2" x14ac:dyDescent="0.2">
      <c r="A942" s="24">
        <v>450</v>
      </c>
      <c r="B942" s="25">
        <v>0</v>
      </c>
    </row>
    <row r="943" spans="1:2" x14ac:dyDescent="0.2">
      <c r="A943" s="24">
        <v>1780</v>
      </c>
      <c r="B943" s="25">
        <v>39</v>
      </c>
    </row>
    <row r="944" spans="1:2" x14ac:dyDescent="0.2">
      <c r="A944" s="24">
        <v>122</v>
      </c>
      <c r="B944" s="25">
        <v>103</v>
      </c>
    </row>
    <row r="945" spans="1:2" x14ac:dyDescent="0.2">
      <c r="A945" s="24">
        <v>95</v>
      </c>
      <c r="B945" s="25">
        <v>0</v>
      </c>
    </row>
    <row r="946" spans="1:2" x14ac:dyDescent="0.2">
      <c r="A946" s="24">
        <v>325</v>
      </c>
      <c r="B946" s="25">
        <v>39</v>
      </c>
    </row>
    <row r="947" spans="1:2" x14ac:dyDescent="0.2">
      <c r="A947" s="24">
        <v>353</v>
      </c>
      <c r="B947" s="25">
        <v>15</v>
      </c>
    </row>
    <row r="948" spans="1:2" x14ac:dyDescent="0.2">
      <c r="A948" s="24">
        <v>105</v>
      </c>
      <c r="B948" s="25">
        <v>22</v>
      </c>
    </row>
    <row r="949" spans="1:2" x14ac:dyDescent="0.2">
      <c r="A949" s="24">
        <v>729</v>
      </c>
      <c r="B949" s="25">
        <v>92</v>
      </c>
    </row>
    <row r="950" spans="1:2" x14ac:dyDescent="0.2">
      <c r="A950" s="24">
        <v>454</v>
      </c>
      <c r="B950" s="25">
        <v>25</v>
      </c>
    </row>
    <row r="951" spans="1:2" x14ac:dyDescent="0.2">
      <c r="A951" s="24">
        <v>539</v>
      </c>
      <c r="B951" s="25">
        <v>19</v>
      </c>
    </row>
    <row r="952" spans="1:2" x14ac:dyDescent="0.2">
      <c r="A952" s="24">
        <v>79</v>
      </c>
      <c r="B952" s="25">
        <v>19</v>
      </c>
    </row>
    <row r="953" spans="1:2" x14ac:dyDescent="0.2">
      <c r="A953" s="24">
        <v>94</v>
      </c>
      <c r="B953" s="25">
        <v>13</v>
      </c>
    </row>
    <row r="954" spans="1:2" x14ac:dyDescent="0.2">
      <c r="A954" s="24">
        <v>625</v>
      </c>
      <c r="B954" s="25">
        <v>124</v>
      </c>
    </row>
    <row r="955" spans="1:2" x14ac:dyDescent="0.2">
      <c r="A955" s="24">
        <v>508</v>
      </c>
      <c r="B955" s="25">
        <v>4</v>
      </c>
    </row>
    <row r="956" spans="1:2" x14ac:dyDescent="0.2">
      <c r="A956" s="24">
        <v>531</v>
      </c>
      <c r="B956" s="25">
        <v>10</v>
      </c>
    </row>
    <row r="957" spans="1:2" x14ac:dyDescent="0.2">
      <c r="A957" s="24">
        <v>158</v>
      </c>
      <c r="B957" s="25">
        <v>15</v>
      </c>
    </row>
    <row r="958" spans="1:2" x14ac:dyDescent="0.2">
      <c r="A958" s="24">
        <v>508</v>
      </c>
      <c r="B958" s="25">
        <v>38</v>
      </c>
    </row>
    <row r="959" spans="1:2" x14ac:dyDescent="0.2">
      <c r="A959" s="24">
        <v>644</v>
      </c>
      <c r="B959" s="25">
        <v>152</v>
      </c>
    </row>
    <row r="960" spans="1:2" x14ac:dyDescent="0.2">
      <c r="A960" s="24">
        <v>848</v>
      </c>
      <c r="B960" s="25">
        <v>24</v>
      </c>
    </row>
    <row r="961" spans="1:2" x14ac:dyDescent="0.2">
      <c r="A961" s="24">
        <v>429</v>
      </c>
      <c r="B961" s="25">
        <v>76</v>
      </c>
    </row>
    <row r="962" spans="1:2" x14ac:dyDescent="0.2">
      <c r="A962" s="24">
        <v>204</v>
      </c>
      <c r="B962" s="25">
        <v>185</v>
      </c>
    </row>
    <row r="963" spans="1:2" x14ac:dyDescent="0.2">
      <c r="A963" s="24">
        <v>379</v>
      </c>
      <c r="B963" s="25">
        <v>33</v>
      </c>
    </row>
    <row r="964" spans="1:2" x14ac:dyDescent="0.2">
      <c r="A964" s="24">
        <v>271</v>
      </c>
      <c r="B964" s="25">
        <v>108</v>
      </c>
    </row>
    <row r="965" spans="1:2" x14ac:dyDescent="0.2">
      <c r="A965" s="24">
        <v>120</v>
      </c>
      <c r="B965" s="25">
        <v>29</v>
      </c>
    </row>
    <row r="966" spans="1:2" x14ac:dyDescent="0.2">
      <c r="A966" s="24">
        <v>140</v>
      </c>
      <c r="B966" s="25">
        <v>24</v>
      </c>
    </row>
    <row r="967" spans="1:2" x14ac:dyDescent="0.2">
      <c r="A967" s="24">
        <v>193</v>
      </c>
      <c r="B967" s="25">
        <v>4</v>
      </c>
    </row>
    <row r="968" spans="1:2" x14ac:dyDescent="0.2">
      <c r="A968" s="24">
        <v>180</v>
      </c>
      <c r="B968" s="25">
        <v>4</v>
      </c>
    </row>
    <row r="969" spans="1:2" x14ac:dyDescent="0.2">
      <c r="A969" s="24">
        <v>263</v>
      </c>
      <c r="B969" s="25">
        <v>15</v>
      </c>
    </row>
    <row r="970" spans="1:2" x14ac:dyDescent="0.2">
      <c r="A970" s="24">
        <v>217</v>
      </c>
      <c r="B970" s="25">
        <v>4</v>
      </c>
    </row>
    <row r="971" spans="1:2" x14ac:dyDescent="0.2">
      <c r="A971" s="24">
        <v>443</v>
      </c>
      <c r="B971" s="25">
        <v>139</v>
      </c>
    </row>
    <row r="972" spans="1:2" x14ac:dyDescent="0.2">
      <c r="A972" s="24">
        <v>1373</v>
      </c>
      <c r="B972" s="25">
        <v>2</v>
      </c>
    </row>
    <row r="973" spans="1:2" x14ac:dyDescent="0.2">
      <c r="A973" s="24">
        <v>742</v>
      </c>
      <c r="B973" s="25">
        <v>18</v>
      </c>
    </row>
    <row r="974" spans="1:2" x14ac:dyDescent="0.2">
      <c r="A974" s="24">
        <v>170</v>
      </c>
      <c r="B974" s="25">
        <v>81</v>
      </c>
    </row>
    <row r="975" spans="1:2" x14ac:dyDescent="0.2">
      <c r="A975" s="24">
        <v>242</v>
      </c>
      <c r="B975" s="25">
        <v>86</v>
      </c>
    </row>
    <row r="976" spans="1:2" x14ac:dyDescent="0.2">
      <c r="A976" s="24">
        <v>541</v>
      </c>
      <c r="B976" s="25">
        <v>140</v>
      </c>
    </row>
    <row r="977" spans="1:2" x14ac:dyDescent="0.2">
      <c r="A977" s="24">
        <v>121</v>
      </c>
      <c r="B977" s="25">
        <v>37</v>
      </c>
    </row>
    <row r="978" spans="1:2" x14ac:dyDescent="0.2">
      <c r="A978" s="24">
        <v>621</v>
      </c>
      <c r="B978" s="25">
        <v>6</v>
      </c>
    </row>
    <row r="979" spans="1:2" x14ac:dyDescent="0.2">
      <c r="A979" s="24">
        <v>101</v>
      </c>
      <c r="B979" s="25">
        <v>113</v>
      </c>
    </row>
    <row r="980" spans="1:2" x14ac:dyDescent="0.2">
      <c r="A980" s="24">
        <v>554</v>
      </c>
      <c r="B980" s="25">
        <v>37</v>
      </c>
    </row>
    <row r="981" spans="1:2" x14ac:dyDescent="0.2">
      <c r="A981" s="24">
        <v>666</v>
      </c>
      <c r="B981" s="25">
        <v>18</v>
      </c>
    </row>
    <row r="982" spans="1:2" x14ac:dyDescent="0.2">
      <c r="A982" s="24">
        <v>410</v>
      </c>
      <c r="B982" s="25">
        <v>75</v>
      </c>
    </row>
    <row r="983" spans="1:2" x14ac:dyDescent="0.2">
      <c r="A983" s="24">
        <v>375</v>
      </c>
      <c r="B983" s="25">
        <v>52</v>
      </c>
    </row>
    <row r="984" spans="1:2" x14ac:dyDescent="0.2">
      <c r="A984" s="24">
        <v>1364</v>
      </c>
      <c r="B984" s="25">
        <v>122</v>
      </c>
    </row>
    <row r="985" spans="1:2" x14ac:dyDescent="0.2">
      <c r="A985" s="24">
        <v>35</v>
      </c>
      <c r="B985" s="25">
        <v>8</v>
      </c>
    </row>
    <row r="986" spans="1:2" x14ac:dyDescent="0.2">
      <c r="A986" s="24">
        <v>203</v>
      </c>
      <c r="B986" s="25">
        <v>8</v>
      </c>
    </row>
    <row r="987" spans="1:2" x14ac:dyDescent="0.2">
      <c r="A987" s="24">
        <v>49</v>
      </c>
      <c r="B987" s="25">
        <v>96</v>
      </c>
    </row>
    <row r="988" spans="1:2" x14ac:dyDescent="0.2">
      <c r="A988" s="24">
        <v>5812</v>
      </c>
      <c r="B988" s="25">
        <v>9</v>
      </c>
    </row>
    <row r="989" spans="1:2" x14ac:dyDescent="0.2">
      <c r="A989" s="24">
        <v>1556</v>
      </c>
      <c r="B989" s="25">
        <v>2</v>
      </c>
    </row>
    <row r="990" spans="1:2" x14ac:dyDescent="0.2">
      <c r="A990" s="24">
        <v>65</v>
      </c>
      <c r="B990" s="25">
        <v>26</v>
      </c>
    </row>
    <row r="991" spans="1:2" x14ac:dyDescent="0.2">
      <c r="A991" s="24">
        <v>10</v>
      </c>
      <c r="B991" s="25">
        <v>23</v>
      </c>
    </row>
    <row r="992" spans="1:2" x14ac:dyDescent="0.2">
      <c r="A992" s="24">
        <v>76</v>
      </c>
      <c r="B992" s="25">
        <v>0</v>
      </c>
    </row>
    <row r="993" spans="1:2" x14ac:dyDescent="0.2">
      <c r="A993" s="24">
        <v>263</v>
      </c>
      <c r="B993" s="25">
        <v>140</v>
      </c>
    </row>
    <row r="994" spans="1:2" x14ac:dyDescent="0.2">
      <c r="A994" s="24">
        <v>1530</v>
      </c>
      <c r="B994" s="25">
        <v>0</v>
      </c>
    </row>
    <row r="995" spans="1:2" x14ac:dyDescent="0.2">
      <c r="A995" s="24">
        <v>278</v>
      </c>
      <c r="B995" s="25">
        <v>6</v>
      </c>
    </row>
    <row r="996" spans="1:2" x14ac:dyDescent="0.2">
      <c r="A996" s="24">
        <v>350</v>
      </c>
      <c r="B996" s="25">
        <v>100</v>
      </c>
    </row>
    <row r="997" spans="1:2" x14ac:dyDescent="0.2">
      <c r="A997" s="24">
        <v>470</v>
      </c>
      <c r="B997" s="25">
        <v>0</v>
      </c>
    </row>
    <row r="998" spans="1:2" x14ac:dyDescent="0.2">
      <c r="A998" s="24">
        <v>3</v>
      </c>
      <c r="B998" s="25">
        <v>4</v>
      </c>
    </row>
    <row r="999" spans="1:2" x14ac:dyDescent="0.2">
      <c r="A999" s="24">
        <v>8200</v>
      </c>
      <c r="B999" s="25">
        <v>8</v>
      </c>
    </row>
    <row r="1000" spans="1:2" x14ac:dyDescent="0.2">
      <c r="A1000" s="24">
        <v>8359</v>
      </c>
      <c r="B1000" s="25">
        <v>0</v>
      </c>
    </row>
    <row r="1001" spans="1:2" x14ac:dyDescent="0.2">
      <c r="A1001" s="24">
        <v>188</v>
      </c>
      <c r="B1001" s="25">
        <v>16</v>
      </c>
    </row>
    <row r="1002" spans="1:2" x14ac:dyDescent="0.2">
      <c r="A1002" s="24">
        <v>48</v>
      </c>
      <c r="B1002" s="25">
        <v>2</v>
      </c>
    </row>
    <row r="1003" spans="1:2" x14ac:dyDescent="0.2">
      <c r="A1003" s="24">
        <v>607</v>
      </c>
      <c r="B1003" s="25">
        <v>48</v>
      </c>
    </row>
    <row r="1004" spans="1:2" x14ac:dyDescent="0.2">
      <c r="A1004" s="24">
        <v>50</v>
      </c>
      <c r="B1004" s="25">
        <v>2</v>
      </c>
    </row>
    <row r="1005" spans="1:2" x14ac:dyDescent="0.2">
      <c r="A1005" s="24">
        <v>55</v>
      </c>
      <c r="B1005" s="25">
        <v>2</v>
      </c>
    </row>
    <row r="1006" spans="1:2" x14ac:dyDescent="0.2">
      <c r="A1006" s="24">
        <v>38</v>
      </c>
      <c r="B1006" s="25">
        <v>1</v>
      </c>
    </row>
    <row r="1007" spans="1:2" x14ac:dyDescent="0.2">
      <c r="A1007" s="24">
        <v>25</v>
      </c>
      <c r="B1007" s="25">
        <v>17</v>
      </c>
    </row>
    <row r="1008" spans="1:2" x14ac:dyDescent="0.2">
      <c r="A1008" s="24">
        <v>46</v>
      </c>
      <c r="B1008" s="25">
        <v>0</v>
      </c>
    </row>
    <row r="1009" spans="1:2" x14ac:dyDescent="0.2">
      <c r="A1009" s="24">
        <v>83</v>
      </c>
      <c r="B1009" s="25">
        <v>11</v>
      </c>
    </row>
    <row r="1010" spans="1:2" x14ac:dyDescent="0.2">
      <c r="A1010" s="24">
        <v>35</v>
      </c>
      <c r="B1010" s="25">
        <v>95</v>
      </c>
    </row>
    <row r="1011" spans="1:2" x14ac:dyDescent="0.2">
      <c r="A1011" s="24">
        <v>25</v>
      </c>
      <c r="B1011" s="25">
        <v>13</v>
      </c>
    </row>
    <row r="1012" spans="1:2" x14ac:dyDescent="0.2">
      <c r="A1012" s="24">
        <v>75</v>
      </c>
      <c r="B1012" s="25">
        <v>2</v>
      </c>
    </row>
    <row r="1013" spans="1:2" x14ac:dyDescent="0.2">
      <c r="A1013" s="24">
        <v>62</v>
      </c>
      <c r="B1013" s="25">
        <v>2</v>
      </c>
    </row>
    <row r="1014" spans="1:2" x14ac:dyDescent="0.2">
      <c r="A1014" s="24">
        <v>160</v>
      </c>
      <c r="B1014" s="25">
        <v>3</v>
      </c>
    </row>
    <row r="1015" spans="1:2" x14ac:dyDescent="0.2">
      <c r="A1015" s="24">
        <v>246</v>
      </c>
      <c r="B1015" s="25">
        <v>0</v>
      </c>
    </row>
    <row r="1016" spans="1:2" x14ac:dyDescent="0.2">
      <c r="A1016" s="24">
        <v>55</v>
      </c>
      <c r="B1016" s="25">
        <v>0</v>
      </c>
    </row>
    <row r="1017" spans="1:2" x14ac:dyDescent="0.2">
      <c r="A1017" s="24">
        <v>23</v>
      </c>
      <c r="B1017" s="25">
        <v>0</v>
      </c>
    </row>
    <row r="1018" spans="1:2" x14ac:dyDescent="0.2">
      <c r="A1018" s="24">
        <v>72</v>
      </c>
      <c r="B1018" s="25">
        <v>2</v>
      </c>
    </row>
    <row r="1019" spans="1:2" x14ac:dyDescent="0.2">
      <c r="A1019" s="24">
        <v>22</v>
      </c>
      <c r="B1019" s="25">
        <v>24</v>
      </c>
    </row>
    <row r="1020" spans="1:2" x14ac:dyDescent="0.2">
      <c r="A1020" s="24">
        <v>14</v>
      </c>
      <c r="B1020" s="25">
        <v>25</v>
      </c>
    </row>
    <row r="1021" spans="1:2" x14ac:dyDescent="0.2">
      <c r="A1021" s="24">
        <v>38</v>
      </c>
      <c r="B1021" s="25">
        <v>3</v>
      </c>
    </row>
    <row r="1022" spans="1:2" x14ac:dyDescent="0.2">
      <c r="A1022" s="24">
        <v>32</v>
      </c>
      <c r="B1022" s="25">
        <v>41</v>
      </c>
    </row>
    <row r="1023" spans="1:2" x14ac:dyDescent="0.2">
      <c r="A1023" s="24">
        <v>63</v>
      </c>
      <c r="B1023" s="25">
        <v>2</v>
      </c>
    </row>
    <row r="1024" spans="1:2" x14ac:dyDescent="0.2">
      <c r="A1024" s="24">
        <v>27</v>
      </c>
      <c r="B1024" s="25">
        <v>4</v>
      </c>
    </row>
    <row r="1025" spans="1:2" x14ac:dyDescent="0.2">
      <c r="A1025" s="24">
        <v>44</v>
      </c>
      <c r="B1025" s="25">
        <v>99</v>
      </c>
    </row>
    <row r="1026" spans="1:2" x14ac:dyDescent="0.2">
      <c r="A1026" s="24">
        <v>38</v>
      </c>
      <c r="B1026" s="25">
        <v>4</v>
      </c>
    </row>
    <row r="1027" spans="1:2" x14ac:dyDescent="0.2">
      <c r="A1027" s="24">
        <v>115</v>
      </c>
      <c r="B1027" s="25">
        <v>4</v>
      </c>
    </row>
    <row r="1028" spans="1:2" x14ac:dyDescent="0.2">
      <c r="A1028" s="24">
        <v>37</v>
      </c>
      <c r="B1028" s="25">
        <v>38</v>
      </c>
    </row>
    <row r="1029" spans="1:2" x14ac:dyDescent="0.2">
      <c r="A1029" s="24">
        <v>99</v>
      </c>
      <c r="B1029" s="25">
        <v>285</v>
      </c>
    </row>
    <row r="1030" spans="1:2" x14ac:dyDescent="0.2">
      <c r="A1030" s="24">
        <v>44</v>
      </c>
      <c r="B1030" s="25">
        <v>1</v>
      </c>
    </row>
    <row r="1031" spans="1:2" x14ac:dyDescent="0.2">
      <c r="A1031" s="24">
        <v>58</v>
      </c>
      <c r="B1031" s="25">
        <v>42</v>
      </c>
    </row>
    <row r="1032" spans="1:2" x14ac:dyDescent="0.2">
      <c r="A1032" s="24">
        <v>191</v>
      </c>
      <c r="B1032" s="25">
        <v>26</v>
      </c>
    </row>
    <row r="1033" spans="1:2" x14ac:dyDescent="0.2">
      <c r="A1033" s="24">
        <v>40</v>
      </c>
      <c r="B1033" s="25">
        <v>2</v>
      </c>
    </row>
    <row r="1034" spans="1:2" x14ac:dyDescent="0.2">
      <c r="A1034" s="24">
        <v>38</v>
      </c>
      <c r="B1034" s="25">
        <v>4</v>
      </c>
    </row>
    <row r="1035" spans="1:2" x14ac:dyDescent="0.2">
      <c r="A1035" s="24">
        <v>39</v>
      </c>
      <c r="B1035" s="25">
        <v>6</v>
      </c>
    </row>
    <row r="1036" spans="1:2" x14ac:dyDescent="0.2">
      <c r="A1036" s="24">
        <v>11</v>
      </c>
      <c r="B1036" s="25">
        <v>70</v>
      </c>
    </row>
    <row r="1037" spans="1:2" x14ac:dyDescent="0.2">
      <c r="A1037" s="24">
        <v>107</v>
      </c>
      <c r="B1037" s="25">
        <v>9</v>
      </c>
    </row>
    <row r="1038" spans="1:2" x14ac:dyDescent="0.2">
      <c r="A1038" s="24">
        <v>147</v>
      </c>
      <c r="B1038" s="25">
        <v>8</v>
      </c>
    </row>
    <row r="1039" spans="1:2" x14ac:dyDescent="0.2">
      <c r="A1039" s="24">
        <v>36</v>
      </c>
      <c r="B1039" s="25">
        <v>105</v>
      </c>
    </row>
    <row r="1040" spans="1:2" x14ac:dyDescent="0.2">
      <c r="A1040" s="24">
        <v>92</v>
      </c>
      <c r="B1040" s="25">
        <v>12</v>
      </c>
    </row>
    <row r="1041" spans="1:2" x14ac:dyDescent="0.2">
      <c r="A1041" s="24">
        <v>35</v>
      </c>
      <c r="B1041" s="25">
        <v>0</v>
      </c>
    </row>
    <row r="1042" spans="1:2" x14ac:dyDescent="0.2">
      <c r="A1042" s="24">
        <v>17</v>
      </c>
      <c r="B1042" s="25">
        <v>16</v>
      </c>
    </row>
    <row r="1043" spans="1:2" x14ac:dyDescent="0.2">
      <c r="A1043" s="24">
        <v>22</v>
      </c>
      <c r="B1043" s="25">
        <v>7</v>
      </c>
    </row>
    <row r="1044" spans="1:2" x14ac:dyDescent="0.2">
      <c r="A1044" s="24">
        <v>69</v>
      </c>
      <c r="B1044" s="25">
        <v>4</v>
      </c>
    </row>
    <row r="1045" spans="1:2" x14ac:dyDescent="0.2">
      <c r="A1045" s="24">
        <v>13</v>
      </c>
      <c r="B1045" s="25">
        <v>1</v>
      </c>
    </row>
    <row r="1046" spans="1:2" x14ac:dyDescent="0.2">
      <c r="A1046" s="24">
        <v>58</v>
      </c>
      <c r="B1046" s="25">
        <v>28</v>
      </c>
    </row>
    <row r="1047" spans="1:2" x14ac:dyDescent="0.2">
      <c r="A1047" s="24">
        <v>44</v>
      </c>
      <c r="B1047" s="25">
        <v>1</v>
      </c>
    </row>
    <row r="1048" spans="1:2" x14ac:dyDescent="0.2">
      <c r="A1048" s="24">
        <v>83</v>
      </c>
      <c r="B1048" s="25">
        <v>1</v>
      </c>
    </row>
    <row r="1049" spans="1:2" x14ac:dyDescent="0.2">
      <c r="A1049" s="24">
        <v>117</v>
      </c>
      <c r="B1049" s="25">
        <v>5</v>
      </c>
    </row>
    <row r="1050" spans="1:2" x14ac:dyDescent="0.2">
      <c r="A1050" s="24">
        <v>32</v>
      </c>
      <c r="B1050" s="25">
        <v>3</v>
      </c>
    </row>
    <row r="1051" spans="1:2" x14ac:dyDescent="0.2">
      <c r="A1051" s="24">
        <v>8</v>
      </c>
      <c r="B1051" s="25">
        <v>2</v>
      </c>
    </row>
    <row r="1052" spans="1:2" x14ac:dyDescent="0.2">
      <c r="A1052" s="24">
        <v>340</v>
      </c>
      <c r="B1052" s="25">
        <v>0</v>
      </c>
    </row>
    <row r="1053" spans="1:2" x14ac:dyDescent="0.2">
      <c r="A1053" s="24">
        <v>7</v>
      </c>
      <c r="B1053" s="25">
        <v>0</v>
      </c>
    </row>
    <row r="1054" spans="1:2" x14ac:dyDescent="0.2">
      <c r="A1054" s="24">
        <v>19</v>
      </c>
      <c r="B1054" s="25">
        <v>3</v>
      </c>
    </row>
    <row r="1055" spans="1:2" x14ac:dyDescent="0.2">
      <c r="A1055" s="24">
        <v>47</v>
      </c>
      <c r="B1055" s="25">
        <v>0</v>
      </c>
    </row>
    <row r="1056" spans="1:2" x14ac:dyDescent="0.2">
      <c r="A1056" s="24">
        <v>13</v>
      </c>
      <c r="B1056" s="25">
        <v>0</v>
      </c>
    </row>
    <row r="1057" spans="1:2" x14ac:dyDescent="0.2">
      <c r="A1057" s="24">
        <v>90</v>
      </c>
      <c r="B1057" s="25">
        <v>3</v>
      </c>
    </row>
    <row r="1058" spans="1:2" x14ac:dyDescent="0.2">
      <c r="A1058" s="24">
        <v>63</v>
      </c>
      <c r="B1058" s="25">
        <v>7</v>
      </c>
    </row>
    <row r="1059" spans="1:2" x14ac:dyDescent="0.2">
      <c r="A1059" s="24">
        <v>26</v>
      </c>
      <c r="B1059" s="25">
        <v>25</v>
      </c>
    </row>
    <row r="1060" spans="1:2" x14ac:dyDescent="0.2">
      <c r="A1060" s="24">
        <v>71</v>
      </c>
      <c r="B1060" s="25">
        <v>10</v>
      </c>
    </row>
    <row r="1061" spans="1:2" x14ac:dyDescent="0.2">
      <c r="A1061" s="24">
        <v>38</v>
      </c>
      <c r="B1061" s="25">
        <v>3</v>
      </c>
    </row>
    <row r="1062" spans="1:2" x14ac:dyDescent="0.2">
      <c r="A1062" s="24">
        <v>859</v>
      </c>
      <c r="B1062" s="25">
        <v>5</v>
      </c>
    </row>
    <row r="1063" spans="1:2" x14ac:dyDescent="0.2">
      <c r="A1063" s="24">
        <v>21</v>
      </c>
      <c r="B1063" s="25">
        <v>5</v>
      </c>
    </row>
    <row r="1064" spans="1:2" x14ac:dyDescent="0.2">
      <c r="A1064" s="24">
        <v>78</v>
      </c>
      <c r="B1064" s="25">
        <v>27</v>
      </c>
    </row>
    <row r="1065" spans="1:2" x14ac:dyDescent="0.2">
      <c r="A1065" s="24">
        <v>53</v>
      </c>
      <c r="B1065" s="25">
        <v>2</v>
      </c>
    </row>
    <row r="1066" spans="1:2" x14ac:dyDescent="0.2">
      <c r="A1066" s="24">
        <v>356</v>
      </c>
      <c r="B1066" s="25">
        <v>236</v>
      </c>
    </row>
    <row r="1067" spans="1:2" x14ac:dyDescent="0.2">
      <c r="A1067" s="24">
        <v>279</v>
      </c>
      <c r="B1067" s="25">
        <v>1</v>
      </c>
    </row>
    <row r="1068" spans="1:2" x14ac:dyDescent="0.2">
      <c r="A1068" s="24">
        <v>266</v>
      </c>
      <c r="B1068" s="25">
        <v>12</v>
      </c>
    </row>
    <row r="1069" spans="1:2" x14ac:dyDescent="0.2">
      <c r="A1069" s="24">
        <v>623</v>
      </c>
      <c r="B1069" s="25">
        <v>4</v>
      </c>
    </row>
    <row r="1070" spans="1:2" x14ac:dyDescent="0.2">
      <c r="A1070" s="24">
        <v>392</v>
      </c>
      <c r="B1070" s="25">
        <v>3</v>
      </c>
    </row>
    <row r="1071" spans="1:2" x14ac:dyDescent="0.2">
      <c r="A1071" s="24">
        <v>3562</v>
      </c>
      <c r="B1071" s="25">
        <v>99</v>
      </c>
    </row>
    <row r="1072" spans="1:2" x14ac:dyDescent="0.2">
      <c r="A1072" s="24">
        <v>514</v>
      </c>
      <c r="B1072" s="25">
        <v>3</v>
      </c>
    </row>
    <row r="1073" spans="1:2" x14ac:dyDescent="0.2">
      <c r="A1073" s="24">
        <v>88</v>
      </c>
      <c r="B1073" s="25">
        <v>3</v>
      </c>
    </row>
    <row r="1074" spans="1:2" x14ac:dyDescent="0.2">
      <c r="A1074" s="24">
        <v>537</v>
      </c>
      <c r="B1074" s="25">
        <v>22</v>
      </c>
    </row>
    <row r="1075" spans="1:2" x14ac:dyDescent="0.2">
      <c r="A1075" s="24">
        <v>25</v>
      </c>
      <c r="B1075" s="25">
        <v>4</v>
      </c>
    </row>
    <row r="1076" spans="1:2" x14ac:dyDescent="0.2">
      <c r="A1076" s="24">
        <v>3238</v>
      </c>
      <c r="B1076" s="25">
        <v>534</v>
      </c>
    </row>
    <row r="1077" spans="1:2" x14ac:dyDescent="0.2">
      <c r="A1077" s="24">
        <v>897</v>
      </c>
      <c r="B1077" s="25">
        <v>12</v>
      </c>
    </row>
    <row r="1078" spans="1:2" x14ac:dyDescent="0.2">
      <c r="A1078" s="24">
        <v>878</v>
      </c>
      <c r="B1078" s="25">
        <v>56</v>
      </c>
    </row>
    <row r="1079" spans="1:2" x14ac:dyDescent="0.2">
      <c r="A1079" s="24">
        <v>115</v>
      </c>
      <c r="B1079" s="25">
        <v>11</v>
      </c>
    </row>
    <row r="1080" spans="1:2" x14ac:dyDescent="0.2">
      <c r="A1080" s="24">
        <v>234</v>
      </c>
      <c r="B1080" s="25">
        <v>0</v>
      </c>
    </row>
    <row r="1081" spans="1:2" x14ac:dyDescent="0.2">
      <c r="A1081" s="24">
        <v>4330</v>
      </c>
      <c r="B1081" s="25">
        <v>12</v>
      </c>
    </row>
    <row r="1082" spans="1:2" x14ac:dyDescent="0.2">
      <c r="A1082" s="24">
        <v>651</v>
      </c>
      <c r="B1082" s="25">
        <v>5</v>
      </c>
    </row>
    <row r="1083" spans="1:2" x14ac:dyDescent="0.2">
      <c r="A1083" s="24">
        <v>251</v>
      </c>
      <c r="B1083" s="25">
        <v>24</v>
      </c>
    </row>
    <row r="1084" spans="1:2" x14ac:dyDescent="0.2">
      <c r="A1084" s="24">
        <v>263</v>
      </c>
      <c r="B1084" s="25">
        <v>89</v>
      </c>
    </row>
    <row r="1085" spans="1:2" x14ac:dyDescent="0.2">
      <c r="A1085" s="24">
        <v>28</v>
      </c>
      <c r="B1085" s="25">
        <v>1</v>
      </c>
    </row>
    <row r="1086" spans="1:2" x14ac:dyDescent="0.2">
      <c r="A1086" s="24">
        <v>721</v>
      </c>
      <c r="B1086" s="25">
        <v>55</v>
      </c>
    </row>
    <row r="1087" spans="1:2" x14ac:dyDescent="0.2">
      <c r="A1087" s="24">
        <v>50</v>
      </c>
      <c r="B1087" s="25">
        <v>2</v>
      </c>
    </row>
    <row r="1088" spans="1:2" x14ac:dyDescent="0.2">
      <c r="A1088" s="24">
        <v>73</v>
      </c>
      <c r="B1088" s="25">
        <v>0</v>
      </c>
    </row>
    <row r="1089" spans="1:2" x14ac:dyDescent="0.2">
      <c r="A1089" s="24">
        <v>27</v>
      </c>
      <c r="B1089" s="25">
        <v>4</v>
      </c>
    </row>
    <row r="1090" spans="1:2" x14ac:dyDescent="0.2">
      <c r="A1090" s="24">
        <v>34</v>
      </c>
      <c r="B1090" s="25">
        <v>6</v>
      </c>
    </row>
    <row r="1091" spans="1:2" x14ac:dyDescent="0.2">
      <c r="A1091" s="24">
        <v>7</v>
      </c>
      <c r="B1091" s="25">
        <v>4</v>
      </c>
    </row>
    <row r="1092" spans="1:2" x14ac:dyDescent="0.2">
      <c r="A1092" s="24">
        <v>24</v>
      </c>
      <c r="B1092" s="25">
        <v>4</v>
      </c>
    </row>
    <row r="1093" spans="1:2" x14ac:dyDescent="0.2">
      <c r="A1093" s="24">
        <v>15</v>
      </c>
      <c r="B1093" s="25">
        <v>2</v>
      </c>
    </row>
    <row r="1094" spans="1:2" x14ac:dyDescent="0.2">
      <c r="A1094" s="24">
        <v>72</v>
      </c>
      <c r="B1094" s="25">
        <v>5</v>
      </c>
    </row>
    <row r="1095" spans="1:2" x14ac:dyDescent="0.2">
      <c r="A1095" s="24">
        <v>120</v>
      </c>
      <c r="B1095" s="25">
        <v>83</v>
      </c>
    </row>
    <row r="1096" spans="1:2" x14ac:dyDescent="0.2">
      <c r="A1096" s="24">
        <v>123</v>
      </c>
      <c r="B1096" s="25">
        <v>57</v>
      </c>
    </row>
    <row r="1097" spans="1:2" x14ac:dyDescent="0.2">
      <c r="A1097" s="24">
        <v>1</v>
      </c>
      <c r="B1097" s="25">
        <v>311</v>
      </c>
    </row>
    <row r="1098" spans="1:2" x14ac:dyDescent="0.2">
      <c r="A1098" s="24">
        <v>24</v>
      </c>
      <c r="B1098" s="25">
        <v>2</v>
      </c>
    </row>
    <row r="1099" spans="1:2" x14ac:dyDescent="0.2">
      <c r="A1099" s="24">
        <v>33</v>
      </c>
      <c r="B1099" s="25">
        <v>16</v>
      </c>
    </row>
    <row r="1100" spans="1:2" x14ac:dyDescent="0.2">
      <c r="A1100" s="24">
        <v>14</v>
      </c>
      <c r="B1100" s="25">
        <v>0</v>
      </c>
    </row>
    <row r="1101" spans="1:2" x14ac:dyDescent="0.2">
      <c r="A1101" s="24">
        <v>9</v>
      </c>
      <c r="B1101" s="25">
        <v>0</v>
      </c>
    </row>
    <row r="1102" spans="1:2" x14ac:dyDescent="0.2">
      <c r="A1102" s="24">
        <v>76</v>
      </c>
      <c r="B1102" s="25">
        <v>1</v>
      </c>
    </row>
    <row r="1103" spans="1:2" x14ac:dyDescent="0.2">
      <c r="A1103" s="24">
        <v>19</v>
      </c>
      <c r="B1103" s="25">
        <v>1</v>
      </c>
    </row>
    <row r="1104" spans="1:2" x14ac:dyDescent="0.2">
      <c r="A1104" s="24">
        <v>69</v>
      </c>
      <c r="B1104" s="25">
        <v>0</v>
      </c>
    </row>
    <row r="1105" spans="1:2" x14ac:dyDescent="0.2">
      <c r="A1105" s="24">
        <v>218</v>
      </c>
      <c r="B1105" s="25">
        <v>3</v>
      </c>
    </row>
    <row r="1106" spans="1:2" x14ac:dyDescent="0.2">
      <c r="A1106" s="24">
        <v>30</v>
      </c>
      <c r="B1106" s="25">
        <v>1</v>
      </c>
    </row>
    <row r="1107" spans="1:2" x14ac:dyDescent="0.2">
      <c r="A1107" s="24">
        <v>100</v>
      </c>
      <c r="B1107" s="25">
        <v>5</v>
      </c>
    </row>
    <row r="1108" spans="1:2" x14ac:dyDescent="0.2">
      <c r="A1108" s="24">
        <v>296</v>
      </c>
      <c r="B1108" s="25">
        <v>0</v>
      </c>
    </row>
    <row r="1109" spans="1:2" x14ac:dyDescent="0.2">
      <c r="A1109" s="24">
        <v>1204</v>
      </c>
      <c r="B1109" s="25">
        <v>0</v>
      </c>
    </row>
    <row r="1110" spans="1:2" x14ac:dyDescent="0.2">
      <c r="A1110" s="24">
        <v>321</v>
      </c>
      <c r="B1110" s="25">
        <v>7</v>
      </c>
    </row>
    <row r="1111" spans="1:2" x14ac:dyDescent="0.2">
      <c r="A1111" s="24">
        <v>301</v>
      </c>
      <c r="B1111" s="25">
        <v>0</v>
      </c>
    </row>
    <row r="1112" spans="1:2" x14ac:dyDescent="0.2">
      <c r="A1112" s="24">
        <v>144</v>
      </c>
      <c r="B1112" s="25">
        <v>0</v>
      </c>
    </row>
    <row r="1113" spans="1:2" x14ac:dyDescent="0.2">
      <c r="A1113" s="24">
        <v>539</v>
      </c>
      <c r="B1113" s="25">
        <v>1</v>
      </c>
    </row>
    <row r="1114" spans="1:2" x14ac:dyDescent="0.2">
      <c r="A1114" s="24">
        <v>498</v>
      </c>
      <c r="B1114" s="25">
        <v>2</v>
      </c>
    </row>
    <row r="1115" spans="1:2" x14ac:dyDescent="0.2">
      <c r="A1115" s="24">
        <v>1113</v>
      </c>
      <c r="B1115" s="25">
        <v>0</v>
      </c>
    </row>
    <row r="1116" spans="1:2" x14ac:dyDescent="0.2">
      <c r="A1116" s="24">
        <v>988</v>
      </c>
      <c r="B1116" s="25">
        <v>0</v>
      </c>
    </row>
    <row r="1117" spans="1:2" x14ac:dyDescent="0.2">
      <c r="A1117" s="24">
        <v>391</v>
      </c>
      <c r="B1117" s="25">
        <v>0</v>
      </c>
    </row>
    <row r="1118" spans="1:2" x14ac:dyDescent="0.2">
      <c r="A1118" s="24">
        <v>28</v>
      </c>
      <c r="B1118" s="25">
        <v>3</v>
      </c>
    </row>
    <row r="1119" spans="1:2" x14ac:dyDescent="0.2">
      <c r="A1119" s="24">
        <v>147</v>
      </c>
      <c r="B1119" s="25">
        <v>1</v>
      </c>
    </row>
    <row r="1120" spans="1:2" x14ac:dyDescent="0.2">
      <c r="A1120" s="24">
        <v>680</v>
      </c>
      <c r="B1120" s="25">
        <v>0</v>
      </c>
    </row>
    <row r="1121" spans="1:2" x14ac:dyDescent="0.2">
      <c r="A1121" s="24">
        <v>983</v>
      </c>
      <c r="B1121" s="25">
        <v>2</v>
      </c>
    </row>
    <row r="1122" spans="1:2" x14ac:dyDescent="0.2">
      <c r="A1122" s="24">
        <v>79</v>
      </c>
      <c r="B1122" s="25">
        <v>0</v>
      </c>
    </row>
    <row r="1123" spans="1:2" x14ac:dyDescent="0.2">
      <c r="A1123" s="24">
        <v>426</v>
      </c>
      <c r="B1123" s="25">
        <v>0</v>
      </c>
    </row>
    <row r="1124" spans="1:2" x14ac:dyDescent="0.2">
      <c r="A1124" s="24">
        <v>96</v>
      </c>
      <c r="B1124" s="25">
        <v>0</v>
      </c>
    </row>
    <row r="1125" spans="1:2" x14ac:dyDescent="0.2">
      <c r="A1125" s="24">
        <v>163</v>
      </c>
      <c r="B1125" s="25">
        <v>27</v>
      </c>
    </row>
    <row r="1126" spans="1:2" x14ac:dyDescent="0.2">
      <c r="A1126" s="24">
        <v>2525</v>
      </c>
      <c r="B1126" s="25">
        <v>14</v>
      </c>
    </row>
    <row r="1127" spans="1:2" x14ac:dyDescent="0.2">
      <c r="A1127" s="24">
        <v>2035</v>
      </c>
      <c r="B1127" s="25">
        <v>2</v>
      </c>
    </row>
    <row r="1128" spans="1:2" x14ac:dyDescent="0.2">
      <c r="A1128" s="24">
        <v>290</v>
      </c>
      <c r="B1128" s="25">
        <v>0</v>
      </c>
    </row>
    <row r="1129" spans="1:2" x14ac:dyDescent="0.2">
      <c r="A1129" s="24">
        <v>1980</v>
      </c>
      <c r="B1129" s="25">
        <v>4</v>
      </c>
    </row>
    <row r="1130" spans="1:2" x14ac:dyDescent="0.2">
      <c r="A1130" s="24">
        <v>57</v>
      </c>
      <c r="B1130" s="25">
        <v>0</v>
      </c>
    </row>
    <row r="1131" spans="1:2" x14ac:dyDescent="0.2">
      <c r="A1131" s="24">
        <v>380</v>
      </c>
      <c r="B1131" s="25">
        <v>6</v>
      </c>
    </row>
    <row r="1132" spans="1:2" x14ac:dyDescent="0.2">
      <c r="A1132" s="24">
        <v>128</v>
      </c>
      <c r="B1132" s="25">
        <v>1</v>
      </c>
    </row>
    <row r="1133" spans="1:2" x14ac:dyDescent="0.2">
      <c r="A1133" s="24">
        <v>180</v>
      </c>
      <c r="B1133" s="25">
        <v>1</v>
      </c>
    </row>
    <row r="1134" spans="1:2" x14ac:dyDescent="0.2">
      <c r="A1134" s="24">
        <v>571</v>
      </c>
      <c r="B1134" s="25">
        <v>0</v>
      </c>
    </row>
    <row r="1135" spans="1:2" x14ac:dyDescent="0.2">
      <c r="A1135" s="24">
        <v>480</v>
      </c>
      <c r="B1135" s="25">
        <v>4</v>
      </c>
    </row>
    <row r="1136" spans="1:2" x14ac:dyDescent="0.2">
      <c r="A1136" s="24">
        <v>249</v>
      </c>
      <c r="B1136" s="25">
        <v>0</v>
      </c>
    </row>
    <row r="1137" spans="1:2" x14ac:dyDescent="0.2">
      <c r="A1137" s="24">
        <v>84</v>
      </c>
      <c r="B1137" s="25">
        <v>0</v>
      </c>
    </row>
    <row r="1138" spans="1:2" x14ac:dyDescent="0.2">
      <c r="A1138" s="24">
        <v>197</v>
      </c>
      <c r="B1138" s="25">
        <v>0</v>
      </c>
    </row>
    <row r="1139" spans="1:2" x14ac:dyDescent="0.2">
      <c r="A1139" s="24">
        <v>271</v>
      </c>
      <c r="B1139" s="25">
        <v>3</v>
      </c>
    </row>
    <row r="1140" spans="1:2" x14ac:dyDescent="0.2">
      <c r="A1140" s="24">
        <v>50</v>
      </c>
      <c r="B1140" s="25">
        <v>7</v>
      </c>
    </row>
    <row r="1141" spans="1:2" x14ac:dyDescent="0.2">
      <c r="A1141" s="24">
        <v>169</v>
      </c>
      <c r="B1141" s="25">
        <v>2</v>
      </c>
    </row>
    <row r="1142" spans="1:2" x14ac:dyDescent="0.2">
      <c r="A1142" s="24">
        <v>205</v>
      </c>
      <c r="B1142" s="25">
        <v>3</v>
      </c>
    </row>
    <row r="1143" spans="1:2" x14ac:dyDescent="0.2">
      <c r="A1143" s="24">
        <v>206</v>
      </c>
      <c r="B1143" s="25">
        <v>8</v>
      </c>
    </row>
    <row r="1144" spans="1:2" x14ac:dyDescent="0.2">
      <c r="A1144" s="24">
        <v>84</v>
      </c>
      <c r="B1144" s="25">
        <v>7</v>
      </c>
    </row>
    <row r="1145" spans="1:2" x14ac:dyDescent="0.2">
      <c r="A1145" s="24">
        <v>210</v>
      </c>
      <c r="B1145" s="25">
        <v>0</v>
      </c>
    </row>
    <row r="1146" spans="1:2" x14ac:dyDescent="0.2">
      <c r="A1146" s="24">
        <v>181</v>
      </c>
      <c r="B1146" s="25">
        <v>3</v>
      </c>
    </row>
    <row r="1147" spans="1:2" x14ac:dyDescent="0.2">
      <c r="A1147" s="24">
        <v>60</v>
      </c>
      <c r="B1147" s="25">
        <v>8</v>
      </c>
    </row>
    <row r="1148" spans="1:2" x14ac:dyDescent="0.2">
      <c r="A1148" s="24">
        <v>445</v>
      </c>
      <c r="B1148" s="25">
        <v>1</v>
      </c>
    </row>
    <row r="1149" spans="1:2" x14ac:dyDescent="0.2">
      <c r="A1149" s="24">
        <v>17</v>
      </c>
      <c r="B1149" s="25">
        <v>0</v>
      </c>
    </row>
    <row r="1150" spans="1:2" x14ac:dyDescent="0.2">
      <c r="A1150" s="24">
        <v>194</v>
      </c>
      <c r="B1150" s="25">
        <v>1</v>
      </c>
    </row>
    <row r="1151" spans="1:2" x14ac:dyDescent="0.2">
      <c r="A1151" s="24">
        <v>404</v>
      </c>
      <c r="B1151" s="25">
        <v>0</v>
      </c>
    </row>
    <row r="1152" spans="1:2" x14ac:dyDescent="0.2">
      <c r="A1152" s="24">
        <v>194</v>
      </c>
      <c r="B1152" s="25">
        <v>1</v>
      </c>
    </row>
    <row r="1153" spans="1:2" x14ac:dyDescent="0.2">
      <c r="A1153" s="24">
        <v>902</v>
      </c>
      <c r="B1153" s="25">
        <v>2</v>
      </c>
    </row>
    <row r="1154" spans="1:2" x14ac:dyDescent="0.2">
      <c r="A1154" s="24">
        <v>1670</v>
      </c>
      <c r="B1154" s="25">
        <v>0</v>
      </c>
    </row>
    <row r="1155" spans="1:2" x14ac:dyDescent="0.2">
      <c r="A1155" s="24">
        <v>1328</v>
      </c>
      <c r="B1155" s="25">
        <v>1</v>
      </c>
    </row>
    <row r="1156" spans="1:2" x14ac:dyDescent="0.2">
      <c r="A1156" s="24">
        <v>944</v>
      </c>
      <c r="B1156" s="25">
        <v>0</v>
      </c>
    </row>
    <row r="1157" spans="1:2" x14ac:dyDescent="0.2">
      <c r="A1157" s="24">
        <v>147</v>
      </c>
      <c r="B1157" s="25">
        <v>0</v>
      </c>
    </row>
    <row r="1158" spans="1:2" x14ac:dyDescent="0.2">
      <c r="A1158" s="24">
        <v>99</v>
      </c>
      <c r="B1158" s="25">
        <v>0</v>
      </c>
    </row>
    <row r="1159" spans="1:2" x14ac:dyDescent="0.2">
      <c r="A1159" s="24">
        <v>79</v>
      </c>
      <c r="B1159" s="25">
        <v>0</v>
      </c>
    </row>
    <row r="1160" spans="1:2" x14ac:dyDescent="0.2">
      <c r="A1160" s="24">
        <v>75</v>
      </c>
      <c r="B1160" s="25">
        <v>9</v>
      </c>
    </row>
    <row r="1161" spans="1:2" x14ac:dyDescent="0.2">
      <c r="A1161" s="24">
        <v>207</v>
      </c>
      <c r="B1161" s="25">
        <v>1</v>
      </c>
    </row>
    <row r="1162" spans="1:2" x14ac:dyDescent="0.2">
      <c r="A1162" s="24">
        <v>102</v>
      </c>
      <c r="B1162" s="25">
        <v>12</v>
      </c>
    </row>
    <row r="1163" spans="1:2" x14ac:dyDescent="0.2">
      <c r="A1163" s="24">
        <v>32</v>
      </c>
      <c r="B1163" s="25">
        <v>0</v>
      </c>
    </row>
    <row r="1164" spans="1:2" x14ac:dyDescent="0.2">
      <c r="A1164" s="24">
        <v>480</v>
      </c>
      <c r="B1164" s="25">
        <v>20</v>
      </c>
    </row>
    <row r="1165" spans="1:2" x14ac:dyDescent="0.2">
      <c r="A1165" s="24">
        <v>11</v>
      </c>
      <c r="B1165" s="25">
        <v>16</v>
      </c>
    </row>
    <row r="1166" spans="1:2" x14ac:dyDescent="0.2">
      <c r="A1166" s="24">
        <v>12</v>
      </c>
      <c r="B1166" s="25">
        <v>33</v>
      </c>
    </row>
    <row r="1167" spans="1:2" x14ac:dyDescent="0.2">
      <c r="A1167" s="24">
        <v>48</v>
      </c>
      <c r="B1167" s="25">
        <v>2</v>
      </c>
    </row>
    <row r="1168" spans="1:2" x14ac:dyDescent="0.2">
      <c r="A1168" s="24">
        <v>59</v>
      </c>
      <c r="B1168" s="25">
        <v>6</v>
      </c>
    </row>
    <row r="1169" spans="1:2" x14ac:dyDescent="0.2">
      <c r="A1169" s="24">
        <v>79</v>
      </c>
      <c r="B1169" s="25">
        <v>0</v>
      </c>
    </row>
    <row r="1170" spans="1:2" x14ac:dyDescent="0.2">
      <c r="A1170" s="24">
        <v>14</v>
      </c>
      <c r="B1170" s="25">
        <v>3</v>
      </c>
    </row>
    <row r="1171" spans="1:2" x14ac:dyDescent="0.2">
      <c r="A1171" s="24">
        <v>106</v>
      </c>
      <c r="B1171" s="25">
        <v>0</v>
      </c>
    </row>
    <row r="1172" spans="1:2" x14ac:dyDescent="0.2">
      <c r="A1172" s="24">
        <v>25</v>
      </c>
      <c r="B1172" s="25">
        <v>3</v>
      </c>
    </row>
    <row r="1173" spans="1:2" x14ac:dyDescent="0.2">
      <c r="A1173" s="24">
        <v>25</v>
      </c>
      <c r="B1173" s="25">
        <v>13</v>
      </c>
    </row>
    <row r="1174" spans="1:2" x14ac:dyDescent="0.2">
      <c r="A1174" s="24">
        <v>29</v>
      </c>
      <c r="B1174" s="25">
        <v>6</v>
      </c>
    </row>
    <row r="1175" spans="1:2" x14ac:dyDescent="0.2">
      <c r="A1175" s="24">
        <v>43</v>
      </c>
      <c r="B1175" s="25">
        <v>1</v>
      </c>
    </row>
    <row r="1176" spans="1:2" x14ac:dyDescent="0.2">
      <c r="A1176" s="24">
        <v>46</v>
      </c>
      <c r="B1176" s="25">
        <v>0</v>
      </c>
    </row>
    <row r="1177" spans="1:2" x14ac:dyDescent="0.2">
      <c r="A1177" s="24">
        <v>27</v>
      </c>
      <c r="B1177" s="25">
        <v>5</v>
      </c>
    </row>
    <row r="1178" spans="1:2" x14ac:dyDescent="0.2">
      <c r="A1178" s="24">
        <v>112</v>
      </c>
      <c r="B1178" s="25">
        <v>0</v>
      </c>
    </row>
    <row r="1179" spans="1:2" x14ac:dyDescent="0.2">
      <c r="A1179" s="24">
        <v>34</v>
      </c>
      <c r="B1179" s="25">
        <v>36</v>
      </c>
    </row>
    <row r="1180" spans="1:2" x14ac:dyDescent="0.2">
      <c r="A1180" s="24">
        <v>145</v>
      </c>
      <c r="B1180" s="25">
        <v>1</v>
      </c>
    </row>
    <row r="1181" spans="1:2" x14ac:dyDescent="0.2">
      <c r="A1181" s="24">
        <v>19</v>
      </c>
      <c r="B1181" s="25">
        <v>1</v>
      </c>
    </row>
    <row r="1182" spans="1:2" x14ac:dyDescent="0.2">
      <c r="A1182" s="24">
        <v>288</v>
      </c>
      <c r="B1182" s="25">
        <v>1</v>
      </c>
    </row>
    <row r="1183" spans="1:2" x14ac:dyDescent="0.2">
      <c r="A1183" s="24">
        <v>14</v>
      </c>
      <c r="B1183" s="25">
        <v>9</v>
      </c>
    </row>
    <row r="1184" spans="1:2" x14ac:dyDescent="0.2">
      <c r="A1184" s="24">
        <v>7</v>
      </c>
      <c r="B1184" s="25">
        <v>1</v>
      </c>
    </row>
    <row r="1185" spans="1:2" x14ac:dyDescent="0.2">
      <c r="A1185" s="24">
        <v>211</v>
      </c>
      <c r="B1185" s="25">
        <v>0</v>
      </c>
    </row>
    <row r="1186" spans="1:2" x14ac:dyDescent="0.2">
      <c r="A1186" s="24">
        <v>85</v>
      </c>
      <c r="B1186" s="25">
        <v>1</v>
      </c>
    </row>
    <row r="1187" spans="1:2" x14ac:dyDescent="0.2">
      <c r="A1187" s="24">
        <v>103</v>
      </c>
      <c r="B1187" s="25">
        <v>1</v>
      </c>
    </row>
    <row r="1188" spans="1:2" x14ac:dyDescent="0.2">
      <c r="A1188" s="24">
        <v>113</v>
      </c>
      <c r="B1188" s="25">
        <v>4</v>
      </c>
    </row>
    <row r="1189" spans="1:2" x14ac:dyDescent="0.2">
      <c r="A1189" s="24">
        <v>167</v>
      </c>
      <c r="B1189" s="25">
        <v>2</v>
      </c>
    </row>
    <row r="1190" spans="1:2" x14ac:dyDescent="0.2">
      <c r="A1190" s="24">
        <v>73</v>
      </c>
      <c r="B1190" s="25">
        <v>2</v>
      </c>
    </row>
    <row r="1191" spans="1:2" x14ac:dyDescent="0.2">
      <c r="A1191" s="24">
        <v>75</v>
      </c>
      <c r="B1191" s="25">
        <v>2</v>
      </c>
    </row>
    <row r="1192" spans="1:2" x14ac:dyDescent="0.2">
      <c r="A1192" s="24">
        <v>614</v>
      </c>
      <c r="B1192" s="25">
        <v>0</v>
      </c>
    </row>
    <row r="1193" spans="1:2" x14ac:dyDescent="0.2">
      <c r="A1193" s="24">
        <v>107</v>
      </c>
      <c r="B1193" s="25">
        <v>2</v>
      </c>
    </row>
    <row r="1194" spans="1:2" x14ac:dyDescent="0.2">
      <c r="A1194" s="24">
        <v>1224</v>
      </c>
      <c r="B1194" s="25">
        <v>4</v>
      </c>
    </row>
    <row r="1195" spans="1:2" x14ac:dyDescent="0.2">
      <c r="A1195" s="24">
        <v>104</v>
      </c>
      <c r="B1195" s="25">
        <v>2</v>
      </c>
    </row>
    <row r="1196" spans="1:2" x14ac:dyDescent="0.2">
      <c r="A1196" s="24">
        <v>79</v>
      </c>
      <c r="B1196" s="25">
        <v>0</v>
      </c>
    </row>
    <row r="1197" spans="1:2" x14ac:dyDescent="0.2">
      <c r="A1197" s="24">
        <v>157</v>
      </c>
      <c r="B1197" s="25">
        <v>1</v>
      </c>
    </row>
    <row r="1198" spans="1:2" x14ac:dyDescent="0.2">
      <c r="A1198" s="24">
        <v>50</v>
      </c>
      <c r="B1198" s="25">
        <v>0</v>
      </c>
    </row>
    <row r="1199" spans="1:2" x14ac:dyDescent="0.2">
      <c r="A1199" s="24">
        <v>64</v>
      </c>
      <c r="B1199" s="25">
        <v>2</v>
      </c>
    </row>
    <row r="1200" spans="1:2" x14ac:dyDescent="0.2">
      <c r="A1200" s="24">
        <v>200</v>
      </c>
      <c r="B1200" s="25">
        <v>7</v>
      </c>
    </row>
    <row r="1201" spans="1:2" x14ac:dyDescent="0.2">
      <c r="A1201" s="24">
        <v>22</v>
      </c>
      <c r="B1201" s="25">
        <v>5</v>
      </c>
    </row>
    <row r="1202" spans="1:2" x14ac:dyDescent="0.2">
      <c r="A1202" s="24">
        <v>163</v>
      </c>
      <c r="B1202" s="25">
        <v>0</v>
      </c>
    </row>
    <row r="1203" spans="1:2" x14ac:dyDescent="0.2">
      <c r="A1203" s="24">
        <v>77</v>
      </c>
      <c r="B1203" s="25">
        <v>0</v>
      </c>
    </row>
    <row r="1204" spans="1:2" x14ac:dyDescent="0.2">
      <c r="A1204" s="24">
        <v>89</v>
      </c>
      <c r="B1204" s="25">
        <v>0</v>
      </c>
    </row>
    <row r="1205" spans="1:2" x14ac:dyDescent="0.2">
      <c r="A1205" s="24">
        <v>3355</v>
      </c>
      <c r="B1205" s="25">
        <v>2</v>
      </c>
    </row>
    <row r="1206" spans="1:2" x14ac:dyDescent="0.2">
      <c r="A1206" s="24">
        <v>537</v>
      </c>
      <c r="B1206" s="25">
        <v>0</v>
      </c>
    </row>
    <row r="1207" spans="1:2" x14ac:dyDescent="0.2">
      <c r="A1207" s="24">
        <v>125</v>
      </c>
      <c r="B1207" s="25">
        <v>0</v>
      </c>
    </row>
    <row r="1208" spans="1:2" x14ac:dyDescent="0.2">
      <c r="A1208" s="24">
        <v>163</v>
      </c>
      <c r="B1208" s="25">
        <v>28</v>
      </c>
    </row>
    <row r="1209" spans="1:2" x14ac:dyDescent="0.2">
      <c r="A1209" s="24">
        <v>283</v>
      </c>
      <c r="B1209" s="25">
        <v>2</v>
      </c>
    </row>
    <row r="1210" spans="1:2" x14ac:dyDescent="0.2">
      <c r="A1210" s="24">
        <v>352</v>
      </c>
      <c r="B1210" s="25">
        <v>0</v>
      </c>
    </row>
    <row r="1211" spans="1:2" x14ac:dyDescent="0.2">
      <c r="A1211" s="24">
        <v>94</v>
      </c>
      <c r="B1211" s="25">
        <v>0</v>
      </c>
    </row>
    <row r="1212" spans="1:2" x14ac:dyDescent="0.2">
      <c r="A1212" s="24">
        <v>67</v>
      </c>
      <c r="B1212" s="25">
        <v>0</v>
      </c>
    </row>
    <row r="1213" spans="1:2" x14ac:dyDescent="0.2">
      <c r="A1213" s="24">
        <v>221</v>
      </c>
      <c r="B1213" s="25">
        <v>4</v>
      </c>
    </row>
    <row r="1214" spans="1:2" x14ac:dyDescent="0.2">
      <c r="A1214" s="24">
        <v>2165</v>
      </c>
      <c r="B1214" s="25">
        <v>12</v>
      </c>
    </row>
    <row r="1215" spans="1:2" x14ac:dyDescent="0.2">
      <c r="A1215" s="24">
        <v>179</v>
      </c>
      <c r="B1215" s="25">
        <v>0</v>
      </c>
    </row>
    <row r="1216" spans="1:2" x14ac:dyDescent="0.2">
      <c r="A1216" s="24">
        <v>123</v>
      </c>
      <c r="B1216" s="25">
        <v>33</v>
      </c>
    </row>
    <row r="1217" spans="1:2" x14ac:dyDescent="0.2">
      <c r="A1217" s="24">
        <v>1104</v>
      </c>
      <c r="B1217" s="25">
        <v>0</v>
      </c>
    </row>
    <row r="1218" spans="1:2" x14ac:dyDescent="0.2">
      <c r="A1218" s="24">
        <v>403</v>
      </c>
      <c r="B1218" s="25">
        <v>4</v>
      </c>
    </row>
    <row r="1219" spans="1:2" x14ac:dyDescent="0.2">
      <c r="A1219" s="24">
        <v>109</v>
      </c>
      <c r="B1219" s="25">
        <v>0</v>
      </c>
    </row>
    <row r="1220" spans="1:2" x14ac:dyDescent="0.2">
      <c r="A1220" s="24">
        <v>372</v>
      </c>
      <c r="B1220" s="25">
        <v>0</v>
      </c>
    </row>
    <row r="1221" spans="1:2" x14ac:dyDescent="0.2">
      <c r="A1221" s="24">
        <v>311</v>
      </c>
      <c r="B1221" s="25">
        <v>3</v>
      </c>
    </row>
    <row r="1222" spans="1:2" x14ac:dyDescent="0.2">
      <c r="A1222" s="24">
        <v>61</v>
      </c>
      <c r="B1222" s="25">
        <v>0</v>
      </c>
    </row>
    <row r="1223" spans="1:2" x14ac:dyDescent="0.2">
      <c r="A1223" s="24">
        <v>115</v>
      </c>
      <c r="B1223" s="25">
        <v>0</v>
      </c>
    </row>
    <row r="1224" spans="1:2" x14ac:dyDescent="0.2">
      <c r="A1224" s="24">
        <v>111</v>
      </c>
      <c r="B1224" s="25">
        <v>1</v>
      </c>
    </row>
    <row r="1225" spans="1:2" x14ac:dyDescent="0.2">
      <c r="A1225" s="24">
        <v>337</v>
      </c>
      <c r="B1225" s="25">
        <v>0</v>
      </c>
    </row>
    <row r="1226" spans="1:2" x14ac:dyDescent="0.2">
      <c r="A1226" s="24">
        <v>9</v>
      </c>
      <c r="B1226" s="25">
        <v>2</v>
      </c>
    </row>
    <row r="1227" spans="1:2" x14ac:dyDescent="0.2">
      <c r="A1227" s="24">
        <v>120</v>
      </c>
      <c r="B1227" s="25">
        <v>1</v>
      </c>
    </row>
    <row r="1228" spans="1:2" x14ac:dyDescent="0.2">
      <c r="A1228" s="24">
        <v>102</v>
      </c>
      <c r="B1228" s="25">
        <v>2</v>
      </c>
    </row>
    <row r="1229" spans="1:2" x14ac:dyDescent="0.2">
      <c r="A1229" s="24">
        <v>186</v>
      </c>
      <c r="B1229" s="25">
        <v>2</v>
      </c>
    </row>
    <row r="1230" spans="1:2" x14ac:dyDescent="0.2">
      <c r="A1230" s="24">
        <v>15</v>
      </c>
      <c r="B1230" s="25">
        <v>4</v>
      </c>
    </row>
    <row r="1231" spans="1:2" x14ac:dyDescent="0.2">
      <c r="A1231" s="24">
        <v>67</v>
      </c>
      <c r="B1231" s="25">
        <v>0</v>
      </c>
    </row>
    <row r="1232" spans="1:2" x14ac:dyDescent="0.2">
      <c r="A1232" s="24">
        <v>130</v>
      </c>
      <c r="B1232" s="25">
        <v>0</v>
      </c>
    </row>
    <row r="1233" spans="1:2" x14ac:dyDescent="0.2">
      <c r="A1233" s="24">
        <v>16</v>
      </c>
      <c r="B1233" s="25">
        <v>0</v>
      </c>
    </row>
    <row r="1234" spans="1:2" x14ac:dyDescent="0.2">
      <c r="A1234" s="24">
        <v>67</v>
      </c>
      <c r="B1234" s="25">
        <v>0</v>
      </c>
    </row>
    <row r="1235" spans="1:2" x14ac:dyDescent="0.2">
      <c r="A1235" s="24">
        <v>124</v>
      </c>
      <c r="B1235" s="25">
        <v>0</v>
      </c>
    </row>
    <row r="1236" spans="1:2" x14ac:dyDescent="0.2">
      <c r="A1236" s="24">
        <v>80</v>
      </c>
      <c r="B1236" s="25">
        <v>0</v>
      </c>
    </row>
    <row r="1237" spans="1:2" x14ac:dyDescent="0.2">
      <c r="A1237" s="24">
        <v>282</v>
      </c>
      <c r="B1237" s="25">
        <v>0</v>
      </c>
    </row>
    <row r="1238" spans="1:2" x14ac:dyDescent="0.2">
      <c r="A1238" s="24">
        <v>68</v>
      </c>
      <c r="B1238" s="25">
        <v>12</v>
      </c>
    </row>
    <row r="1239" spans="1:2" x14ac:dyDescent="0.2">
      <c r="A1239" s="24">
        <v>86</v>
      </c>
      <c r="B1239" s="25">
        <v>2</v>
      </c>
    </row>
    <row r="1240" spans="1:2" x14ac:dyDescent="0.2">
      <c r="A1240" s="24">
        <v>115</v>
      </c>
      <c r="B1240" s="25">
        <v>11</v>
      </c>
    </row>
    <row r="1241" spans="1:2" x14ac:dyDescent="0.2">
      <c r="A1241" s="24">
        <v>75</v>
      </c>
      <c r="B1241" s="25">
        <v>1</v>
      </c>
    </row>
    <row r="1242" spans="1:2" x14ac:dyDescent="0.2">
      <c r="A1242" s="24">
        <v>43</v>
      </c>
      <c r="B1242" s="25">
        <v>5</v>
      </c>
    </row>
    <row r="1243" spans="1:2" x14ac:dyDescent="0.2">
      <c r="A1243" s="24">
        <v>48</v>
      </c>
      <c r="B1243" s="25">
        <v>0</v>
      </c>
    </row>
    <row r="1244" spans="1:2" x14ac:dyDescent="0.2">
      <c r="A1244" s="24">
        <v>52</v>
      </c>
      <c r="B1244" s="25">
        <v>1</v>
      </c>
    </row>
    <row r="1245" spans="1:2" x14ac:dyDescent="0.2">
      <c r="A1245" s="24">
        <v>43</v>
      </c>
      <c r="B1245" s="25">
        <v>1</v>
      </c>
    </row>
    <row r="1246" spans="1:2" x14ac:dyDescent="0.2">
      <c r="A1246" s="24">
        <v>58</v>
      </c>
      <c r="B1246" s="25">
        <v>6</v>
      </c>
    </row>
    <row r="1247" spans="1:2" x14ac:dyDescent="0.2">
      <c r="A1247" s="24">
        <v>47</v>
      </c>
      <c r="B1247" s="25">
        <v>8</v>
      </c>
    </row>
    <row r="1248" spans="1:2" x14ac:dyDescent="0.2">
      <c r="A1248" s="24">
        <v>36</v>
      </c>
      <c r="B1248" s="25">
        <v>1</v>
      </c>
    </row>
    <row r="1249" spans="1:2" x14ac:dyDescent="0.2">
      <c r="A1249" s="24">
        <v>17</v>
      </c>
      <c r="B1249" s="25">
        <v>0</v>
      </c>
    </row>
    <row r="1250" spans="1:2" x14ac:dyDescent="0.2">
      <c r="A1250" s="24">
        <v>104</v>
      </c>
      <c r="B1250" s="25">
        <v>2</v>
      </c>
    </row>
    <row r="1251" spans="1:2" x14ac:dyDescent="0.2">
      <c r="A1251" s="24">
        <v>47</v>
      </c>
      <c r="B1251" s="25">
        <v>1</v>
      </c>
    </row>
    <row r="1252" spans="1:2" x14ac:dyDescent="0.2">
      <c r="A1252" s="24">
        <v>38</v>
      </c>
      <c r="B1252" s="25">
        <v>0</v>
      </c>
    </row>
    <row r="1253" spans="1:2" x14ac:dyDescent="0.2">
      <c r="A1253" s="24">
        <v>81</v>
      </c>
      <c r="B1253" s="25">
        <v>1</v>
      </c>
    </row>
    <row r="1254" spans="1:2" x14ac:dyDescent="0.2">
      <c r="A1254" s="24">
        <v>55</v>
      </c>
      <c r="B1254" s="25">
        <v>19</v>
      </c>
    </row>
    <row r="1255" spans="1:2" x14ac:dyDescent="0.2">
      <c r="A1255" s="24">
        <v>41</v>
      </c>
      <c r="B1255" s="25">
        <v>27</v>
      </c>
    </row>
    <row r="1256" spans="1:2" x14ac:dyDescent="0.2">
      <c r="A1256" s="24">
        <v>79</v>
      </c>
      <c r="B1256" s="25">
        <v>7</v>
      </c>
    </row>
    <row r="1257" spans="1:2" x14ac:dyDescent="0.2">
      <c r="A1257" s="24">
        <v>16</v>
      </c>
      <c r="B1257" s="25">
        <v>14</v>
      </c>
    </row>
    <row r="1258" spans="1:2" x14ac:dyDescent="0.2">
      <c r="A1258" s="24">
        <v>8</v>
      </c>
      <c r="B1258" s="25">
        <v>5</v>
      </c>
    </row>
    <row r="1259" spans="1:2" x14ac:dyDescent="0.2">
      <c r="A1259" s="24">
        <v>95</v>
      </c>
      <c r="B1259" s="25">
        <v>30</v>
      </c>
    </row>
    <row r="1260" spans="1:2" x14ac:dyDescent="0.2">
      <c r="A1260" s="24">
        <v>25</v>
      </c>
      <c r="B1260" s="25">
        <v>1</v>
      </c>
    </row>
    <row r="1261" spans="1:2" x14ac:dyDescent="0.2">
      <c r="A1261" s="24">
        <v>19</v>
      </c>
      <c r="B1261" s="25">
        <v>0</v>
      </c>
    </row>
    <row r="1262" spans="1:2" x14ac:dyDescent="0.2">
      <c r="A1262" s="24">
        <v>90</v>
      </c>
      <c r="B1262" s="25">
        <v>1501</v>
      </c>
    </row>
    <row r="1263" spans="1:2" x14ac:dyDescent="0.2">
      <c r="A1263" s="24">
        <v>41</v>
      </c>
      <c r="B1263" s="25">
        <v>52</v>
      </c>
    </row>
    <row r="1264" spans="1:2" x14ac:dyDescent="0.2">
      <c r="A1264" s="24">
        <v>30</v>
      </c>
      <c r="B1264" s="25">
        <v>23</v>
      </c>
    </row>
    <row r="1265" spans="1:2" x14ac:dyDescent="0.2">
      <c r="A1265" s="24">
        <v>38</v>
      </c>
      <c r="B1265" s="25">
        <v>535</v>
      </c>
    </row>
    <row r="1266" spans="1:2" x14ac:dyDescent="0.2">
      <c r="A1266" s="24">
        <v>65</v>
      </c>
      <c r="B1266" s="25">
        <v>3</v>
      </c>
    </row>
    <row r="1267" spans="1:2" x14ac:dyDescent="0.2">
      <c r="A1267" s="24">
        <v>75</v>
      </c>
      <c r="B1267" s="25">
        <v>6</v>
      </c>
    </row>
    <row r="1268" spans="1:2" x14ac:dyDescent="0.2">
      <c r="A1268" s="24">
        <v>16</v>
      </c>
      <c r="B1268" s="25">
        <v>3</v>
      </c>
    </row>
    <row r="1269" spans="1:2" x14ac:dyDescent="0.2">
      <c r="A1269" s="24">
        <v>10</v>
      </c>
      <c r="B1269" s="25">
        <v>5</v>
      </c>
    </row>
    <row r="1270" spans="1:2" x14ac:dyDescent="0.2">
      <c r="A1270" s="24">
        <v>27</v>
      </c>
      <c r="B1270" s="25">
        <v>17</v>
      </c>
    </row>
    <row r="1271" spans="1:2" x14ac:dyDescent="0.2">
      <c r="A1271" s="24">
        <v>259</v>
      </c>
      <c r="B1271" s="25">
        <v>11</v>
      </c>
    </row>
    <row r="1272" spans="1:2" x14ac:dyDescent="0.2">
      <c r="A1272" s="24">
        <v>39</v>
      </c>
      <c r="B1272" s="25">
        <v>70</v>
      </c>
    </row>
    <row r="1273" spans="1:2" x14ac:dyDescent="0.2">
      <c r="A1273" s="24">
        <v>42</v>
      </c>
      <c r="B1273" s="25">
        <v>6</v>
      </c>
    </row>
    <row r="1274" spans="1:2" x14ac:dyDescent="0.2">
      <c r="A1274" s="24">
        <v>10</v>
      </c>
      <c r="B1274" s="25">
        <v>43</v>
      </c>
    </row>
    <row r="1275" spans="1:2" x14ac:dyDescent="0.2">
      <c r="A1275" s="24">
        <v>56</v>
      </c>
      <c r="B1275" s="25">
        <v>152</v>
      </c>
    </row>
    <row r="1276" spans="1:2" x14ac:dyDescent="0.2">
      <c r="A1276" s="24">
        <v>20</v>
      </c>
      <c r="B1276" s="25">
        <v>59</v>
      </c>
    </row>
    <row r="1277" spans="1:2" x14ac:dyDescent="0.2">
      <c r="A1277" s="24">
        <v>170</v>
      </c>
      <c r="B1277" s="25">
        <v>4</v>
      </c>
    </row>
    <row r="1278" spans="1:2" x14ac:dyDescent="0.2">
      <c r="A1278" s="24">
        <v>29</v>
      </c>
      <c r="B1278" s="25">
        <v>10</v>
      </c>
    </row>
    <row r="1279" spans="1:2" x14ac:dyDescent="0.2">
      <c r="A1279" s="24">
        <v>132</v>
      </c>
      <c r="B1279" s="25">
        <v>5</v>
      </c>
    </row>
    <row r="1280" spans="1:2" x14ac:dyDescent="0.2">
      <c r="A1280" s="24">
        <v>27</v>
      </c>
      <c r="B1280" s="25">
        <v>60</v>
      </c>
    </row>
    <row r="1281" spans="1:2" x14ac:dyDescent="0.2">
      <c r="A1281" s="24">
        <v>26</v>
      </c>
      <c r="B1281" s="25">
        <v>84</v>
      </c>
    </row>
    <row r="1282" spans="1:2" x14ac:dyDescent="0.2">
      <c r="A1282" s="24">
        <v>43</v>
      </c>
      <c r="B1282" s="25">
        <v>47</v>
      </c>
    </row>
    <row r="1283" spans="1:2" x14ac:dyDescent="0.2">
      <c r="A1283" s="24">
        <v>80</v>
      </c>
      <c r="B1283" s="25">
        <v>66</v>
      </c>
    </row>
    <row r="1284" spans="1:2" x14ac:dyDescent="0.2">
      <c r="A1284" s="24">
        <v>33</v>
      </c>
      <c r="B1284" s="25">
        <v>171</v>
      </c>
    </row>
    <row r="1285" spans="1:2" x14ac:dyDescent="0.2">
      <c r="A1285" s="24">
        <v>71</v>
      </c>
      <c r="B1285" s="25">
        <v>29</v>
      </c>
    </row>
    <row r="1286" spans="1:2" x14ac:dyDescent="0.2">
      <c r="A1286" s="24">
        <v>81</v>
      </c>
      <c r="B1286" s="25">
        <v>9</v>
      </c>
    </row>
    <row r="1287" spans="1:2" x14ac:dyDescent="0.2">
      <c r="A1287" s="24">
        <v>76</v>
      </c>
      <c r="B1287" s="25">
        <v>27</v>
      </c>
    </row>
    <row r="1288" spans="1:2" x14ac:dyDescent="0.2">
      <c r="A1288" s="24">
        <v>48</v>
      </c>
      <c r="B1288" s="25">
        <v>2</v>
      </c>
    </row>
    <row r="1289" spans="1:2" x14ac:dyDescent="0.2">
      <c r="A1289" s="24">
        <v>61</v>
      </c>
      <c r="B1289" s="25">
        <v>3</v>
      </c>
    </row>
    <row r="1290" spans="1:2" x14ac:dyDescent="0.2">
      <c r="A1290" s="24">
        <v>60</v>
      </c>
      <c r="B1290" s="25">
        <v>4</v>
      </c>
    </row>
    <row r="1291" spans="1:2" x14ac:dyDescent="0.2">
      <c r="A1291" s="24">
        <v>136</v>
      </c>
      <c r="B1291" s="25">
        <v>2</v>
      </c>
    </row>
    <row r="1292" spans="1:2" x14ac:dyDescent="0.2">
      <c r="A1292" s="24">
        <v>14</v>
      </c>
      <c r="B1292" s="25">
        <v>20</v>
      </c>
    </row>
    <row r="1293" spans="1:2" x14ac:dyDescent="0.2">
      <c r="A1293" s="24">
        <v>78</v>
      </c>
      <c r="B1293" s="25">
        <v>3</v>
      </c>
    </row>
    <row r="1294" spans="1:2" x14ac:dyDescent="0.2">
      <c r="A1294" s="24">
        <v>4</v>
      </c>
      <c r="B1294" s="25">
        <v>4</v>
      </c>
    </row>
    <row r="1295" spans="1:2" x14ac:dyDescent="0.2">
      <c r="A1295" s="24">
        <v>11</v>
      </c>
      <c r="B1295" s="25">
        <v>1</v>
      </c>
    </row>
    <row r="1296" spans="1:2" x14ac:dyDescent="0.2">
      <c r="A1296" s="24">
        <v>185</v>
      </c>
      <c r="B1296" s="25">
        <v>0</v>
      </c>
    </row>
    <row r="1297" spans="1:2" x14ac:dyDescent="0.2">
      <c r="A1297" s="24">
        <v>59</v>
      </c>
      <c r="B1297" s="25">
        <v>0</v>
      </c>
    </row>
    <row r="1298" spans="1:2" x14ac:dyDescent="0.2">
      <c r="A1298" s="24">
        <v>27</v>
      </c>
      <c r="B1298" s="25">
        <v>14</v>
      </c>
    </row>
    <row r="1299" spans="1:2" x14ac:dyDescent="0.2">
      <c r="A1299" s="24">
        <v>63</v>
      </c>
      <c r="B1299" s="25">
        <v>1</v>
      </c>
    </row>
    <row r="1300" spans="1:2" x14ac:dyDescent="0.2">
      <c r="A1300" s="24">
        <v>13</v>
      </c>
      <c r="B1300" s="25">
        <v>118</v>
      </c>
    </row>
    <row r="1301" spans="1:2" x14ac:dyDescent="0.2">
      <c r="A1301" s="24">
        <v>13</v>
      </c>
      <c r="B1301" s="25">
        <v>2</v>
      </c>
    </row>
    <row r="1302" spans="1:2" x14ac:dyDescent="0.2">
      <c r="A1302" s="24">
        <v>57</v>
      </c>
      <c r="B1302" s="25">
        <v>1</v>
      </c>
    </row>
    <row r="1303" spans="1:2" x14ac:dyDescent="0.2">
      <c r="A1303" s="24">
        <v>61</v>
      </c>
      <c r="B1303" s="25">
        <v>3</v>
      </c>
    </row>
    <row r="1304" spans="1:2" x14ac:dyDescent="0.2">
      <c r="A1304" s="24">
        <v>65</v>
      </c>
      <c r="B1304" s="25">
        <v>1</v>
      </c>
    </row>
    <row r="1305" spans="1:2" x14ac:dyDescent="0.2">
      <c r="A1305" s="24">
        <v>134</v>
      </c>
      <c r="B1305" s="25">
        <v>3</v>
      </c>
    </row>
    <row r="1306" spans="1:2" x14ac:dyDescent="0.2">
      <c r="A1306" s="24">
        <v>37</v>
      </c>
      <c r="B1306" s="25">
        <v>38</v>
      </c>
    </row>
    <row r="1307" spans="1:2" x14ac:dyDescent="0.2">
      <c r="A1307" s="24">
        <v>37</v>
      </c>
      <c r="B1307" s="25">
        <v>52</v>
      </c>
    </row>
    <row r="1308" spans="1:2" x14ac:dyDescent="0.2">
      <c r="A1308" s="24">
        <v>150</v>
      </c>
      <c r="B1308" s="25">
        <v>2</v>
      </c>
    </row>
    <row r="1309" spans="1:2" x14ac:dyDescent="0.2">
      <c r="A1309" s="24">
        <v>56</v>
      </c>
      <c r="B1309" s="25">
        <v>0</v>
      </c>
    </row>
    <row r="1310" spans="1:2" x14ac:dyDescent="0.2">
      <c r="A1310" s="24">
        <v>18</v>
      </c>
      <c r="B1310" s="25">
        <v>4</v>
      </c>
    </row>
    <row r="1311" spans="1:2" x14ac:dyDescent="0.2">
      <c r="A1311" s="24">
        <v>60</v>
      </c>
      <c r="B1311" s="25">
        <v>4</v>
      </c>
    </row>
    <row r="1312" spans="1:2" x14ac:dyDescent="0.2">
      <c r="A1312" s="24">
        <v>67</v>
      </c>
      <c r="B1312" s="25">
        <v>18</v>
      </c>
    </row>
    <row r="1313" spans="1:2" x14ac:dyDescent="0.2">
      <c r="A1313" s="24">
        <v>35</v>
      </c>
      <c r="B1313" s="25">
        <v>0</v>
      </c>
    </row>
    <row r="1314" spans="1:2" x14ac:dyDescent="0.2">
      <c r="A1314" s="24">
        <v>34</v>
      </c>
      <c r="B1314" s="25">
        <v>22</v>
      </c>
    </row>
    <row r="1315" spans="1:2" x14ac:dyDescent="0.2">
      <c r="A1315" s="24">
        <v>36</v>
      </c>
      <c r="B1315" s="25">
        <v>49</v>
      </c>
    </row>
    <row r="1316" spans="1:2" x14ac:dyDescent="0.2">
      <c r="A1316" s="24">
        <v>18</v>
      </c>
      <c r="B1316" s="25">
        <v>19</v>
      </c>
    </row>
    <row r="1317" spans="1:2" x14ac:dyDescent="0.2">
      <c r="A1317" s="24">
        <v>25</v>
      </c>
      <c r="B1317" s="25">
        <v>4</v>
      </c>
    </row>
    <row r="1318" spans="1:2" x14ac:dyDescent="0.2">
      <c r="A1318" s="24">
        <v>21</v>
      </c>
      <c r="B1318" s="25">
        <v>4</v>
      </c>
    </row>
    <row r="1319" spans="1:2" x14ac:dyDescent="0.2">
      <c r="A1319" s="24">
        <v>151</v>
      </c>
      <c r="B1319" s="25">
        <v>2</v>
      </c>
    </row>
    <row r="1320" spans="1:2" x14ac:dyDescent="0.2">
      <c r="A1320" s="24">
        <v>489</v>
      </c>
      <c r="B1320" s="25">
        <v>0</v>
      </c>
    </row>
    <row r="1321" spans="1:2" x14ac:dyDescent="0.2">
      <c r="A1321" s="24">
        <v>50</v>
      </c>
      <c r="B1321" s="25">
        <v>0</v>
      </c>
    </row>
    <row r="1322" spans="1:2" x14ac:dyDescent="0.2">
      <c r="A1322" s="24">
        <v>321</v>
      </c>
      <c r="B1322" s="25">
        <v>14</v>
      </c>
    </row>
    <row r="1323" spans="1:2" x14ac:dyDescent="0.2">
      <c r="A1323" s="24">
        <v>1762</v>
      </c>
      <c r="B1323" s="25">
        <v>8</v>
      </c>
    </row>
    <row r="1324" spans="1:2" x14ac:dyDescent="0.2">
      <c r="A1324" s="24">
        <v>385</v>
      </c>
      <c r="B1324" s="25">
        <v>0</v>
      </c>
    </row>
    <row r="1325" spans="1:2" x14ac:dyDescent="0.2">
      <c r="A1325" s="24">
        <v>398</v>
      </c>
      <c r="B1325" s="25">
        <v>15</v>
      </c>
    </row>
    <row r="1326" spans="1:2" x14ac:dyDescent="0.2">
      <c r="A1326" s="24">
        <v>304</v>
      </c>
      <c r="B1326" s="25">
        <v>33</v>
      </c>
    </row>
    <row r="1327" spans="1:2" x14ac:dyDescent="0.2">
      <c r="A1327" s="24">
        <v>676</v>
      </c>
      <c r="B1327" s="25">
        <v>2</v>
      </c>
    </row>
    <row r="1328" spans="1:2" x14ac:dyDescent="0.2">
      <c r="A1328" s="24">
        <v>577</v>
      </c>
      <c r="B1328" s="25">
        <v>6</v>
      </c>
    </row>
    <row r="1329" spans="1:2" x14ac:dyDescent="0.2">
      <c r="A1329" s="24">
        <v>3663</v>
      </c>
      <c r="B1329" s="25">
        <v>2</v>
      </c>
    </row>
    <row r="1330" spans="1:2" x14ac:dyDescent="0.2">
      <c r="A1330" s="24">
        <v>294</v>
      </c>
      <c r="B1330" s="25">
        <v>0</v>
      </c>
    </row>
    <row r="1331" spans="1:2" x14ac:dyDescent="0.2">
      <c r="A1331" s="24">
        <v>28</v>
      </c>
      <c r="B1331" s="25">
        <v>4</v>
      </c>
    </row>
    <row r="1332" spans="1:2" x14ac:dyDescent="0.2">
      <c r="A1332" s="24">
        <v>100</v>
      </c>
      <c r="B1332" s="25">
        <v>1</v>
      </c>
    </row>
    <row r="1333" spans="1:2" x14ac:dyDescent="0.2">
      <c r="A1333" s="24">
        <v>72</v>
      </c>
      <c r="B1333" s="25">
        <v>3</v>
      </c>
    </row>
    <row r="1334" spans="1:2" x14ac:dyDescent="0.2">
      <c r="A1334" s="24">
        <v>238</v>
      </c>
      <c r="B1334" s="25">
        <v>4</v>
      </c>
    </row>
    <row r="1335" spans="1:2" x14ac:dyDescent="0.2">
      <c r="A1335" s="24">
        <v>159</v>
      </c>
      <c r="B1335" s="25">
        <v>0</v>
      </c>
    </row>
    <row r="1336" spans="1:2" x14ac:dyDescent="0.2">
      <c r="A1336" s="24">
        <v>77</v>
      </c>
      <c r="B1336" s="25">
        <v>4</v>
      </c>
    </row>
    <row r="1337" spans="1:2" x14ac:dyDescent="0.2">
      <c r="A1337" s="24">
        <v>53</v>
      </c>
      <c r="B1337" s="25">
        <v>3</v>
      </c>
    </row>
    <row r="1338" spans="1:2" x14ac:dyDescent="0.2">
      <c r="A1338" s="24">
        <v>1251</v>
      </c>
      <c r="B1338" s="25">
        <v>34</v>
      </c>
    </row>
    <row r="1339" spans="1:2" x14ac:dyDescent="0.2">
      <c r="A1339" s="24">
        <v>465</v>
      </c>
      <c r="B1339" s="25">
        <v>2</v>
      </c>
    </row>
    <row r="1340" spans="1:2" x14ac:dyDescent="0.2">
      <c r="A1340" s="24">
        <v>74</v>
      </c>
      <c r="B1340" s="25">
        <v>33</v>
      </c>
    </row>
    <row r="1341" spans="1:2" x14ac:dyDescent="0.2">
      <c r="A1341" s="24">
        <v>62</v>
      </c>
      <c r="B1341" s="25">
        <v>0</v>
      </c>
    </row>
    <row r="1342" spans="1:2" x14ac:dyDescent="0.2">
      <c r="A1342" s="24">
        <v>3468</v>
      </c>
      <c r="B1342" s="25">
        <v>0</v>
      </c>
    </row>
    <row r="1343" spans="1:2" x14ac:dyDescent="0.2">
      <c r="A1343" s="24">
        <v>52</v>
      </c>
      <c r="B1343" s="25">
        <v>1</v>
      </c>
    </row>
    <row r="1344" spans="1:2" x14ac:dyDescent="0.2">
      <c r="A1344" s="24">
        <v>50</v>
      </c>
      <c r="B1344" s="25">
        <v>13</v>
      </c>
    </row>
    <row r="1345" spans="1:2" x14ac:dyDescent="0.2">
      <c r="A1345" s="24">
        <v>45</v>
      </c>
      <c r="B1345" s="25">
        <v>2</v>
      </c>
    </row>
    <row r="1346" spans="1:2" x14ac:dyDescent="0.2">
      <c r="A1346" s="24">
        <v>21</v>
      </c>
      <c r="B1346" s="25">
        <v>36</v>
      </c>
    </row>
    <row r="1347" spans="1:2" x14ac:dyDescent="0.2">
      <c r="A1347" s="24">
        <v>100</v>
      </c>
      <c r="B1347" s="25">
        <v>1</v>
      </c>
    </row>
    <row r="1348" spans="1:2" x14ac:dyDescent="0.2">
      <c r="A1348" s="24">
        <v>81</v>
      </c>
      <c r="B1348" s="25">
        <v>15</v>
      </c>
    </row>
    <row r="1349" spans="1:2" x14ac:dyDescent="0.2">
      <c r="A1349" s="24">
        <v>286</v>
      </c>
      <c r="B1349" s="25">
        <v>1</v>
      </c>
    </row>
    <row r="1350" spans="1:2" x14ac:dyDescent="0.2">
      <c r="A1350" s="24">
        <v>42</v>
      </c>
      <c r="B1350" s="25">
        <v>0</v>
      </c>
    </row>
    <row r="1351" spans="1:2" x14ac:dyDescent="0.2">
      <c r="A1351" s="24">
        <v>199</v>
      </c>
      <c r="B1351" s="25">
        <v>1</v>
      </c>
    </row>
    <row r="1352" spans="1:2" x14ac:dyDescent="0.2">
      <c r="A1352" s="24">
        <v>25</v>
      </c>
      <c r="B1352" s="25">
        <v>0</v>
      </c>
    </row>
    <row r="1353" spans="1:2" x14ac:dyDescent="0.2">
      <c r="A1353" s="24">
        <v>84</v>
      </c>
      <c r="B1353" s="25">
        <v>0</v>
      </c>
    </row>
    <row r="1354" spans="1:2" x14ac:dyDescent="0.2">
      <c r="A1354" s="24">
        <v>50</v>
      </c>
      <c r="B1354" s="25">
        <v>1</v>
      </c>
    </row>
    <row r="1355" spans="1:2" x14ac:dyDescent="0.2">
      <c r="A1355" s="24">
        <v>26</v>
      </c>
      <c r="B1355" s="25">
        <v>39</v>
      </c>
    </row>
    <row r="1356" spans="1:2" x14ac:dyDescent="0.2">
      <c r="A1356" s="24">
        <v>14</v>
      </c>
      <c r="B1356" s="25">
        <v>0</v>
      </c>
    </row>
    <row r="1357" spans="1:2" x14ac:dyDescent="0.2">
      <c r="A1357" s="24">
        <v>49</v>
      </c>
      <c r="B1357" s="25">
        <v>0</v>
      </c>
    </row>
    <row r="1358" spans="1:2" x14ac:dyDescent="0.2">
      <c r="A1358" s="24">
        <v>69</v>
      </c>
      <c r="B1358" s="25">
        <v>3</v>
      </c>
    </row>
    <row r="1359" spans="1:2" x14ac:dyDescent="0.2">
      <c r="A1359" s="24">
        <v>60</v>
      </c>
      <c r="B1359" s="25">
        <v>1</v>
      </c>
    </row>
    <row r="1360" spans="1:2" x14ac:dyDescent="0.2">
      <c r="A1360" s="24">
        <v>80</v>
      </c>
      <c r="B1360" s="25">
        <v>13</v>
      </c>
    </row>
    <row r="1361" spans="1:2" x14ac:dyDescent="0.2">
      <c r="A1361" s="24">
        <v>56</v>
      </c>
      <c r="B1361" s="25">
        <v>0</v>
      </c>
    </row>
    <row r="1362" spans="1:2" x14ac:dyDescent="0.2">
      <c r="A1362" s="24">
        <v>104</v>
      </c>
      <c r="B1362" s="25">
        <v>6</v>
      </c>
    </row>
    <row r="1363" spans="1:2" x14ac:dyDescent="0.2">
      <c r="A1363" s="24">
        <v>46</v>
      </c>
      <c r="B1363" s="25">
        <v>0</v>
      </c>
    </row>
    <row r="1364" spans="1:2" x14ac:dyDescent="0.2">
      <c r="A1364" s="24">
        <v>206</v>
      </c>
      <c r="B1364" s="25">
        <v>14</v>
      </c>
    </row>
    <row r="1365" spans="1:2" x14ac:dyDescent="0.2">
      <c r="A1365" s="24">
        <v>18</v>
      </c>
      <c r="B1365" s="25">
        <v>5</v>
      </c>
    </row>
    <row r="1366" spans="1:2" x14ac:dyDescent="0.2">
      <c r="A1366" s="24">
        <v>28</v>
      </c>
      <c r="B1366" s="25">
        <v>6</v>
      </c>
    </row>
    <row r="1367" spans="1:2" x14ac:dyDescent="0.2">
      <c r="A1367" s="24">
        <v>11</v>
      </c>
      <c r="B1367" s="25">
        <v>15</v>
      </c>
    </row>
    <row r="1368" spans="1:2" x14ac:dyDescent="0.2">
      <c r="A1368" s="24">
        <v>263</v>
      </c>
      <c r="B1368" s="25">
        <v>0</v>
      </c>
    </row>
    <row r="1369" spans="1:2" x14ac:dyDescent="0.2">
      <c r="A1369" s="24">
        <v>394</v>
      </c>
      <c r="B1369" s="25">
        <v>1</v>
      </c>
    </row>
    <row r="1370" spans="1:2" x14ac:dyDescent="0.2">
      <c r="A1370" s="24">
        <v>1049</v>
      </c>
      <c r="B1370" s="25">
        <v>9</v>
      </c>
    </row>
    <row r="1371" spans="1:2" x14ac:dyDescent="0.2">
      <c r="A1371" s="24">
        <v>308</v>
      </c>
      <c r="B1371" s="25">
        <v>3</v>
      </c>
    </row>
    <row r="1372" spans="1:2" x14ac:dyDescent="0.2">
      <c r="A1372" s="24">
        <v>1088</v>
      </c>
      <c r="B1372" s="25">
        <v>3</v>
      </c>
    </row>
    <row r="1373" spans="1:2" x14ac:dyDescent="0.2">
      <c r="A1373" s="24">
        <v>73</v>
      </c>
      <c r="B1373" s="25">
        <v>1</v>
      </c>
    </row>
    <row r="1374" spans="1:2" x14ac:dyDescent="0.2">
      <c r="A1374" s="24">
        <v>143</v>
      </c>
      <c r="B1374" s="25">
        <v>3</v>
      </c>
    </row>
    <row r="1375" spans="1:2" x14ac:dyDescent="0.2">
      <c r="A1375" s="24">
        <v>1420</v>
      </c>
      <c r="B1375" s="25">
        <v>0</v>
      </c>
    </row>
    <row r="1376" spans="1:2" x14ac:dyDescent="0.2">
      <c r="A1376" s="24">
        <v>305</v>
      </c>
      <c r="B1376" s="25">
        <v>2</v>
      </c>
    </row>
    <row r="1377" spans="1:2" x14ac:dyDescent="0.2">
      <c r="A1377" s="24">
        <v>551</v>
      </c>
      <c r="B1377" s="25">
        <v>10</v>
      </c>
    </row>
    <row r="1378" spans="1:2" x14ac:dyDescent="0.2">
      <c r="A1378" s="24">
        <v>187</v>
      </c>
      <c r="B1378" s="25">
        <v>60</v>
      </c>
    </row>
    <row r="1379" spans="1:2" x14ac:dyDescent="0.2">
      <c r="A1379" s="24">
        <v>325</v>
      </c>
      <c r="B1379" s="25">
        <v>5</v>
      </c>
    </row>
    <row r="1380" spans="1:2" x14ac:dyDescent="0.2">
      <c r="A1380" s="24">
        <v>148</v>
      </c>
      <c r="B1380" s="25">
        <v>9</v>
      </c>
    </row>
    <row r="1381" spans="1:2" x14ac:dyDescent="0.2">
      <c r="A1381" s="24">
        <v>69</v>
      </c>
      <c r="B1381" s="25">
        <v>13</v>
      </c>
    </row>
    <row r="1382" spans="1:2" x14ac:dyDescent="0.2">
      <c r="A1382" s="24">
        <v>173</v>
      </c>
      <c r="B1382" s="25">
        <v>0</v>
      </c>
    </row>
    <row r="1383" spans="1:2" x14ac:dyDescent="0.2">
      <c r="A1383" s="24">
        <v>269</v>
      </c>
      <c r="B1383" s="25">
        <v>8</v>
      </c>
    </row>
    <row r="1384" spans="1:2" x14ac:dyDescent="0.2">
      <c r="A1384" s="24">
        <v>185</v>
      </c>
      <c r="B1384" s="25">
        <v>3</v>
      </c>
    </row>
    <row r="1385" spans="1:2" x14ac:dyDescent="0.2">
      <c r="A1385" s="24">
        <v>176</v>
      </c>
      <c r="B1385" s="25">
        <v>3</v>
      </c>
    </row>
    <row r="1386" spans="1:2" x14ac:dyDescent="0.2">
      <c r="A1386" s="24">
        <v>1019</v>
      </c>
      <c r="B1386" s="25">
        <v>0</v>
      </c>
    </row>
    <row r="1387" spans="1:2" x14ac:dyDescent="0.2">
      <c r="A1387" s="24">
        <v>113</v>
      </c>
      <c r="B1387" s="25">
        <v>6</v>
      </c>
    </row>
    <row r="1388" spans="1:2" x14ac:dyDescent="0.2">
      <c r="A1388" s="24">
        <v>404</v>
      </c>
      <c r="B1388" s="25">
        <v>4</v>
      </c>
    </row>
    <row r="1389" spans="1:2" x14ac:dyDescent="0.2">
      <c r="A1389" s="24">
        <v>707</v>
      </c>
      <c r="B1389" s="25">
        <v>1</v>
      </c>
    </row>
    <row r="1390" spans="1:2" x14ac:dyDescent="0.2">
      <c r="A1390" s="24">
        <v>392</v>
      </c>
      <c r="B1390" s="25">
        <v>29</v>
      </c>
    </row>
    <row r="1391" spans="1:2" x14ac:dyDescent="0.2">
      <c r="A1391" s="24">
        <v>23</v>
      </c>
      <c r="B1391" s="25">
        <v>0</v>
      </c>
    </row>
    <row r="1392" spans="1:2" x14ac:dyDescent="0.2">
      <c r="A1392" s="24">
        <v>682</v>
      </c>
      <c r="B1392" s="25">
        <v>4</v>
      </c>
    </row>
    <row r="1393" spans="1:2" x14ac:dyDescent="0.2">
      <c r="A1393" s="24">
        <v>37</v>
      </c>
      <c r="B1393" s="25">
        <v>5</v>
      </c>
    </row>
    <row r="1394" spans="1:2" x14ac:dyDescent="0.2">
      <c r="A1394" s="24">
        <v>146</v>
      </c>
      <c r="B1394" s="25">
        <v>4</v>
      </c>
    </row>
    <row r="1395" spans="1:2" x14ac:dyDescent="0.2">
      <c r="A1395" s="24">
        <v>119</v>
      </c>
      <c r="B1395" s="25">
        <v>5</v>
      </c>
    </row>
    <row r="1396" spans="1:2" x14ac:dyDescent="0.2">
      <c r="A1396" s="24">
        <v>163</v>
      </c>
      <c r="B1396" s="25">
        <v>1</v>
      </c>
    </row>
    <row r="1397" spans="1:2" x14ac:dyDescent="0.2">
      <c r="A1397" s="24">
        <v>339</v>
      </c>
      <c r="B1397" s="25">
        <v>1</v>
      </c>
    </row>
    <row r="1398" spans="1:2" x14ac:dyDescent="0.2">
      <c r="A1398" s="24">
        <v>58</v>
      </c>
      <c r="B1398" s="25">
        <v>0</v>
      </c>
    </row>
    <row r="1399" spans="1:2" x14ac:dyDescent="0.2">
      <c r="A1399" s="24">
        <v>456</v>
      </c>
      <c r="B1399" s="25">
        <v>14</v>
      </c>
    </row>
    <row r="1400" spans="1:2" x14ac:dyDescent="0.2">
      <c r="A1400" s="24">
        <v>15</v>
      </c>
      <c r="B1400" s="25">
        <v>3</v>
      </c>
    </row>
    <row r="1401" spans="1:2" x14ac:dyDescent="0.2">
      <c r="A1401" s="24">
        <v>191</v>
      </c>
      <c r="B1401" s="25">
        <v>10</v>
      </c>
    </row>
    <row r="1402" spans="1:2" x14ac:dyDescent="0.2">
      <c r="A1402" s="24">
        <v>17</v>
      </c>
      <c r="B1402" s="25">
        <v>17</v>
      </c>
    </row>
    <row r="1403" spans="1:2" x14ac:dyDescent="0.2">
      <c r="A1403" s="24">
        <v>28</v>
      </c>
      <c r="B1403" s="25">
        <v>2</v>
      </c>
    </row>
    <row r="1404" spans="1:2" x14ac:dyDescent="0.2">
      <c r="A1404" s="24">
        <v>18</v>
      </c>
      <c r="B1404" s="25">
        <v>0</v>
      </c>
    </row>
    <row r="1405" spans="1:2" x14ac:dyDescent="0.2">
      <c r="A1405" s="24">
        <v>61</v>
      </c>
      <c r="B1405" s="25">
        <v>4</v>
      </c>
    </row>
    <row r="1406" spans="1:2" x14ac:dyDescent="0.2">
      <c r="A1406" s="24">
        <v>108</v>
      </c>
      <c r="B1406" s="25">
        <v>12</v>
      </c>
    </row>
    <row r="1407" spans="1:2" x14ac:dyDescent="0.2">
      <c r="A1407" s="24">
        <v>142</v>
      </c>
      <c r="B1407" s="25">
        <v>3</v>
      </c>
    </row>
    <row r="1408" spans="1:2" x14ac:dyDescent="0.2">
      <c r="A1408" s="24">
        <v>74</v>
      </c>
      <c r="B1408" s="25">
        <v>12</v>
      </c>
    </row>
    <row r="1409" spans="1:2" x14ac:dyDescent="0.2">
      <c r="A1409" s="24">
        <v>38</v>
      </c>
      <c r="B1409" s="25">
        <v>0</v>
      </c>
    </row>
    <row r="1410" spans="1:2" x14ac:dyDescent="0.2">
      <c r="A1410" s="24">
        <v>20</v>
      </c>
      <c r="B1410" s="25">
        <v>7</v>
      </c>
    </row>
    <row r="1411" spans="1:2" x14ac:dyDescent="0.2">
      <c r="A1411" s="24">
        <v>24</v>
      </c>
      <c r="B1411" s="25">
        <v>2</v>
      </c>
    </row>
    <row r="1412" spans="1:2" x14ac:dyDescent="0.2">
      <c r="A1412" s="24">
        <v>66</v>
      </c>
      <c r="B1412" s="25">
        <v>1</v>
      </c>
    </row>
    <row r="1413" spans="1:2" x14ac:dyDescent="0.2">
      <c r="A1413" s="24">
        <v>28</v>
      </c>
      <c r="B1413" s="25">
        <v>4</v>
      </c>
    </row>
    <row r="1414" spans="1:2" x14ac:dyDescent="0.2">
      <c r="A1414" s="24">
        <v>24</v>
      </c>
      <c r="B1414" s="25">
        <v>4</v>
      </c>
    </row>
    <row r="1415" spans="1:2" x14ac:dyDescent="0.2">
      <c r="A1415" s="24">
        <v>73</v>
      </c>
      <c r="B1415" s="25">
        <v>17</v>
      </c>
    </row>
    <row r="1416" spans="1:2" x14ac:dyDescent="0.2">
      <c r="A1416" s="24">
        <v>3</v>
      </c>
      <c r="B1416" s="25">
        <v>7</v>
      </c>
    </row>
    <row r="1417" spans="1:2" x14ac:dyDescent="0.2">
      <c r="A1417" s="24">
        <v>20</v>
      </c>
      <c r="B1417" s="25">
        <v>2</v>
      </c>
    </row>
    <row r="1418" spans="1:2" x14ac:dyDescent="0.2">
      <c r="A1418" s="24">
        <v>21</v>
      </c>
      <c r="B1418" s="25">
        <v>5</v>
      </c>
    </row>
    <row r="1419" spans="1:2" x14ac:dyDescent="0.2">
      <c r="A1419" s="24">
        <v>94</v>
      </c>
      <c r="B1419" s="25">
        <v>1</v>
      </c>
    </row>
    <row r="1420" spans="1:2" x14ac:dyDescent="0.2">
      <c r="A1420" s="24">
        <v>139</v>
      </c>
      <c r="B1420" s="25">
        <v>1</v>
      </c>
    </row>
    <row r="1421" spans="1:2" x14ac:dyDescent="0.2">
      <c r="A1421" s="24">
        <v>130</v>
      </c>
      <c r="B1421" s="25">
        <v>14</v>
      </c>
    </row>
    <row r="1422" spans="1:2" x14ac:dyDescent="0.2">
      <c r="A1422" s="24">
        <v>31</v>
      </c>
      <c r="B1422" s="25">
        <v>26</v>
      </c>
    </row>
    <row r="1423" spans="1:2" x14ac:dyDescent="0.2">
      <c r="A1423" s="24">
        <v>13</v>
      </c>
      <c r="B1423" s="25">
        <v>2</v>
      </c>
    </row>
    <row r="1424" spans="1:2" x14ac:dyDescent="0.2">
      <c r="A1424" s="24">
        <v>90</v>
      </c>
      <c r="B1424" s="25">
        <v>1</v>
      </c>
    </row>
    <row r="1425" spans="1:2" x14ac:dyDescent="0.2">
      <c r="A1425" s="24">
        <v>141</v>
      </c>
      <c r="B1425" s="25">
        <v>3</v>
      </c>
    </row>
    <row r="1426" spans="1:2" x14ac:dyDescent="0.2">
      <c r="A1426" s="24">
        <v>23</v>
      </c>
      <c r="B1426" s="25">
        <v>7</v>
      </c>
    </row>
    <row r="1427" spans="1:2" x14ac:dyDescent="0.2">
      <c r="A1427" s="24">
        <v>18</v>
      </c>
      <c r="B1427" s="25">
        <v>9</v>
      </c>
    </row>
    <row r="1428" spans="1:2" x14ac:dyDescent="0.2">
      <c r="A1428" s="24">
        <v>76</v>
      </c>
      <c r="B1428" s="25">
        <v>20</v>
      </c>
    </row>
    <row r="1429" spans="1:2" x14ac:dyDescent="0.2">
      <c r="A1429" s="24">
        <v>93</v>
      </c>
      <c r="B1429" s="25">
        <v>6</v>
      </c>
    </row>
    <row r="1430" spans="1:2" x14ac:dyDescent="0.2">
      <c r="A1430" s="24">
        <v>69</v>
      </c>
      <c r="B1430" s="25">
        <v>13</v>
      </c>
    </row>
    <row r="1431" spans="1:2" x14ac:dyDescent="0.2">
      <c r="A1431" s="24">
        <v>21</v>
      </c>
      <c r="B1431" s="25">
        <v>1</v>
      </c>
    </row>
    <row r="1432" spans="1:2" x14ac:dyDescent="0.2">
      <c r="A1432" s="24">
        <v>57</v>
      </c>
      <c r="B1432" s="25">
        <v>202</v>
      </c>
    </row>
    <row r="1433" spans="1:2" x14ac:dyDescent="0.2">
      <c r="A1433" s="24">
        <v>108</v>
      </c>
      <c r="B1433" s="25">
        <v>0</v>
      </c>
    </row>
    <row r="1434" spans="1:2" x14ac:dyDescent="0.2">
      <c r="A1434" s="24">
        <v>83</v>
      </c>
      <c r="B1434" s="25">
        <v>1</v>
      </c>
    </row>
    <row r="1435" spans="1:2" x14ac:dyDescent="0.2">
      <c r="A1435" s="24">
        <v>96</v>
      </c>
      <c r="B1435" s="25">
        <v>0</v>
      </c>
    </row>
    <row r="1436" spans="1:2" x14ac:dyDescent="0.2">
      <c r="A1436" s="24">
        <v>64</v>
      </c>
      <c r="B1436" s="25">
        <v>2</v>
      </c>
    </row>
    <row r="1437" spans="1:2" x14ac:dyDescent="0.2">
      <c r="A1437" s="24">
        <v>14</v>
      </c>
      <c r="B1437" s="25">
        <v>13</v>
      </c>
    </row>
    <row r="1438" spans="1:2" x14ac:dyDescent="0.2">
      <c r="A1438" s="24">
        <v>169</v>
      </c>
      <c r="B1438" s="25">
        <v>9</v>
      </c>
    </row>
    <row r="1439" spans="1:2" x14ac:dyDescent="0.2">
      <c r="A1439" s="24">
        <v>33</v>
      </c>
      <c r="B1439" s="25">
        <v>2</v>
      </c>
    </row>
    <row r="1440" spans="1:2" x14ac:dyDescent="0.2">
      <c r="A1440" s="24">
        <v>102</v>
      </c>
      <c r="B1440" s="25">
        <v>0</v>
      </c>
    </row>
    <row r="1441" spans="1:2" x14ac:dyDescent="0.2">
      <c r="A1441" s="24">
        <v>104</v>
      </c>
      <c r="B1441" s="25">
        <v>58</v>
      </c>
    </row>
    <row r="1442" spans="1:2" x14ac:dyDescent="0.2">
      <c r="A1442" s="24">
        <v>20</v>
      </c>
      <c r="B1442" s="25">
        <v>8</v>
      </c>
    </row>
    <row r="1443" spans="1:2" x14ac:dyDescent="0.2">
      <c r="A1443" s="24">
        <v>35</v>
      </c>
      <c r="B1443" s="25">
        <v>3</v>
      </c>
    </row>
    <row r="1444" spans="1:2" x14ac:dyDescent="0.2">
      <c r="A1444" s="24">
        <v>94</v>
      </c>
      <c r="B1444" s="25">
        <v>0</v>
      </c>
    </row>
    <row r="1445" spans="1:2" x14ac:dyDescent="0.2">
      <c r="A1445" s="24">
        <v>14</v>
      </c>
      <c r="B1445" s="25">
        <v>11</v>
      </c>
    </row>
    <row r="1446" spans="1:2" x14ac:dyDescent="0.2">
      <c r="A1446" s="24">
        <v>15</v>
      </c>
      <c r="B1446" s="25">
        <v>20</v>
      </c>
    </row>
    <row r="1447" spans="1:2" x14ac:dyDescent="0.2">
      <c r="A1447" s="24">
        <v>51</v>
      </c>
      <c r="B1447" s="25">
        <v>3</v>
      </c>
    </row>
    <row r="1448" spans="1:2" x14ac:dyDescent="0.2">
      <c r="A1448" s="24">
        <v>19</v>
      </c>
      <c r="B1448" s="25">
        <v>0</v>
      </c>
    </row>
    <row r="1449" spans="1:2" x14ac:dyDescent="0.2">
      <c r="A1449" s="24">
        <v>23</v>
      </c>
      <c r="B1449" s="25">
        <v>0</v>
      </c>
    </row>
    <row r="1450" spans="1:2" x14ac:dyDescent="0.2">
      <c r="A1450" s="24">
        <v>97</v>
      </c>
      <c r="B1450" s="25">
        <v>0</v>
      </c>
    </row>
    <row r="1451" spans="1:2" x14ac:dyDescent="0.2">
      <c r="A1451" s="24">
        <v>76</v>
      </c>
      <c r="B1451" s="25">
        <v>35</v>
      </c>
    </row>
    <row r="1452" spans="1:2" x14ac:dyDescent="0.2">
      <c r="A1452" s="24">
        <v>11</v>
      </c>
      <c r="B1452" s="25">
        <v>2</v>
      </c>
    </row>
    <row r="1453" spans="1:2" x14ac:dyDescent="0.2">
      <c r="A1453" s="24">
        <v>52</v>
      </c>
      <c r="B1453" s="25">
        <v>3</v>
      </c>
    </row>
    <row r="1454" spans="1:2" x14ac:dyDescent="0.2">
      <c r="A1454" s="24">
        <v>95</v>
      </c>
      <c r="B1454" s="25">
        <v>0</v>
      </c>
    </row>
    <row r="1455" spans="1:2" x14ac:dyDescent="0.2">
      <c r="A1455" s="24">
        <v>35</v>
      </c>
      <c r="B1455" s="25">
        <v>1</v>
      </c>
    </row>
    <row r="1456" spans="1:2" x14ac:dyDescent="0.2">
      <c r="A1456" s="24">
        <v>21</v>
      </c>
      <c r="B1456" s="25">
        <v>0</v>
      </c>
    </row>
    <row r="1457" spans="1:2" x14ac:dyDescent="0.2">
      <c r="A1457" s="24">
        <v>93</v>
      </c>
      <c r="B1457" s="25">
        <v>0</v>
      </c>
    </row>
    <row r="1458" spans="1:2" x14ac:dyDescent="0.2">
      <c r="A1458" s="24">
        <v>11</v>
      </c>
      <c r="B1458" s="25">
        <v>3</v>
      </c>
    </row>
    <row r="1459" spans="1:2" x14ac:dyDescent="0.2">
      <c r="A1459" s="24">
        <v>21</v>
      </c>
      <c r="B1459" s="25">
        <v>11</v>
      </c>
    </row>
    <row r="1460" spans="1:2" x14ac:dyDescent="0.2">
      <c r="A1460" s="24">
        <v>54</v>
      </c>
      <c r="B1460" s="25">
        <v>6</v>
      </c>
    </row>
    <row r="1461" spans="1:2" x14ac:dyDescent="0.2">
      <c r="A1461" s="24">
        <v>31</v>
      </c>
      <c r="B1461" s="25">
        <v>0</v>
      </c>
    </row>
    <row r="1462" spans="1:2" x14ac:dyDescent="0.2">
      <c r="A1462" s="24">
        <v>132</v>
      </c>
      <c r="B1462" s="25">
        <v>67</v>
      </c>
    </row>
    <row r="1463" spans="1:2" x14ac:dyDescent="0.2">
      <c r="A1463" s="24">
        <v>3</v>
      </c>
      <c r="B1463" s="25">
        <v>23</v>
      </c>
    </row>
    <row r="1464" spans="1:2" x14ac:dyDescent="0.2">
      <c r="A1464" s="24">
        <v>6</v>
      </c>
      <c r="B1464" s="25">
        <v>72</v>
      </c>
    </row>
    <row r="1465" spans="1:2" x14ac:dyDescent="0.2">
      <c r="A1465" s="24">
        <v>10</v>
      </c>
      <c r="B1465" s="25">
        <v>2</v>
      </c>
    </row>
    <row r="1466" spans="1:2" x14ac:dyDescent="0.2">
      <c r="A1466" s="24">
        <v>147</v>
      </c>
      <c r="B1466" s="25">
        <v>15</v>
      </c>
    </row>
    <row r="1467" spans="1:2" x14ac:dyDescent="0.2">
      <c r="A1467" s="24">
        <v>199</v>
      </c>
      <c r="B1467" s="25">
        <v>1</v>
      </c>
    </row>
    <row r="1468" spans="1:2" x14ac:dyDescent="0.2">
      <c r="A1468" s="24">
        <v>50</v>
      </c>
      <c r="B1468" s="25">
        <v>2</v>
      </c>
    </row>
    <row r="1469" spans="1:2" x14ac:dyDescent="0.2">
      <c r="A1469" s="24">
        <v>21</v>
      </c>
      <c r="B1469" s="25">
        <v>7</v>
      </c>
    </row>
    <row r="1470" spans="1:2" x14ac:dyDescent="0.2">
      <c r="A1470" s="24">
        <v>24</v>
      </c>
      <c r="B1470" s="25">
        <v>16</v>
      </c>
    </row>
    <row r="1471" spans="1:2" x14ac:dyDescent="0.2">
      <c r="A1471" s="24">
        <v>32</v>
      </c>
      <c r="B1471" s="25">
        <v>117</v>
      </c>
    </row>
    <row r="1472" spans="1:2" x14ac:dyDescent="0.2">
      <c r="A1472" s="24">
        <v>62</v>
      </c>
      <c r="B1472" s="25">
        <v>2</v>
      </c>
    </row>
    <row r="1473" spans="1:2" x14ac:dyDescent="0.2">
      <c r="A1473" s="24">
        <v>9</v>
      </c>
      <c r="B1473" s="25">
        <v>7</v>
      </c>
    </row>
    <row r="1474" spans="1:2" x14ac:dyDescent="0.2">
      <c r="A1474" s="24">
        <v>38</v>
      </c>
      <c r="B1474" s="25">
        <v>3</v>
      </c>
    </row>
    <row r="1475" spans="1:2" x14ac:dyDescent="0.2">
      <c r="A1475" s="24">
        <v>54</v>
      </c>
      <c r="B1475" s="25">
        <v>20</v>
      </c>
    </row>
    <row r="1476" spans="1:2" x14ac:dyDescent="0.2">
      <c r="A1476" s="24">
        <v>37</v>
      </c>
      <c r="B1476" s="25">
        <v>50</v>
      </c>
    </row>
    <row r="1477" spans="1:2" x14ac:dyDescent="0.2">
      <c r="A1477" s="24">
        <v>39</v>
      </c>
      <c r="B1477" s="25">
        <v>2</v>
      </c>
    </row>
    <row r="1478" spans="1:2" x14ac:dyDescent="0.2">
      <c r="A1478" s="24">
        <v>34</v>
      </c>
      <c r="B1478" s="25">
        <v>3</v>
      </c>
    </row>
    <row r="1479" spans="1:2" x14ac:dyDescent="0.2">
      <c r="A1479" s="24">
        <v>55</v>
      </c>
      <c r="B1479" s="25">
        <v>27</v>
      </c>
    </row>
    <row r="1480" spans="1:2" x14ac:dyDescent="0.2">
      <c r="A1480" s="24">
        <v>32</v>
      </c>
      <c r="B1480" s="25">
        <v>7</v>
      </c>
    </row>
    <row r="1481" spans="1:2" x14ac:dyDescent="0.2">
      <c r="A1481" s="24">
        <v>25</v>
      </c>
      <c r="B1481" s="25">
        <v>5</v>
      </c>
    </row>
    <row r="1482" spans="1:2" x14ac:dyDescent="0.2">
      <c r="A1482" s="24">
        <v>33</v>
      </c>
      <c r="B1482" s="25">
        <v>0</v>
      </c>
    </row>
    <row r="1483" spans="1:2" x14ac:dyDescent="0.2">
      <c r="A1483" s="24">
        <v>108</v>
      </c>
      <c r="B1483" s="25">
        <v>3</v>
      </c>
    </row>
    <row r="1484" spans="1:2" x14ac:dyDescent="0.2">
      <c r="A1484" s="24">
        <v>20</v>
      </c>
      <c r="B1484" s="25">
        <v>6</v>
      </c>
    </row>
    <row r="1485" spans="1:2" x14ac:dyDescent="0.2">
      <c r="A1485" s="24">
        <v>98</v>
      </c>
      <c r="B1485" s="25">
        <v>9</v>
      </c>
    </row>
    <row r="1486" spans="1:2" x14ac:dyDescent="0.2">
      <c r="A1486" s="24">
        <v>196</v>
      </c>
      <c r="B1486" s="25">
        <v>3</v>
      </c>
    </row>
    <row r="1487" spans="1:2" x14ac:dyDescent="0.2">
      <c r="A1487" s="24">
        <v>39</v>
      </c>
      <c r="B1487" s="25">
        <v>2</v>
      </c>
    </row>
    <row r="1488" spans="1:2" x14ac:dyDescent="0.2">
      <c r="A1488" s="24">
        <v>128</v>
      </c>
      <c r="B1488" s="25">
        <v>3</v>
      </c>
    </row>
    <row r="1489" spans="1:2" x14ac:dyDescent="0.2">
      <c r="A1489" s="24">
        <v>71</v>
      </c>
      <c r="B1489" s="25">
        <v>45</v>
      </c>
    </row>
    <row r="1490" spans="1:2" x14ac:dyDescent="0.2">
      <c r="A1490" s="24">
        <v>47</v>
      </c>
      <c r="B1490" s="25">
        <v>9</v>
      </c>
    </row>
    <row r="1491" spans="1:2" x14ac:dyDescent="0.2">
      <c r="A1491" s="24">
        <v>17</v>
      </c>
      <c r="B1491" s="25">
        <v>9</v>
      </c>
    </row>
    <row r="1492" spans="1:2" x14ac:dyDescent="0.2">
      <c r="A1492" s="24">
        <v>91</v>
      </c>
      <c r="B1492" s="25">
        <v>21</v>
      </c>
    </row>
    <row r="1493" spans="1:2" x14ac:dyDescent="0.2">
      <c r="A1493" s="24">
        <v>43</v>
      </c>
      <c r="B1493" s="25">
        <v>17</v>
      </c>
    </row>
    <row r="1494" spans="1:2" x14ac:dyDescent="0.2">
      <c r="A1494" s="24">
        <v>17</v>
      </c>
      <c r="B1494" s="25">
        <v>1</v>
      </c>
    </row>
    <row r="1495" spans="1:2" x14ac:dyDescent="0.2">
      <c r="A1495" s="24">
        <v>33</v>
      </c>
      <c r="B1495" s="25">
        <v>1</v>
      </c>
    </row>
    <row r="1496" spans="1:2" x14ac:dyDescent="0.2">
      <c r="A1496" s="24">
        <v>87</v>
      </c>
      <c r="B1496" s="25">
        <v>14</v>
      </c>
    </row>
    <row r="1497" spans="1:2" x14ac:dyDescent="0.2">
      <c r="A1497" s="24">
        <v>113</v>
      </c>
      <c r="B1497" s="25">
        <v>42</v>
      </c>
    </row>
    <row r="1498" spans="1:2" x14ac:dyDescent="0.2">
      <c r="A1498" s="24">
        <v>14</v>
      </c>
      <c r="B1498" s="25">
        <v>27</v>
      </c>
    </row>
    <row r="1499" spans="1:2" x14ac:dyDescent="0.2">
      <c r="A1499" s="24">
        <v>30</v>
      </c>
      <c r="B1499" s="25">
        <v>5</v>
      </c>
    </row>
    <row r="1500" spans="1:2" x14ac:dyDescent="0.2">
      <c r="A1500" s="24">
        <v>16</v>
      </c>
      <c r="B1500" s="25">
        <v>13</v>
      </c>
    </row>
    <row r="1501" spans="1:2" x14ac:dyDescent="0.2">
      <c r="A1501" s="24">
        <v>46</v>
      </c>
      <c r="B1501" s="25">
        <v>12</v>
      </c>
    </row>
    <row r="1502" spans="1:2" x14ac:dyDescent="0.2">
      <c r="A1502" s="24">
        <v>24</v>
      </c>
      <c r="B1502" s="25">
        <v>90</v>
      </c>
    </row>
    <row r="1503" spans="1:2" x14ac:dyDescent="0.2">
      <c r="A1503" s="24">
        <v>97</v>
      </c>
      <c r="B1503" s="25">
        <v>2</v>
      </c>
    </row>
    <row r="1504" spans="1:2" x14ac:dyDescent="0.2">
      <c r="A1504" s="24">
        <v>59</v>
      </c>
      <c r="B1504" s="25">
        <v>5</v>
      </c>
    </row>
    <row r="1505" spans="1:2" x14ac:dyDescent="0.2">
      <c r="A1505" s="24">
        <v>1095</v>
      </c>
      <c r="B1505" s="25">
        <v>31</v>
      </c>
    </row>
    <row r="1506" spans="1:2" x14ac:dyDescent="0.2">
      <c r="A1506" s="24">
        <v>218</v>
      </c>
      <c r="B1506" s="25">
        <v>4</v>
      </c>
    </row>
    <row r="1507" spans="1:2" x14ac:dyDescent="0.2">
      <c r="A1507" s="24">
        <v>111</v>
      </c>
      <c r="B1507" s="25">
        <v>29</v>
      </c>
    </row>
    <row r="1508" spans="1:2" x14ac:dyDescent="0.2">
      <c r="A1508" s="24">
        <v>56</v>
      </c>
      <c r="B1508" s="25">
        <v>2</v>
      </c>
    </row>
    <row r="1509" spans="1:2" x14ac:dyDescent="0.2">
      <c r="A1509" s="24">
        <v>265</v>
      </c>
      <c r="B1509" s="25">
        <v>114</v>
      </c>
    </row>
    <row r="1510" spans="1:2" x14ac:dyDescent="0.2">
      <c r="A1510" s="24">
        <v>28</v>
      </c>
      <c r="B1510" s="25">
        <v>1</v>
      </c>
    </row>
    <row r="1511" spans="1:2" x14ac:dyDescent="0.2">
      <c r="A1511" s="24">
        <v>364</v>
      </c>
      <c r="B1511" s="25">
        <v>76</v>
      </c>
    </row>
    <row r="1512" spans="1:2" x14ac:dyDescent="0.2">
      <c r="A1512" s="24">
        <v>27</v>
      </c>
      <c r="B1512" s="25">
        <v>9</v>
      </c>
    </row>
    <row r="1513" spans="1:2" x14ac:dyDescent="0.2">
      <c r="A1513" s="24">
        <v>93</v>
      </c>
      <c r="B1513" s="25">
        <v>37</v>
      </c>
    </row>
    <row r="1514" spans="1:2" x14ac:dyDescent="0.2">
      <c r="A1514" s="24">
        <v>64</v>
      </c>
      <c r="B1514" s="25">
        <v>0</v>
      </c>
    </row>
    <row r="1515" spans="1:2" x14ac:dyDescent="0.2">
      <c r="A1515" s="24">
        <v>22</v>
      </c>
      <c r="B1515" s="25">
        <v>1</v>
      </c>
    </row>
    <row r="1516" spans="1:2" x14ac:dyDescent="0.2">
      <c r="A1516" s="24">
        <v>59</v>
      </c>
      <c r="B1516" s="25">
        <v>10</v>
      </c>
    </row>
    <row r="1517" spans="1:2" x14ac:dyDescent="0.2">
      <c r="A1517" s="24">
        <v>249</v>
      </c>
      <c r="B1517" s="25">
        <v>1</v>
      </c>
    </row>
    <row r="1518" spans="1:2" x14ac:dyDescent="0.2">
      <c r="A1518" s="24">
        <v>392</v>
      </c>
      <c r="B1518" s="25">
        <v>2</v>
      </c>
    </row>
    <row r="1519" spans="1:2" x14ac:dyDescent="0.2">
      <c r="A1519" s="24">
        <v>115</v>
      </c>
      <c r="B1519" s="25">
        <v>1</v>
      </c>
    </row>
    <row r="1520" spans="1:2" x14ac:dyDescent="0.2">
      <c r="A1520" s="24">
        <v>433</v>
      </c>
      <c r="B1520" s="25">
        <v>10</v>
      </c>
    </row>
    <row r="1521" spans="1:2" x14ac:dyDescent="0.2">
      <c r="A1521" s="24">
        <v>20</v>
      </c>
      <c r="B1521" s="25">
        <v>1</v>
      </c>
    </row>
    <row r="1522" spans="1:2" x14ac:dyDescent="0.2">
      <c r="A1522" s="24">
        <v>8</v>
      </c>
      <c r="B1522" s="25">
        <v>2</v>
      </c>
    </row>
    <row r="1523" spans="1:2" x14ac:dyDescent="0.2">
      <c r="A1523" s="24">
        <v>175</v>
      </c>
      <c r="B1523" s="25">
        <v>348</v>
      </c>
    </row>
    <row r="1524" spans="1:2" x14ac:dyDescent="0.2">
      <c r="A1524" s="24">
        <v>104</v>
      </c>
      <c r="B1524" s="25">
        <v>4</v>
      </c>
    </row>
    <row r="1525" spans="1:2" x14ac:dyDescent="0.2">
      <c r="A1525" s="24">
        <v>17</v>
      </c>
      <c r="B1525" s="25">
        <v>0</v>
      </c>
    </row>
    <row r="1526" spans="1:2" x14ac:dyDescent="0.2">
      <c r="A1526" s="24">
        <v>277</v>
      </c>
      <c r="B1526" s="25">
        <v>17</v>
      </c>
    </row>
    <row r="1527" spans="1:2" x14ac:dyDescent="0.2">
      <c r="A1527" s="24">
        <v>118</v>
      </c>
      <c r="B1527" s="25">
        <v>0</v>
      </c>
    </row>
    <row r="1528" spans="1:2" x14ac:dyDescent="0.2">
      <c r="A1528" s="24">
        <v>97</v>
      </c>
      <c r="B1528" s="25">
        <v>9</v>
      </c>
    </row>
    <row r="1529" spans="1:2" x14ac:dyDescent="0.2">
      <c r="A1529" s="24">
        <v>20</v>
      </c>
      <c r="B1529" s="25">
        <v>19</v>
      </c>
    </row>
    <row r="1530" spans="1:2" x14ac:dyDescent="0.2">
      <c r="A1530" s="24">
        <v>26</v>
      </c>
      <c r="B1530" s="25">
        <v>0</v>
      </c>
    </row>
    <row r="1531" spans="1:2" x14ac:dyDescent="0.2">
      <c r="A1531" s="24">
        <v>128</v>
      </c>
      <c r="B1531" s="25">
        <v>4</v>
      </c>
    </row>
    <row r="1532" spans="1:2" x14ac:dyDescent="0.2">
      <c r="A1532" s="24">
        <v>15</v>
      </c>
      <c r="B1532" s="25">
        <v>8</v>
      </c>
    </row>
    <row r="1533" spans="1:2" x14ac:dyDescent="0.2">
      <c r="A1533" s="24">
        <v>25</v>
      </c>
      <c r="B1533" s="25">
        <v>24</v>
      </c>
    </row>
    <row r="1534" spans="1:2" x14ac:dyDescent="0.2">
      <c r="A1534" s="24">
        <v>55</v>
      </c>
      <c r="B1534" s="25">
        <v>0</v>
      </c>
    </row>
    <row r="1535" spans="1:2" x14ac:dyDescent="0.2">
      <c r="A1535" s="24">
        <v>107</v>
      </c>
      <c r="B1535" s="25">
        <v>39</v>
      </c>
    </row>
    <row r="1536" spans="1:2" x14ac:dyDescent="0.2">
      <c r="A1536" s="24">
        <v>557</v>
      </c>
      <c r="B1536" s="25">
        <v>6</v>
      </c>
    </row>
    <row r="1537" spans="1:2" x14ac:dyDescent="0.2">
      <c r="A1537" s="24">
        <v>40</v>
      </c>
      <c r="B1537" s="25">
        <v>4</v>
      </c>
    </row>
    <row r="1538" spans="1:2" x14ac:dyDescent="0.2">
      <c r="A1538" s="24">
        <v>36</v>
      </c>
      <c r="B1538" s="25">
        <v>3</v>
      </c>
    </row>
    <row r="1539" spans="1:2" x14ac:dyDescent="0.2">
      <c r="A1539" s="24">
        <v>159</v>
      </c>
      <c r="B1539" s="25">
        <v>53</v>
      </c>
    </row>
    <row r="1540" spans="1:2" x14ac:dyDescent="0.2">
      <c r="A1540" s="24">
        <v>41</v>
      </c>
      <c r="B1540" s="25">
        <v>1</v>
      </c>
    </row>
    <row r="1541" spans="1:2" x14ac:dyDescent="0.2">
      <c r="A1541" s="24">
        <v>226</v>
      </c>
      <c r="B1541" s="25">
        <v>2</v>
      </c>
    </row>
    <row r="1542" spans="1:2" x14ac:dyDescent="0.2">
      <c r="A1542" s="24">
        <v>30</v>
      </c>
      <c r="B1542" s="25">
        <v>25</v>
      </c>
    </row>
    <row r="1543" spans="1:2" x14ac:dyDescent="0.2">
      <c r="A1543" s="24">
        <v>103</v>
      </c>
      <c r="B1543" s="25">
        <v>6</v>
      </c>
    </row>
    <row r="1544" spans="1:2" x14ac:dyDescent="0.2">
      <c r="A1544" s="24">
        <v>62</v>
      </c>
      <c r="B1544" s="25">
        <v>0</v>
      </c>
    </row>
    <row r="1545" spans="1:2" x14ac:dyDescent="0.2">
      <c r="A1545" s="24">
        <v>6</v>
      </c>
      <c r="B1545" s="25">
        <v>12</v>
      </c>
    </row>
    <row r="1546" spans="1:2" x14ac:dyDescent="0.2">
      <c r="A1546" s="24">
        <v>182</v>
      </c>
      <c r="B1546" s="25">
        <v>0</v>
      </c>
    </row>
    <row r="1547" spans="1:2" x14ac:dyDescent="0.2">
      <c r="A1547" s="24">
        <v>145</v>
      </c>
      <c r="B1547" s="25">
        <v>36</v>
      </c>
    </row>
    <row r="1548" spans="1:2" x14ac:dyDescent="0.2">
      <c r="A1548" s="24">
        <v>25</v>
      </c>
      <c r="B1548" s="25">
        <v>0</v>
      </c>
    </row>
    <row r="1549" spans="1:2" x14ac:dyDescent="0.2">
      <c r="A1549" s="24">
        <v>320</v>
      </c>
      <c r="B1549" s="25">
        <v>2</v>
      </c>
    </row>
    <row r="1550" spans="1:2" x14ac:dyDescent="0.2">
      <c r="A1550" s="24">
        <v>99</v>
      </c>
      <c r="B1550" s="25">
        <v>1</v>
      </c>
    </row>
    <row r="1551" spans="1:2" x14ac:dyDescent="0.2">
      <c r="A1551" s="24">
        <v>348</v>
      </c>
      <c r="B1551" s="25">
        <v>59</v>
      </c>
    </row>
    <row r="1552" spans="1:2" x14ac:dyDescent="0.2">
      <c r="A1552" s="24">
        <v>41</v>
      </c>
      <c r="B1552" s="25">
        <v>1</v>
      </c>
    </row>
    <row r="1553" spans="1:2" x14ac:dyDescent="0.2">
      <c r="A1553" s="24">
        <v>29</v>
      </c>
      <c r="B1553" s="25">
        <v>31</v>
      </c>
    </row>
    <row r="1554" spans="1:2" x14ac:dyDescent="0.2">
      <c r="A1554" s="24">
        <v>25</v>
      </c>
      <c r="B1554" s="25">
        <v>18</v>
      </c>
    </row>
    <row r="1555" spans="1:2" x14ac:dyDescent="0.2">
      <c r="A1555" s="24">
        <v>23</v>
      </c>
      <c r="B1555" s="25">
        <v>10</v>
      </c>
    </row>
    <row r="1556" spans="1:2" x14ac:dyDescent="0.2">
      <c r="A1556" s="24">
        <v>1260</v>
      </c>
      <c r="B1556" s="25">
        <v>0</v>
      </c>
    </row>
    <row r="1557" spans="1:2" x14ac:dyDescent="0.2">
      <c r="A1557" s="24">
        <v>307</v>
      </c>
      <c r="B1557" s="25">
        <v>14</v>
      </c>
    </row>
    <row r="1558" spans="1:2" x14ac:dyDescent="0.2">
      <c r="A1558" s="24">
        <v>329</v>
      </c>
      <c r="B1558" s="25">
        <v>2</v>
      </c>
    </row>
    <row r="1559" spans="1:2" x14ac:dyDescent="0.2">
      <c r="A1559" s="24">
        <v>32</v>
      </c>
      <c r="B1559" s="25">
        <v>1</v>
      </c>
    </row>
    <row r="1560" spans="1:2" x14ac:dyDescent="0.2">
      <c r="A1560" s="24">
        <v>27</v>
      </c>
      <c r="B1560" s="25">
        <v>3</v>
      </c>
    </row>
    <row r="1561" spans="1:2" x14ac:dyDescent="0.2">
      <c r="A1561" s="24">
        <v>236</v>
      </c>
      <c r="B1561" s="25">
        <v>0</v>
      </c>
    </row>
    <row r="1562" spans="1:2" x14ac:dyDescent="0.2">
      <c r="A1562" s="24">
        <v>42</v>
      </c>
      <c r="B1562" s="25">
        <v>2</v>
      </c>
    </row>
    <row r="1563" spans="1:2" x14ac:dyDescent="0.2">
      <c r="A1563" s="24">
        <v>95</v>
      </c>
      <c r="B1563" s="25">
        <v>0</v>
      </c>
    </row>
    <row r="1564" spans="1:2" x14ac:dyDescent="0.2">
      <c r="A1564" s="24">
        <v>37</v>
      </c>
      <c r="B1564" s="25">
        <v>12</v>
      </c>
    </row>
    <row r="1565" spans="1:2" x14ac:dyDescent="0.2">
      <c r="A1565" s="24">
        <v>128</v>
      </c>
      <c r="B1565" s="25">
        <v>1</v>
      </c>
    </row>
    <row r="1566" spans="1:2" x14ac:dyDescent="0.2">
      <c r="A1566" s="24">
        <v>156</v>
      </c>
      <c r="B1566" s="25">
        <v>8</v>
      </c>
    </row>
    <row r="1567" spans="1:2" x14ac:dyDescent="0.2">
      <c r="A1567" s="24">
        <v>64</v>
      </c>
      <c r="B1567" s="25">
        <v>2</v>
      </c>
    </row>
    <row r="1568" spans="1:2" x14ac:dyDescent="0.2">
      <c r="A1568" s="24">
        <v>58</v>
      </c>
      <c r="B1568" s="25">
        <v>31</v>
      </c>
    </row>
    <row r="1569" spans="1:2" x14ac:dyDescent="0.2">
      <c r="A1569" s="24">
        <v>20</v>
      </c>
      <c r="B1569" s="25">
        <v>5</v>
      </c>
    </row>
    <row r="1570" spans="1:2" x14ac:dyDescent="0.2">
      <c r="A1570" s="24">
        <v>47</v>
      </c>
      <c r="B1570" s="25">
        <v>1</v>
      </c>
    </row>
    <row r="1571" spans="1:2" x14ac:dyDescent="0.2">
      <c r="A1571" s="24">
        <v>54</v>
      </c>
      <c r="B1571" s="25">
        <v>12</v>
      </c>
    </row>
    <row r="1572" spans="1:2" x14ac:dyDescent="0.2">
      <c r="A1572" s="24">
        <v>9</v>
      </c>
      <c r="B1572" s="25">
        <v>4</v>
      </c>
    </row>
    <row r="1573" spans="1:2" x14ac:dyDescent="0.2">
      <c r="A1573" s="24">
        <v>213</v>
      </c>
      <c r="B1573" s="25">
        <v>0</v>
      </c>
    </row>
    <row r="1574" spans="1:2" x14ac:dyDescent="0.2">
      <c r="A1574" s="24">
        <v>57</v>
      </c>
      <c r="B1574" s="25">
        <v>7</v>
      </c>
    </row>
    <row r="1575" spans="1:2" x14ac:dyDescent="0.2">
      <c r="A1575" s="24">
        <v>25</v>
      </c>
      <c r="B1575" s="25">
        <v>2</v>
      </c>
    </row>
    <row r="1576" spans="1:2" x14ac:dyDescent="0.2">
      <c r="A1576" s="24">
        <v>104</v>
      </c>
      <c r="B1576" s="25">
        <v>1</v>
      </c>
    </row>
    <row r="1577" spans="1:2" x14ac:dyDescent="0.2">
      <c r="A1577" s="24">
        <v>34</v>
      </c>
      <c r="B1577" s="25">
        <v>4</v>
      </c>
    </row>
    <row r="1578" spans="1:2" x14ac:dyDescent="0.2">
      <c r="A1578" s="24">
        <v>67</v>
      </c>
      <c r="B1578" s="25">
        <v>6</v>
      </c>
    </row>
    <row r="1579" spans="1:2" x14ac:dyDescent="0.2">
      <c r="A1579" s="24">
        <v>241</v>
      </c>
      <c r="B1579" s="25">
        <v>8</v>
      </c>
    </row>
    <row r="1580" spans="1:2" x14ac:dyDescent="0.2">
      <c r="A1580" s="24">
        <v>123</v>
      </c>
      <c r="B1580" s="25">
        <v>14</v>
      </c>
    </row>
    <row r="1581" spans="1:2" x14ac:dyDescent="0.2">
      <c r="A1581" s="24">
        <v>302</v>
      </c>
      <c r="B1581" s="25">
        <v>0</v>
      </c>
    </row>
    <row r="1582" spans="1:2" x14ac:dyDescent="0.2">
      <c r="A1582" s="24">
        <v>89</v>
      </c>
      <c r="B1582" s="25">
        <v>4</v>
      </c>
    </row>
    <row r="1583" spans="1:2" x14ac:dyDescent="0.2">
      <c r="A1583" s="24">
        <v>41</v>
      </c>
      <c r="B1583" s="25">
        <v>0</v>
      </c>
    </row>
    <row r="1584" spans="1:2" x14ac:dyDescent="0.2">
      <c r="A1584" s="24">
        <v>69</v>
      </c>
      <c r="B1584" s="25">
        <v>0</v>
      </c>
    </row>
    <row r="1585" spans="1:2" x14ac:dyDescent="0.2">
      <c r="A1585" s="24">
        <v>52</v>
      </c>
      <c r="B1585" s="25">
        <v>1</v>
      </c>
    </row>
    <row r="1586" spans="1:2" x14ac:dyDescent="0.2">
      <c r="A1586" s="24">
        <v>57</v>
      </c>
      <c r="B1586" s="25">
        <v>1</v>
      </c>
    </row>
    <row r="1587" spans="1:2" x14ac:dyDescent="0.2">
      <c r="A1587" s="24">
        <v>74</v>
      </c>
      <c r="B1587" s="25">
        <v>1</v>
      </c>
    </row>
    <row r="1588" spans="1:2" x14ac:dyDescent="0.2">
      <c r="A1588" s="24">
        <v>63</v>
      </c>
      <c r="B1588" s="25">
        <v>1</v>
      </c>
    </row>
    <row r="1589" spans="1:2" x14ac:dyDescent="0.2">
      <c r="A1589" s="24">
        <v>72</v>
      </c>
      <c r="B1589" s="25">
        <v>4</v>
      </c>
    </row>
    <row r="1590" spans="1:2" x14ac:dyDescent="0.2">
      <c r="A1590" s="24">
        <v>71</v>
      </c>
      <c r="B1590" s="25">
        <v>0</v>
      </c>
    </row>
    <row r="1591" spans="1:2" x14ac:dyDescent="0.2">
      <c r="A1591" s="24">
        <v>21</v>
      </c>
      <c r="B1591" s="25">
        <v>0</v>
      </c>
    </row>
    <row r="1592" spans="1:2" x14ac:dyDescent="0.2">
      <c r="A1592" s="24">
        <v>930</v>
      </c>
      <c r="B1592" s="25">
        <v>2</v>
      </c>
    </row>
    <row r="1593" spans="1:2" x14ac:dyDescent="0.2">
      <c r="A1593" s="24">
        <v>55</v>
      </c>
      <c r="B1593" s="25">
        <v>24</v>
      </c>
    </row>
    <row r="1594" spans="1:2" x14ac:dyDescent="0.2">
      <c r="A1594" s="24">
        <v>61</v>
      </c>
      <c r="B1594" s="25">
        <v>1</v>
      </c>
    </row>
    <row r="1595" spans="1:2" x14ac:dyDescent="0.2">
      <c r="A1595" s="24">
        <v>82</v>
      </c>
      <c r="B1595" s="25">
        <v>2</v>
      </c>
    </row>
    <row r="1596" spans="1:2" x14ac:dyDescent="0.2">
      <c r="A1596" s="24">
        <v>71</v>
      </c>
      <c r="B1596" s="25">
        <v>1</v>
      </c>
    </row>
    <row r="1597" spans="1:2" x14ac:dyDescent="0.2">
      <c r="A1597" s="24">
        <v>117</v>
      </c>
      <c r="B1597" s="25">
        <v>37</v>
      </c>
    </row>
    <row r="1598" spans="1:2" x14ac:dyDescent="0.2">
      <c r="A1598" s="24">
        <v>29</v>
      </c>
      <c r="B1598" s="25">
        <v>5</v>
      </c>
    </row>
    <row r="1599" spans="1:2" x14ac:dyDescent="0.2">
      <c r="A1599" s="24">
        <v>74</v>
      </c>
      <c r="B1599" s="25">
        <v>4</v>
      </c>
    </row>
    <row r="1600" spans="1:2" x14ac:dyDescent="0.2">
      <c r="A1600" s="24">
        <v>23</v>
      </c>
      <c r="B1600" s="25">
        <v>16</v>
      </c>
    </row>
    <row r="1601" spans="1:2" x14ac:dyDescent="0.2">
      <c r="A1601" s="24">
        <v>60</v>
      </c>
      <c r="B1601" s="25">
        <v>9</v>
      </c>
    </row>
    <row r="1602" spans="1:2" x14ac:dyDescent="0.2">
      <c r="A1602" s="24">
        <v>55</v>
      </c>
      <c r="B1602" s="25">
        <v>0</v>
      </c>
    </row>
    <row r="1603" spans="1:2" x14ac:dyDescent="0.2">
      <c r="A1603" s="24">
        <v>51</v>
      </c>
      <c r="B1603" s="25">
        <v>40</v>
      </c>
    </row>
    <row r="1604" spans="1:2" x14ac:dyDescent="0.2">
      <c r="A1604" s="24">
        <v>78</v>
      </c>
      <c r="B1604" s="25">
        <v>0</v>
      </c>
    </row>
    <row r="1605" spans="1:2" x14ac:dyDescent="0.2">
      <c r="A1605" s="24">
        <v>62</v>
      </c>
      <c r="B1605" s="25">
        <v>2</v>
      </c>
    </row>
    <row r="1606" spans="1:2" x14ac:dyDescent="0.2">
      <c r="A1606" s="24">
        <v>45</v>
      </c>
      <c r="B1606" s="25">
        <v>1</v>
      </c>
    </row>
    <row r="1607" spans="1:2" x14ac:dyDescent="0.2">
      <c r="A1607" s="24">
        <v>15</v>
      </c>
      <c r="B1607" s="25">
        <v>9</v>
      </c>
    </row>
    <row r="1608" spans="1:2" x14ac:dyDescent="0.2">
      <c r="A1608" s="24">
        <v>151</v>
      </c>
      <c r="B1608" s="25">
        <v>34</v>
      </c>
    </row>
    <row r="1609" spans="1:2" x14ac:dyDescent="0.2">
      <c r="A1609" s="24">
        <v>68</v>
      </c>
      <c r="B1609" s="25">
        <v>23</v>
      </c>
    </row>
    <row r="1610" spans="1:2" x14ac:dyDescent="0.2">
      <c r="A1610" s="24">
        <v>46</v>
      </c>
      <c r="B1610" s="25">
        <v>19</v>
      </c>
    </row>
    <row r="1611" spans="1:2" x14ac:dyDescent="0.2">
      <c r="A1611" s="24">
        <v>24</v>
      </c>
      <c r="B1611" s="25">
        <v>50</v>
      </c>
    </row>
    <row r="1612" spans="1:2" x14ac:dyDescent="0.2">
      <c r="A1612" s="24">
        <v>70</v>
      </c>
      <c r="B1612" s="25">
        <v>12</v>
      </c>
    </row>
    <row r="1613" spans="1:2" x14ac:dyDescent="0.2">
      <c r="A1613" s="24">
        <v>244</v>
      </c>
      <c r="B1613" s="25">
        <v>8</v>
      </c>
    </row>
    <row r="1614" spans="1:2" x14ac:dyDescent="0.2">
      <c r="A1614" s="24">
        <v>82</v>
      </c>
      <c r="B1614" s="25">
        <v>9</v>
      </c>
    </row>
    <row r="1615" spans="1:2" x14ac:dyDescent="0.2">
      <c r="A1615" s="24">
        <v>226</v>
      </c>
      <c r="B1615" s="25">
        <v>43</v>
      </c>
    </row>
    <row r="1616" spans="1:2" x14ac:dyDescent="0.2">
      <c r="A1616" s="24">
        <v>60</v>
      </c>
      <c r="B1616" s="25">
        <v>28</v>
      </c>
    </row>
    <row r="1617" spans="1:2" x14ac:dyDescent="0.2">
      <c r="A1617" s="24">
        <v>322</v>
      </c>
      <c r="B1617" s="25">
        <v>4</v>
      </c>
    </row>
    <row r="1618" spans="1:2" x14ac:dyDescent="0.2">
      <c r="A1618" s="24">
        <v>94</v>
      </c>
      <c r="B1618" s="25">
        <v>24</v>
      </c>
    </row>
    <row r="1619" spans="1:2" x14ac:dyDescent="0.2">
      <c r="A1619" s="24">
        <v>47</v>
      </c>
      <c r="B1619" s="25">
        <v>2</v>
      </c>
    </row>
    <row r="1620" spans="1:2" x14ac:dyDescent="0.2">
      <c r="A1620" s="24">
        <v>115</v>
      </c>
      <c r="B1620" s="25">
        <v>2</v>
      </c>
    </row>
    <row r="1621" spans="1:2" x14ac:dyDescent="0.2">
      <c r="A1621" s="24">
        <v>134</v>
      </c>
      <c r="B1621" s="25">
        <v>20</v>
      </c>
    </row>
    <row r="1622" spans="1:2" x14ac:dyDescent="0.2">
      <c r="A1622" s="24">
        <v>35</v>
      </c>
      <c r="B1622" s="25">
        <v>1</v>
      </c>
    </row>
    <row r="1623" spans="1:2" x14ac:dyDescent="0.2">
      <c r="A1623" s="24">
        <v>104</v>
      </c>
      <c r="B1623" s="25">
        <v>1</v>
      </c>
    </row>
    <row r="1624" spans="1:2" x14ac:dyDescent="0.2">
      <c r="A1624" s="24">
        <v>184</v>
      </c>
      <c r="B1624" s="25">
        <v>4</v>
      </c>
    </row>
    <row r="1625" spans="1:2" x14ac:dyDescent="0.2">
      <c r="A1625" s="24">
        <v>119</v>
      </c>
      <c r="B1625" s="25">
        <v>1</v>
      </c>
    </row>
    <row r="1626" spans="1:2" x14ac:dyDescent="0.2">
      <c r="A1626" s="24">
        <v>59</v>
      </c>
      <c r="B1626" s="25">
        <v>1</v>
      </c>
    </row>
    <row r="1627" spans="1:2" x14ac:dyDescent="0.2">
      <c r="A1627" s="24">
        <v>113</v>
      </c>
      <c r="B1627" s="25">
        <v>13</v>
      </c>
    </row>
    <row r="1628" spans="1:2" x14ac:dyDescent="0.2">
      <c r="A1628" s="24">
        <v>84</v>
      </c>
      <c r="B1628" s="25">
        <v>1</v>
      </c>
    </row>
    <row r="1629" spans="1:2" x14ac:dyDescent="0.2">
      <c r="A1629" s="24">
        <v>74</v>
      </c>
      <c r="B1629" s="25">
        <v>1</v>
      </c>
    </row>
    <row r="1630" spans="1:2" x14ac:dyDescent="0.2">
      <c r="A1630" s="24">
        <v>216</v>
      </c>
      <c r="B1630" s="25">
        <v>0</v>
      </c>
    </row>
    <row r="1631" spans="1:2" x14ac:dyDescent="0.2">
      <c r="A1631" s="24">
        <v>39</v>
      </c>
      <c r="B1631" s="25">
        <v>3</v>
      </c>
    </row>
    <row r="1632" spans="1:2" x14ac:dyDescent="0.2">
      <c r="A1632" s="24">
        <v>21</v>
      </c>
      <c r="B1632" s="25">
        <v>14</v>
      </c>
    </row>
    <row r="1633" spans="1:2" x14ac:dyDescent="0.2">
      <c r="A1633" s="24">
        <v>30</v>
      </c>
      <c r="B1633" s="25">
        <v>2</v>
      </c>
    </row>
    <row r="1634" spans="1:2" x14ac:dyDescent="0.2">
      <c r="A1634" s="24">
        <v>37</v>
      </c>
      <c r="B1634" s="25">
        <v>5</v>
      </c>
    </row>
    <row r="1635" spans="1:2" x14ac:dyDescent="0.2">
      <c r="A1635" s="24">
        <v>202</v>
      </c>
      <c r="B1635" s="25">
        <v>1</v>
      </c>
    </row>
    <row r="1636" spans="1:2" x14ac:dyDescent="0.2">
      <c r="A1636" s="24">
        <v>37</v>
      </c>
      <c r="B1636" s="25">
        <v>15</v>
      </c>
    </row>
    <row r="1637" spans="1:2" x14ac:dyDescent="0.2">
      <c r="A1637" s="24">
        <v>28</v>
      </c>
      <c r="B1637" s="25">
        <v>10</v>
      </c>
    </row>
    <row r="1638" spans="1:2" x14ac:dyDescent="0.2">
      <c r="A1638" s="24">
        <v>26</v>
      </c>
      <c r="B1638" s="25">
        <v>3</v>
      </c>
    </row>
    <row r="1639" spans="1:2" x14ac:dyDescent="0.2">
      <c r="A1639" s="24">
        <v>61</v>
      </c>
      <c r="B1639" s="25">
        <v>0</v>
      </c>
    </row>
    <row r="1640" spans="1:2" x14ac:dyDescent="0.2">
      <c r="A1640" s="24">
        <v>115</v>
      </c>
      <c r="B1640" s="25">
        <v>0</v>
      </c>
    </row>
    <row r="1641" spans="1:2" x14ac:dyDescent="0.2">
      <c r="A1641" s="24">
        <v>181</v>
      </c>
      <c r="B1641" s="25">
        <v>0</v>
      </c>
    </row>
    <row r="1642" spans="1:2" x14ac:dyDescent="0.2">
      <c r="A1642" s="24">
        <v>110</v>
      </c>
      <c r="B1642" s="25">
        <v>0</v>
      </c>
    </row>
    <row r="1643" spans="1:2" x14ac:dyDescent="0.2">
      <c r="A1643" s="24">
        <v>269</v>
      </c>
      <c r="B1643" s="25">
        <v>46</v>
      </c>
    </row>
    <row r="1644" spans="1:2" x14ac:dyDescent="0.2">
      <c r="A1644" s="24">
        <v>79</v>
      </c>
      <c r="B1644" s="25">
        <v>14</v>
      </c>
    </row>
    <row r="1645" spans="1:2" x14ac:dyDescent="0.2">
      <c r="A1645" s="24">
        <v>104</v>
      </c>
      <c r="B1645" s="25">
        <v>1</v>
      </c>
    </row>
    <row r="1646" spans="1:2" x14ac:dyDescent="0.2">
      <c r="A1646" s="24">
        <v>34</v>
      </c>
      <c r="B1646" s="25">
        <v>0</v>
      </c>
    </row>
    <row r="1647" spans="1:2" x14ac:dyDescent="0.2">
      <c r="A1647" s="24">
        <v>167</v>
      </c>
      <c r="B1647" s="25">
        <v>17</v>
      </c>
    </row>
    <row r="1648" spans="1:2" x14ac:dyDescent="0.2">
      <c r="A1648" s="24">
        <v>183</v>
      </c>
      <c r="B1648" s="25">
        <v>1</v>
      </c>
    </row>
    <row r="1649" spans="1:2" x14ac:dyDescent="0.2">
      <c r="A1649" s="24">
        <v>71</v>
      </c>
      <c r="B1649" s="25">
        <v>0</v>
      </c>
    </row>
    <row r="1650" spans="1:2" x14ac:dyDescent="0.2">
      <c r="A1650" s="24">
        <v>69</v>
      </c>
      <c r="B1650" s="25">
        <v>0</v>
      </c>
    </row>
    <row r="1651" spans="1:2" x14ac:dyDescent="0.2">
      <c r="A1651" s="24">
        <v>270</v>
      </c>
      <c r="B1651" s="25">
        <v>0</v>
      </c>
    </row>
    <row r="1652" spans="1:2" x14ac:dyDescent="0.2">
      <c r="A1652" s="24">
        <v>193</v>
      </c>
      <c r="B1652" s="25">
        <v>0</v>
      </c>
    </row>
    <row r="1653" spans="1:2" x14ac:dyDescent="0.2">
      <c r="A1653" s="24">
        <v>57</v>
      </c>
      <c r="B1653" s="25">
        <v>0</v>
      </c>
    </row>
    <row r="1654" spans="1:2" x14ac:dyDescent="0.2">
      <c r="A1654" s="24">
        <v>200</v>
      </c>
      <c r="B1654" s="25">
        <v>2</v>
      </c>
    </row>
    <row r="1655" spans="1:2" x14ac:dyDescent="0.2">
      <c r="A1655" s="24">
        <v>88</v>
      </c>
      <c r="B1655" s="25">
        <v>14</v>
      </c>
    </row>
    <row r="1656" spans="1:2" x14ac:dyDescent="0.2">
      <c r="A1656" s="24">
        <v>213</v>
      </c>
      <c r="B1656" s="25">
        <v>9</v>
      </c>
    </row>
    <row r="1657" spans="1:2" x14ac:dyDescent="0.2">
      <c r="A1657" s="24">
        <v>20</v>
      </c>
      <c r="B1657" s="25">
        <v>8</v>
      </c>
    </row>
    <row r="1658" spans="1:2" x14ac:dyDescent="0.2">
      <c r="A1658" s="24">
        <v>50</v>
      </c>
      <c r="B1658" s="25">
        <v>7</v>
      </c>
    </row>
    <row r="1659" spans="1:2" x14ac:dyDescent="0.2">
      <c r="A1659" s="24">
        <v>115</v>
      </c>
      <c r="B1659" s="25">
        <v>0</v>
      </c>
    </row>
    <row r="1660" spans="1:2" x14ac:dyDescent="0.2">
      <c r="A1660" s="24">
        <v>186</v>
      </c>
      <c r="B1660" s="25">
        <v>84</v>
      </c>
    </row>
    <row r="1661" spans="1:2" x14ac:dyDescent="0.2">
      <c r="A1661" s="24">
        <v>18</v>
      </c>
      <c r="B1661" s="25">
        <v>11</v>
      </c>
    </row>
    <row r="1662" spans="1:2" x14ac:dyDescent="0.2">
      <c r="A1662" s="24">
        <v>176</v>
      </c>
      <c r="B1662" s="25">
        <v>1</v>
      </c>
    </row>
    <row r="1663" spans="1:2" x14ac:dyDescent="0.2">
      <c r="A1663" s="24">
        <v>41</v>
      </c>
      <c r="B1663" s="25">
        <v>4</v>
      </c>
    </row>
    <row r="1664" spans="1:2" x14ac:dyDescent="0.2">
      <c r="A1664" s="24">
        <v>75</v>
      </c>
      <c r="B1664" s="25">
        <v>10</v>
      </c>
    </row>
    <row r="1665" spans="1:2" x14ac:dyDescent="0.2">
      <c r="A1665" s="24">
        <v>97</v>
      </c>
      <c r="B1665" s="25">
        <v>16</v>
      </c>
    </row>
    <row r="1666" spans="1:2" x14ac:dyDescent="0.2">
      <c r="A1666" s="24">
        <v>73</v>
      </c>
      <c r="B1666" s="25">
        <v>2</v>
      </c>
    </row>
    <row r="1667" spans="1:2" x14ac:dyDescent="0.2">
      <c r="A1667" s="24">
        <v>49</v>
      </c>
      <c r="B1667" s="25">
        <v>5</v>
      </c>
    </row>
    <row r="1668" spans="1:2" x14ac:dyDescent="0.2">
      <c r="A1668" s="24">
        <v>134</v>
      </c>
      <c r="B1668" s="25">
        <v>1</v>
      </c>
    </row>
    <row r="1669" spans="1:2" x14ac:dyDescent="0.2">
      <c r="A1669" s="24">
        <v>68</v>
      </c>
      <c r="B1669" s="25">
        <v>31</v>
      </c>
    </row>
    <row r="1670" spans="1:2" x14ac:dyDescent="0.2">
      <c r="A1670" s="24">
        <v>49</v>
      </c>
      <c r="B1670" s="25">
        <v>0</v>
      </c>
    </row>
    <row r="1671" spans="1:2" x14ac:dyDescent="0.2">
      <c r="A1671" s="24">
        <v>63</v>
      </c>
      <c r="B1671" s="25">
        <v>2</v>
      </c>
    </row>
    <row r="1672" spans="1:2" x14ac:dyDescent="0.2">
      <c r="A1672" s="24">
        <v>163</v>
      </c>
      <c r="B1672" s="25">
        <v>7</v>
      </c>
    </row>
    <row r="1673" spans="1:2" x14ac:dyDescent="0.2">
      <c r="A1673" s="24">
        <v>288</v>
      </c>
      <c r="B1673" s="25">
        <v>16</v>
      </c>
    </row>
    <row r="1674" spans="1:2" x14ac:dyDescent="0.2">
      <c r="A1674" s="24">
        <v>42</v>
      </c>
      <c r="B1674" s="25">
        <v>4</v>
      </c>
    </row>
    <row r="1675" spans="1:2" x14ac:dyDescent="0.2">
      <c r="A1675" s="24">
        <v>70</v>
      </c>
      <c r="B1675" s="25">
        <v>4</v>
      </c>
    </row>
    <row r="1676" spans="1:2" x14ac:dyDescent="0.2">
      <c r="A1676" s="24">
        <v>30</v>
      </c>
      <c r="B1676" s="25">
        <v>4</v>
      </c>
    </row>
    <row r="1677" spans="1:2" x14ac:dyDescent="0.2">
      <c r="A1677" s="24">
        <v>51</v>
      </c>
      <c r="B1677" s="25">
        <v>3</v>
      </c>
    </row>
    <row r="1678" spans="1:2" x14ac:dyDescent="0.2">
      <c r="A1678" s="24">
        <v>145</v>
      </c>
      <c r="B1678" s="25">
        <v>36</v>
      </c>
    </row>
    <row r="1679" spans="1:2" x14ac:dyDescent="0.2">
      <c r="A1679" s="24">
        <v>21</v>
      </c>
      <c r="B1679" s="25">
        <v>1</v>
      </c>
    </row>
    <row r="1680" spans="1:2" x14ac:dyDescent="0.2">
      <c r="A1680" s="24">
        <v>286</v>
      </c>
      <c r="B1680" s="25">
        <v>7</v>
      </c>
    </row>
    <row r="1681" spans="1:2" x14ac:dyDescent="0.2">
      <c r="A1681" s="24">
        <v>12</v>
      </c>
      <c r="B1681" s="25">
        <v>27</v>
      </c>
    </row>
    <row r="1682" spans="1:2" x14ac:dyDescent="0.2">
      <c r="A1682" s="24">
        <v>100</v>
      </c>
      <c r="B1682" s="25">
        <v>1</v>
      </c>
    </row>
    <row r="1683" spans="1:2" x14ac:dyDescent="0.2">
      <c r="A1683" s="24">
        <v>100</v>
      </c>
      <c r="B1683" s="25">
        <v>0</v>
      </c>
    </row>
    <row r="1684" spans="1:2" x14ac:dyDescent="0.2">
      <c r="A1684" s="24">
        <v>34</v>
      </c>
      <c r="B1684" s="25">
        <v>1</v>
      </c>
    </row>
    <row r="1685" spans="1:2" x14ac:dyDescent="0.2">
      <c r="A1685" s="24">
        <v>63</v>
      </c>
      <c r="B1685" s="25">
        <v>3</v>
      </c>
    </row>
    <row r="1686" spans="1:2" x14ac:dyDescent="0.2">
      <c r="A1686" s="24">
        <v>30</v>
      </c>
      <c r="B1686" s="25">
        <v>3</v>
      </c>
    </row>
    <row r="1687" spans="1:2" x14ac:dyDescent="0.2">
      <c r="A1687" s="24">
        <v>47</v>
      </c>
      <c r="B1687" s="25">
        <v>3</v>
      </c>
    </row>
    <row r="1688" spans="1:2" x14ac:dyDescent="0.2">
      <c r="A1688" s="24">
        <v>237</v>
      </c>
      <c r="B1688" s="25">
        <v>0</v>
      </c>
    </row>
    <row r="1689" spans="1:2" x14ac:dyDescent="0.2">
      <c r="A1689" s="24">
        <v>47</v>
      </c>
      <c r="B1689" s="25">
        <v>6</v>
      </c>
    </row>
    <row r="1690" spans="1:2" x14ac:dyDescent="0.2">
      <c r="A1690" s="24">
        <v>15</v>
      </c>
      <c r="B1690" s="25">
        <v>17</v>
      </c>
    </row>
    <row r="1691" spans="1:2" x14ac:dyDescent="0.2">
      <c r="A1691" s="24">
        <v>81</v>
      </c>
      <c r="B1691" s="25">
        <v>40</v>
      </c>
    </row>
    <row r="1692" spans="1:2" x14ac:dyDescent="0.2">
      <c r="A1692" s="24">
        <v>122</v>
      </c>
      <c r="B1692" s="25">
        <v>3</v>
      </c>
    </row>
    <row r="1693" spans="1:2" x14ac:dyDescent="0.2">
      <c r="A1693" s="24">
        <v>34</v>
      </c>
      <c r="B1693" s="25">
        <v>1</v>
      </c>
    </row>
    <row r="1694" spans="1:2" x14ac:dyDescent="0.2">
      <c r="A1694" s="24">
        <v>207</v>
      </c>
      <c r="B1694" s="25">
        <v>2</v>
      </c>
    </row>
    <row r="1695" spans="1:2" x14ac:dyDescent="0.2">
      <c r="A1695" s="24">
        <v>25</v>
      </c>
      <c r="B1695" s="25">
        <v>7</v>
      </c>
    </row>
    <row r="1696" spans="1:2" x14ac:dyDescent="0.2">
      <c r="A1696" s="24">
        <v>72</v>
      </c>
      <c r="B1696" s="25">
        <v>14</v>
      </c>
    </row>
    <row r="1697" spans="1:2" x14ac:dyDescent="0.2">
      <c r="A1697" s="24">
        <v>14</v>
      </c>
      <c r="B1697" s="25">
        <v>0</v>
      </c>
    </row>
    <row r="1698" spans="1:2" x14ac:dyDescent="0.2">
      <c r="A1698" s="24">
        <v>15</v>
      </c>
      <c r="B1698" s="25">
        <v>0</v>
      </c>
    </row>
    <row r="1699" spans="1:2" x14ac:dyDescent="0.2">
      <c r="A1699" s="24">
        <v>91</v>
      </c>
      <c r="B1699" s="25">
        <v>1</v>
      </c>
    </row>
    <row r="1700" spans="1:2" x14ac:dyDescent="0.2">
      <c r="A1700" s="24">
        <v>24</v>
      </c>
      <c r="B1700" s="25">
        <v>12</v>
      </c>
    </row>
    <row r="1701" spans="1:2" x14ac:dyDescent="0.2">
      <c r="A1701" s="24">
        <v>27</v>
      </c>
      <c r="B1701" s="25">
        <v>12</v>
      </c>
    </row>
    <row r="1702" spans="1:2" x14ac:dyDescent="0.2">
      <c r="A1702" s="24">
        <v>47</v>
      </c>
      <c r="B1702" s="25">
        <v>23</v>
      </c>
    </row>
    <row r="1703" spans="1:2" x14ac:dyDescent="0.2">
      <c r="A1703" s="24">
        <v>44</v>
      </c>
      <c r="B1703" s="25">
        <v>0</v>
      </c>
    </row>
    <row r="1704" spans="1:2" x14ac:dyDescent="0.2">
      <c r="A1704" s="24">
        <v>72</v>
      </c>
      <c r="B1704" s="25">
        <v>10</v>
      </c>
    </row>
    <row r="1705" spans="1:2" x14ac:dyDescent="0.2">
      <c r="A1705" s="24">
        <v>63</v>
      </c>
      <c r="B1705" s="25">
        <v>5</v>
      </c>
    </row>
    <row r="1706" spans="1:2" x14ac:dyDescent="0.2">
      <c r="A1706" s="24">
        <v>88</v>
      </c>
      <c r="B1706" s="25">
        <v>1</v>
      </c>
    </row>
    <row r="1707" spans="1:2" x14ac:dyDescent="0.2">
      <c r="A1707" s="24">
        <v>70</v>
      </c>
      <c r="B1707" s="25">
        <v>2</v>
      </c>
    </row>
    <row r="1708" spans="1:2" x14ac:dyDescent="0.2">
      <c r="A1708" s="24">
        <v>50</v>
      </c>
      <c r="B1708" s="25">
        <v>2</v>
      </c>
    </row>
    <row r="1709" spans="1:2" x14ac:dyDescent="0.2">
      <c r="A1709" s="24">
        <v>35</v>
      </c>
      <c r="B1709" s="25">
        <v>0</v>
      </c>
    </row>
    <row r="1710" spans="1:2" x14ac:dyDescent="0.2">
      <c r="A1710" s="24">
        <v>175</v>
      </c>
      <c r="B1710" s="25">
        <v>13</v>
      </c>
    </row>
    <row r="1711" spans="1:2" x14ac:dyDescent="0.2">
      <c r="A1711" s="24">
        <v>20</v>
      </c>
      <c r="B1711" s="25">
        <v>0</v>
      </c>
    </row>
    <row r="1712" spans="1:2" x14ac:dyDescent="0.2">
      <c r="A1712" s="24">
        <v>54</v>
      </c>
      <c r="B1712" s="25">
        <v>1</v>
      </c>
    </row>
    <row r="1713" spans="1:2" x14ac:dyDescent="0.2">
      <c r="A1713" s="24">
        <v>20</v>
      </c>
      <c r="B1713" s="25">
        <v>5</v>
      </c>
    </row>
    <row r="1714" spans="1:2" x14ac:dyDescent="0.2">
      <c r="A1714" s="24">
        <v>57</v>
      </c>
      <c r="B1714" s="25">
        <v>2</v>
      </c>
    </row>
    <row r="1715" spans="1:2" x14ac:dyDescent="0.2">
      <c r="A1715" s="24">
        <v>31</v>
      </c>
      <c r="B1715" s="25">
        <v>0</v>
      </c>
    </row>
    <row r="1716" spans="1:2" x14ac:dyDescent="0.2">
      <c r="A1716" s="24">
        <v>31</v>
      </c>
      <c r="B1716" s="25">
        <v>32</v>
      </c>
    </row>
    <row r="1717" spans="1:2" x14ac:dyDescent="0.2">
      <c r="A1717" s="24">
        <v>45</v>
      </c>
      <c r="B1717" s="25">
        <v>1</v>
      </c>
    </row>
    <row r="1718" spans="1:2" x14ac:dyDescent="0.2">
      <c r="A1718" s="24">
        <v>41</v>
      </c>
      <c r="B1718" s="25">
        <v>1</v>
      </c>
    </row>
    <row r="1719" spans="1:2" x14ac:dyDescent="0.2">
      <c r="A1719" s="24">
        <v>29</v>
      </c>
      <c r="B1719" s="25">
        <v>1</v>
      </c>
    </row>
    <row r="1720" spans="1:2" x14ac:dyDescent="0.2">
      <c r="A1720" s="24">
        <v>58</v>
      </c>
      <c r="B1720" s="25">
        <v>0</v>
      </c>
    </row>
    <row r="1721" spans="1:2" x14ac:dyDescent="0.2">
      <c r="A1721" s="24">
        <v>89</v>
      </c>
      <c r="B1721" s="25">
        <v>0</v>
      </c>
    </row>
    <row r="1722" spans="1:2" x14ac:dyDescent="0.2">
      <c r="A1722" s="24">
        <v>125</v>
      </c>
      <c r="B1722" s="25">
        <v>8</v>
      </c>
    </row>
    <row r="1723" spans="1:2" x14ac:dyDescent="0.2">
      <c r="A1723" s="24">
        <v>18</v>
      </c>
      <c r="B1723" s="25">
        <v>0</v>
      </c>
    </row>
    <row r="1724" spans="1:2" x14ac:dyDescent="0.2">
      <c r="A1724" s="24">
        <v>32</v>
      </c>
      <c r="B1724" s="25">
        <v>1</v>
      </c>
    </row>
    <row r="1725" spans="1:2" x14ac:dyDescent="0.2">
      <c r="A1725" s="24">
        <v>16</v>
      </c>
      <c r="B1725" s="25">
        <v>16</v>
      </c>
    </row>
    <row r="1726" spans="1:2" x14ac:dyDescent="0.2">
      <c r="A1726" s="24">
        <v>38</v>
      </c>
      <c r="B1726" s="25">
        <v>12</v>
      </c>
    </row>
    <row r="1727" spans="1:2" x14ac:dyDescent="0.2">
      <c r="A1727" s="24">
        <v>15</v>
      </c>
      <c r="B1727" s="25">
        <v>4</v>
      </c>
    </row>
    <row r="1728" spans="1:2" x14ac:dyDescent="0.2">
      <c r="A1728" s="24">
        <v>23</v>
      </c>
      <c r="B1728" s="25">
        <v>2</v>
      </c>
    </row>
    <row r="1729" spans="1:2" x14ac:dyDescent="0.2">
      <c r="A1729" s="24">
        <v>49</v>
      </c>
      <c r="B1729" s="25">
        <v>3</v>
      </c>
    </row>
    <row r="1730" spans="1:2" x14ac:dyDescent="0.2">
      <c r="A1730" s="24">
        <v>10</v>
      </c>
      <c r="B1730" s="25">
        <v>0</v>
      </c>
    </row>
    <row r="1731" spans="1:2" x14ac:dyDescent="0.2">
      <c r="A1731" s="24">
        <v>15</v>
      </c>
      <c r="B1731" s="25">
        <v>3</v>
      </c>
    </row>
    <row r="1732" spans="1:2" x14ac:dyDescent="0.2">
      <c r="A1732" s="24">
        <v>57</v>
      </c>
      <c r="B1732" s="25">
        <v>4</v>
      </c>
    </row>
    <row r="1733" spans="1:2" x14ac:dyDescent="0.2">
      <c r="A1733" s="24">
        <v>33</v>
      </c>
      <c r="B1733" s="25">
        <v>2</v>
      </c>
    </row>
    <row r="1734" spans="1:2" x14ac:dyDescent="0.2">
      <c r="A1734" s="24">
        <v>9</v>
      </c>
      <c r="B1734" s="25">
        <v>10</v>
      </c>
    </row>
    <row r="1735" spans="1:2" x14ac:dyDescent="0.2">
      <c r="A1735" s="24">
        <v>26</v>
      </c>
      <c r="B1735" s="25">
        <v>11</v>
      </c>
    </row>
    <row r="1736" spans="1:2" x14ac:dyDescent="0.2">
      <c r="A1736" s="24">
        <v>69</v>
      </c>
      <c r="B1736" s="25">
        <v>6</v>
      </c>
    </row>
    <row r="1737" spans="1:2" x14ac:dyDescent="0.2">
      <c r="A1737" s="24">
        <v>65</v>
      </c>
      <c r="B1737" s="25">
        <v>2</v>
      </c>
    </row>
    <row r="1738" spans="1:2" x14ac:dyDescent="0.2">
      <c r="A1738" s="24">
        <v>83</v>
      </c>
      <c r="B1738" s="25">
        <v>6</v>
      </c>
    </row>
    <row r="1739" spans="1:2" x14ac:dyDescent="0.2">
      <c r="A1739" s="24">
        <v>111</v>
      </c>
      <c r="B1739" s="25">
        <v>8</v>
      </c>
    </row>
    <row r="1740" spans="1:2" x14ac:dyDescent="0.2">
      <c r="A1740" s="24">
        <v>46</v>
      </c>
      <c r="B1740" s="25">
        <v>37</v>
      </c>
    </row>
    <row r="1741" spans="1:2" x14ac:dyDescent="0.2">
      <c r="A1741" s="24">
        <v>63</v>
      </c>
      <c r="B1741" s="25">
        <v>11</v>
      </c>
    </row>
    <row r="1742" spans="1:2" x14ac:dyDescent="0.2">
      <c r="A1742" s="24">
        <v>9</v>
      </c>
      <c r="B1742" s="25">
        <v>0</v>
      </c>
    </row>
    <row r="1743" spans="1:2" x14ac:dyDescent="0.2">
      <c r="A1743" s="24">
        <v>34</v>
      </c>
      <c r="B1743" s="25">
        <v>10</v>
      </c>
    </row>
    <row r="1744" spans="1:2" x14ac:dyDescent="0.2">
      <c r="A1744" s="24">
        <v>112</v>
      </c>
      <c r="B1744" s="25">
        <v>6</v>
      </c>
    </row>
    <row r="1745" spans="1:2" x14ac:dyDescent="0.2">
      <c r="A1745" s="24">
        <v>47</v>
      </c>
      <c r="B1745" s="25">
        <v>8</v>
      </c>
    </row>
    <row r="1746" spans="1:2" x14ac:dyDescent="0.2">
      <c r="A1746" s="24">
        <v>38</v>
      </c>
      <c r="B1746" s="25">
        <v>6</v>
      </c>
    </row>
    <row r="1747" spans="1:2" x14ac:dyDescent="0.2">
      <c r="A1747" s="24">
        <v>28</v>
      </c>
      <c r="B1747" s="25">
        <v>7</v>
      </c>
    </row>
    <row r="1748" spans="1:2" x14ac:dyDescent="0.2">
      <c r="A1748" s="24">
        <v>78</v>
      </c>
      <c r="B1748" s="25">
        <v>7</v>
      </c>
    </row>
    <row r="1749" spans="1:2" x14ac:dyDescent="0.2">
      <c r="A1749" s="24">
        <v>23</v>
      </c>
      <c r="B1749" s="25">
        <v>5</v>
      </c>
    </row>
    <row r="1750" spans="1:2" x14ac:dyDescent="0.2">
      <c r="A1750" s="24">
        <v>40</v>
      </c>
      <c r="B1750" s="25">
        <v>46</v>
      </c>
    </row>
    <row r="1751" spans="1:2" x14ac:dyDescent="0.2">
      <c r="A1751" s="24">
        <v>13</v>
      </c>
      <c r="B1751" s="25">
        <v>10</v>
      </c>
    </row>
    <row r="1752" spans="1:2" x14ac:dyDescent="0.2">
      <c r="A1752" s="24">
        <v>18</v>
      </c>
      <c r="B1752" s="25">
        <v>19</v>
      </c>
    </row>
    <row r="1753" spans="1:2" x14ac:dyDescent="0.2">
      <c r="A1753" s="24">
        <v>22</v>
      </c>
      <c r="B1753" s="25">
        <v>13</v>
      </c>
    </row>
    <row r="1754" spans="1:2" x14ac:dyDescent="0.2">
      <c r="A1754" s="24">
        <v>79</v>
      </c>
      <c r="B1754" s="25">
        <v>13</v>
      </c>
    </row>
    <row r="1755" spans="1:2" x14ac:dyDescent="0.2">
      <c r="A1755" s="24">
        <v>14</v>
      </c>
      <c r="B1755" s="25">
        <v>4</v>
      </c>
    </row>
    <row r="1756" spans="1:2" x14ac:dyDescent="0.2">
      <c r="A1756" s="24">
        <v>51</v>
      </c>
      <c r="B1756" s="25">
        <v>0</v>
      </c>
    </row>
    <row r="1757" spans="1:2" x14ac:dyDescent="0.2">
      <c r="A1757" s="24">
        <v>54</v>
      </c>
      <c r="B1757" s="25">
        <v>3</v>
      </c>
    </row>
    <row r="1758" spans="1:2" x14ac:dyDescent="0.2">
      <c r="A1758" s="24">
        <v>70</v>
      </c>
      <c r="B1758" s="25">
        <v>1</v>
      </c>
    </row>
    <row r="1759" spans="1:2" x14ac:dyDescent="0.2">
      <c r="A1759" s="24">
        <v>44</v>
      </c>
      <c r="B1759" s="25">
        <v>9</v>
      </c>
    </row>
    <row r="1760" spans="1:2" x14ac:dyDescent="0.2">
      <c r="A1760" s="24">
        <v>55</v>
      </c>
      <c r="B1760" s="25">
        <v>1</v>
      </c>
    </row>
    <row r="1761" spans="1:2" x14ac:dyDescent="0.2">
      <c r="A1761" s="24">
        <v>15</v>
      </c>
      <c r="B1761" s="25">
        <v>1</v>
      </c>
    </row>
    <row r="1762" spans="1:2" x14ac:dyDescent="0.2">
      <c r="A1762" s="24">
        <v>27</v>
      </c>
      <c r="B1762" s="25">
        <v>4</v>
      </c>
    </row>
    <row r="1763" spans="1:2" x14ac:dyDescent="0.2">
      <c r="A1763" s="24">
        <v>21</v>
      </c>
      <c r="B1763" s="25">
        <v>17</v>
      </c>
    </row>
    <row r="1764" spans="1:2" x14ac:dyDescent="0.2">
      <c r="A1764" s="24">
        <v>162</v>
      </c>
      <c r="B1764" s="25">
        <v>0</v>
      </c>
    </row>
    <row r="1765" spans="1:2" x14ac:dyDescent="0.2">
      <c r="A1765" s="24">
        <v>23</v>
      </c>
      <c r="B1765" s="25">
        <v>12</v>
      </c>
    </row>
    <row r="1766" spans="1:2" x14ac:dyDescent="0.2">
      <c r="A1766" s="24">
        <v>72</v>
      </c>
      <c r="B1766" s="25">
        <v>14</v>
      </c>
    </row>
    <row r="1767" spans="1:2" x14ac:dyDescent="0.2">
      <c r="A1767" s="24">
        <v>68</v>
      </c>
      <c r="B1767" s="25">
        <v>1</v>
      </c>
    </row>
    <row r="1768" spans="1:2" x14ac:dyDescent="0.2">
      <c r="A1768" s="24">
        <v>20</v>
      </c>
      <c r="B1768" s="25">
        <v>14</v>
      </c>
    </row>
    <row r="1769" spans="1:2" x14ac:dyDescent="0.2">
      <c r="A1769" s="24">
        <v>26</v>
      </c>
      <c r="B1769" s="25">
        <v>4</v>
      </c>
    </row>
    <row r="1770" spans="1:2" x14ac:dyDescent="0.2">
      <c r="A1770" s="24">
        <v>72</v>
      </c>
      <c r="B1770" s="25">
        <v>2</v>
      </c>
    </row>
    <row r="1771" spans="1:2" x14ac:dyDescent="0.2">
      <c r="A1771" s="24">
        <v>3</v>
      </c>
      <c r="B1771" s="25">
        <v>1</v>
      </c>
    </row>
    <row r="1772" spans="1:2" x14ac:dyDescent="0.2">
      <c r="A1772" s="24">
        <v>18</v>
      </c>
      <c r="B1772" s="25">
        <v>2</v>
      </c>
    </row>
    <row r="1773" spans="1:2" x14ac:dyDescent="0.2">
      <c r="A1773" s="24">
        <v>30</v>
      </c>
      <c r="B1773" s="25">
        <v>1</v>
      </c>
    </row>
    <row r="1774" spans="1:2" x14ac:dyDescent="0.2">
      <c r="A1774" s="24">
        <v>23</v>
      </c>
      <c r="B1774" s="25">
        <v>1</v>
      </c>
    </row>
    <row r="1775" spans="1:2" x14ac:dyDescent="0.2">
      <c r="A1775" s="24">
        <v>54</v>
      </c>
      <c r="B1775" s="25">
        <v>4</v>
      </c>
    </row>
    <row r="1776" spans="1:2" x14ac:dyDescent="0.2">
      <c r="A1776" s="24">
        <v>26</v>
      </c>
      <c r="B1776" s="25">
        <v>3</v>
      </c>
    </row>
    <row r="1777" spans="1:2" x14ac:dyDescent="0.2">
      <c r="A1777" s="24">
        <v>9</v>
      </c>
      <c r="B1777" s="25">
        <v>38</v>
      </c>
    </row>
    <row r="1778" spans="1:2" x14ac:dyDescent="0.2">
      <c r="A1778" s="24">
        <v>27</v>
      </c>
      <c r="B1778" s="25">
        <v>4</v>
      </c>
    </row>
    <row r="1779" spans="1:2" x14ac:dyDescent="0.2">
      <c r="A1779" s="24">
        <v>30</v>
      </c>
      <c r="B1779" s="25">
        <v>0</v>
      </c>
    </row>
    <row r="1780" spans="1:2" x14ac:dyDescent="0.2">
      <c r="A1780" s="24">
        <v>52</v>
      </c>
      <c r="B1780" s="25">
        <v>2</v>
      </c>
    </row>
    <row r="1781" spans="1:2" x14ac:dyDescent="0.2">
      <c r="A1781" s="24">
        <v>17</v>
      </c>
      <c r="B1781" s="25">
        <v>0</v>
      </c>
    </row>
    <row r="1782" spans="1:2" x14ac:dyDescent="0.2">
      <c r="A1782" s="24">
        <v>19</v>
      </c>
      <c r="B1782" s="25">
        <v>1</v>
      </c>
    </row>
    <row r="1783" spans="1:2" x14ac:dyDescent="0.2">
      <c r="A1783" s="24">
        <v>77</v>
      </c>
      <c r="B1783" s="25">
        <v>7</v>
      </c>
    </row>
    <row r="1784" spans="1:2" x14ac:dyDescent="0.2">
      <c r="A1784" s="24">
        <v>21</v>
      </c>
      <c r="B1784" s="25">
        <v>2</v>
      </c>
    </row>
    <row r="1785" spans="1:2" x14ac:dyDescent="0.2">
      <c r="A1785" s="24">
        <v>38</v>
      </c>
      <c r="B1785" s="25">
        <v>4</v>
      </c>
    </row>
    <row r="1786" spans="1:2" x14ac:dyDescent="0.2">
      <c r="A1786" s="24">
        <v>28</v>
      </c>
      <c r="B1786" s="25">
        <v>4</v>
      </c>
    </row>
    <row r="1787" spans="1:2" x14ac:dyDescent="0.2">
      <c r="A1787" s="24">
        <v>48</v>
      </c>
      <c r="B1787" s="25">
        <v>3</v>
      </c>
    </row>
    <row r="1788" spans="1:2" x14ac:dyDescent="0.2">
      <c r="A1788" s="24">
        <v>46</v>
      </c>
      <c r="B1788" s="25">
        <v>2</v>
      </c>
    </row>
    <row r="1789" spans="1:2" x14ac:dyDescent="0.2">
      <c r="A1789" s="24">
        <v>30</v>
      </c>
      <c r="B1789" s="25">
        <v>197</v>
      </c>
    </row>
    <row r="1790" spans="1:2" x14ac:dyDescent="0.2">
      <c r="A1790" s="24">
        <v>64</v>
      </c>
      <c r="B1790" s="25">
        <v>0</v>
      </c>
    </row>
    <row r="1791" spans="1:2" x14ac:dyDescent="0.2">
      <c r="A1791" s="24">
        <v>15</v>
      </c>
      <c r="B1791" s="25">
        <v>1</v>
      </c>
    </row>
    <row r="1792" spans="1:2" x14ac:dyDescent="0.2">
      <c r="A1792" s="24">
        <v>41</v>
      </c>
      <c r="B1792" s="25">
        <v>4</v>
      </c>
    </row>
    <row r="1793" spans="1:2" x14ac:dyDescent="0.2">
      <c r="A1793" s="24">
        <v>35</v>
      </c>
      <c r="B1793" s="25">
        <v>0</v>
      </c>
    </row>
    <row r="1794" spans="1:2" x14ac:dyDescent="0.2">
      <c r="A1794" s="24">
        <v>45</v>
      </c>
      <c r="B1794" s="25">
        <v>7</v>
      </c>
    </row>
    <row r="1795" spans="1:2" x14ac:dyDescent="0.2">
      <c r="A1795" s="24">
        <v>62</v>
      </c>
      <c r="B1795" s="25">
        <v>11</v>
      </c>
    </row>
    <row r="1796" spans="1:2" x14ac:dyDescent="0.2">
      <c r="A1796" s="24">
        <v>22</v>
      </c>
      <c r="B1796" s="25">
        <v>0</v>
      </c>
    </row>
    <row r="1797" spans="1:2" x14ac:dyDescent="0.2">
      <c r="A1797" s="24">
        <v>18</v>
      </c>
      <c r="B1797" s="25">
        <v>6</v>
      </c>
    </row>
    <row r="1798" spans="1:2" x14ac:dyDescent="0.2">
      <c r="A1798" s="24">
        <v>12</v>
      </c>
      <c r="B1798" s="25">
        <v>0</v>
      </c>
    </row>
    <row r="1799" spans="1:2" x14ac:dyDescent="0.2">
      <c r="A1799" s="24">
        <v>44</v>
      </c>
      <c r="B1799" s="25">
        <v>7</v>
      </c>
    </row>
    <row r="1800" spans="1:2" x14ac:dyDescent="0.2">
      <c r="A1800" s="24">
        <v>27</v>
      </c>
      <c r="B1800" s="25">
        <v>94</v>
      </c>
    </row>
    <row r="1801" spans="1:2" x14ac:dyDescent="0.2">
      <c r="A1801" s="24">
        <v>38</v>
      </c>
      <c r="B1801" s="25">
        <v>2</v>
      </c>
    </row>
    <row r="1802" spans="1:2" x14ac:dyDescent="0.2">
      <c r="A1802" s="24">
        <v>28</v>
      </c>
      <c r="B1802" s="25">
        <v>25</v>
      </c>
    </row>
    <row r="1803" spans="1:2" x14ac:dyDescent="0.2">
      <c r="A1803" s="24">
        <v>24</v>
      </c>
      <c r="B1803" s="25">
        <v>17</v>
      </c>
    </row>
    <row r="1804" spans="1:2" x14ac:dyDescent="0.2">
      <c r="A1804" s="24">
        <v>65</v>
      </c>
      <c r="B1804" s="25">
        <v>2</v>
      </c>
    </row>
    <row r="1805" spans="1:2" x14ac:dyDescent="0.2">
      <c r="A1805" s="24">
        <v>46</v>
      </c>
      <c r="B1805" s="25">
        <v>4</v>
      </c>
    </row>
    <row r="1806" spans="1:2" x14ac:dyDescent="0.2">
      <c r="A1806" s="24">
        <v>85</v>
      </c>
      <c r="B1806" s="25">
        <v>5</v>
      </c>
    </row>
    <row r="1807" spans="1:2" x14ac:dyDescent="0.2">
      <c r="A1807" s="24">
        <v>66</v>
      </c>
      <c r="B1807" s="25">
        <v>2</v>
      </c>
    </row>
    <row r="1808" spans="1:2" x14ac:dyDescent="0.2">
      <c r="A1808" s="24">
        <v>165</v>
      </c>
      <c r="B1808" s="25">
        <v>2</v>
      </c>
    </row>
    <row r="1809" spans="1:2" x14ac:dyDescent="0.2">
      <c r="A1809" s="24">
        <v>17</v>
      </c>
      <c r="B1809" s="25">
        <v>3</v>
      </c>
    </row>
    <row r="1810" spans="1:2" x14ac:dyDescent="0.2">
      <c r="A1810" s="24">
        <v>3</v>
      </c>
      <c r="B1810" s="25">
        <v>0</v>
      </c>
    </row>
    <row r="1811" spans="1:2" x14ac:dyDescent="0.2">
      <c r="A1811" s="24">
        <v>17</v>
      </c>
      <c r="B1811" s="25">
        <v>4</v>
      </c>
    </row>
    <row r="1812" spans="1:2" x14ac:dyDescent="0.2">
      <c r="A1812" s="24">
        <v>91</v>
      </c>
      <c r="B1812" s="25">
        <v>1</v>
      </c>
    </row>
    <row r="1813" spans="1:2" x14ac:dyDescent="0.2">
      <c r="A1813" s="24">
        <v>67</v>
      </c>
      <c r="B1813" s="25">
        <v>12</v>
      </c>
    </row>
    <row r="1814" spans="1:2" x14ac:dyDescent="0.2">
      <c r="A1814" s="24">
        <v>18</v>
      </c>
      <c r="B1814" s="25">
        <v>4</v>
      </c>
    </row>
    <row r="1815" spans="1:2" x14ac:dyDescent="0.2">
      <c r="A1815" s="24">
        <v>21</v>
      </c>
      <c r="B1815" s="25">
        <v>91</v>
      </c>
    </row>
    <row r="1816" spans="1:2" x14ac:dyDescent="0.2">
      <c r="A1816" s="24">
        <v>40</v>
      </c>
      <c r="B1816" s="25">
        <v>1</v>
      </c>
    </row>
    <row r="1817" spans="1:2" x14ac:dyDescent="0.2">
      <c r="A1817" s="24">
        <v>78</v>
      </c>
      <c r="B1817" s="25">
        <v>1</v>
      </c>
    </row>
    <row r="1818" spans="1:2" x14ac:dyDescent="0.2">
      <c r="A1818" s="24">
        <v>26</v>
      </c>
      <c r="B1818" s="25">
        <v>0</v>
      </c>
    </row>
    <row r="1819" spans="1:2" x14ac:dyDescent="0.2">
      <c r="A1819" s="24">
        <v>14</v>
      </c>
      <c r="B1819" s="25">
        <v>13</v>
      </c>
    </row>
    <row r="1820" spans="1:2" x14ac:dyDescent="0.2">
      <c r="A1820" s="24">
        <v>44</v>
      </c>
      <c r="B1820" s="25">
        <v>2</v>
      </c>
    </row>
    <row r="1821" spans="1:2" x14ac:dyDescent="0.2">
      <c r="A1821" s="24">
        <v>9</v>
      </c>
      <c r="B1821" s="25">
        <v>0</v>
      </c>
    </row>
    <row r="1822" spans="1:2" x14ac:dyDescent="0.2">
      <c r="A1822" s="24">
        <v>30</v>
      </c>
      <c r="B1822" s="25">
        <v>21</v>
      </c>
    </row>
    <row r="1823" spans="1:2" x14ac:dyDescent="0.2">
      <c r="A1823" s="24">
        <v>45</v>
      </c>
      <c r="B1823" s="25">
        <v>9</v>
      </c>
    </row>
    <row r="1824" spans="1:2" x14ac:dyDescent="0.2">
      <c r="A1824" s="24">
        <v>56</v>
      </c>
      <c r="B1824" s="25">
        <v>6</v>
      </c>
    </row>
    <row r="1825" spans="1:2" x14ac:dyDescent="0.2">
      <c r="A1825" s="24">
        <v>46</v>
      </c>
      <c r="B1825" s="25">
        <v>4</v>
      </c>
    </row>
    <row r="1826" spans="1:2" x14ac:dyDescent="0.2">
      <c r="A1826" s="24">
        <v>34</v>
      </c>
      <c r="B1826" s="25">
        <v>7</v>
      </c>
    </row>
    <row r="1827" spans="1:2" x14ac:dyDescent="0.2">
      <c r="A1827" s="24">
        <v>98</v>
      </c>
      <c r="B1827" s="25">
        <v>5</v>
      </c>
    </row>
    <row r="1828" spans="1:2" x14ac:dyDescent="0.2">
      <c r="A1828" s="24">
        <v>46</v>
      </c>
      <c r="B1828" s="25">
        <v>0</v>
      </c>
    </row>
    <row r="1829" spans="1:2" x14ac:dyDescent="0.2">
      <c r="A1829" s="24">
        <v>10</v>
      </c>
      <c r="B1829" s="25">
        <v>3</v>
      </c>
    </row>
    <row r="1830" spans="1:2" x14ac:dyDescent="0.2">
      <c r="A1830" s="24">
        <v>76</v>
      </c>
      <c r="B1830" s="25">
        <v>9</v>
      </c>
    </row>
    <row r="1831" spans="1:2" x14ac:dyDescent="0.2">
      <c r="A1831" s="24">
        <v>104</v>
      </c>
      <c r="B1831" s="25">
        <v>6</v>
      </c>
    </row>
    <row r="1832" spans="1:2" x14ac:dyDescent="0.2">
      <c r="A1832" s="24">
        <v>87</v>
      </c>
      <c r="B1832" s="25">
        <v>4</v>
      </c>
    </row>
    <row r="1833" spans="1:2" x14ac:dyDescent="0.2">
      <c r="A1833" s="24">
        <v>29</v>
      </c>
      <c r="B1833" s="25">
        <v>1</v>
      </c>
    </row>
    <row r="1834" spans="1:2" x14ac:dyDescent="0.2">
      <c r="A1834" s="24">
        <v>51</v>
      </c>
      <c r="B1834" s="25">
        <v>17</v>
      </c>
    </row>
    <row r="1835" spans="1:2" x14ac:dyDescent="0.2">
      <c r="A1835" s="24">
        <v>12</v>
      </c>
      <c r="B1835" s="25">
        <v>1</v>
      </c>
    </row>
    <row r="1836" spans="1:2" x14ac:dyDescent="0.2">
      <c r="A1836" s="24">
        <v>72</v>
      </c>
      <c r="B1836" s="25">
        <v>13</v>
      </c>
    </row>
    <row r="1837" spans="1:2" x14ac:dyDescent="0.2">
      <c r="A1837" s="24">
        <v>21</v>
      </c>
      <c r="B1837" s="25">
        <v>6</v>
      </c>
    </row>
    <row r="1838" spans="1:2" x14ac:dyDescent="0.2">
      <c r="A1838" s="24">
        <v>42</v>
      </c>
      <c r="B1838" s="25">
        <v>0</v>
      </c>
    </row>
    <row r="1839" spans="1:2" x14ac:dyDescent="0.2">
      <c r="A1839" s="24">
        <v>71</v>
      </c>
      <c r="B1839" s="25">
        <v>2</v>
      </c>
    </row>
    <row r="1840" spans="1:2" x14ac:dyDescent="0.2">
      <c r="A1840" s="24">
        <v>168</v>
      </c>
      <c r="B1840" s="25">
        <v>2</v>
      </c>
    </row>
    <row r="1841" spans="1:2" x14ac:dyDescent="0.2">
      <c r="A1841" s="24">
        <v>19</v>
      </c>
      <c r="B1841" s="25">
        <v>21</v>
      </c>
    </row>
    <row r="1842" spans="1:2" x14ac:dyDescent="0.2">
      <c r="A1842" s="24">
        <v>37</v>
      </c>
      <c r="B1842" s="25">
        <v>13</v>
      </c>
    </row>
    <row r="1843" spans="1:2" x14ac:dyDescent="0.2">
      <c r="A1843" s="24">
        <v>36</v>
      </c>
      <c r="B1843" s="25">
        <v>0</v>
      </c>
    </row>
    <row r="1844" spans="1:2" x14ac:dyDescent="0.2">
      <c r="A1844" s="24">
        <v>14</v>
      </c>
      <c r="B1844" s="25">
        <v>6</v>
      </c>
    </row>
    <row r="1845" spans="1:2" x14ac:dyDescent="0.2">
      <c r="A1845" s="24">
        <v>18</v>
      </c>
      <c r="B1845" s="25">
        <v>0</v>
      </c>
    </row>
    <row r="1846" spans="1:2" x14ac:dyDescent="0.2">
      <c r="A1846" s="24">
        <v>82</v>
      </c>
      <c r="B1846" s="25">
        <v>1</v>
      </c>
    </row>
    <row r="1847" spans="1:2" x14ac:dyDescent="0.2">
      <c r="A1847" s="24">
        <v>43</v>
      </c>
      <c r="B1847" s="25">
        <v>0</v>
      </c>
    </row>
    <row r="1848" spans="1:2" x14ac:dyDescent="0.2">
      <c r="A1848" s="24">
        <v>8</v>
      </c>
      <c r="B1848" s="25">
        <v>12</v>
      </c>
    </row>
    <row r="1849" spans="1:2" x14ac:dyDescent="0.2">
      <c r="A1849" s="24">
        <v>45</v>
      </c>
      <c r="B1849" s="25">
        <v>2</v>
      </c>
    </row>
    <row r="1850" spans="1:2" x14ac:dyDescent="0.2">
      <c r="A1850" s="24">
        <v>20</v>
      </c>
      <c r="B1850" s="25">
        <v>6</v>
      </c>
    </row>
    <row r="1851" spans="1:2" x14ac:dyDescent="0.2">
      <c r="A1851" s="24">
        <v>31</v>
      </c>
      <c r="B1851" s="25">
        <v>1</v>
      </c>
    </row>
    <row r="1852" spans="1:2" x14ac:dyDescent="0.2">
      <c r="A1852" s="24">
        <v>25</v>
      </c>
      <c r="B1852" s="25">
        <v>1</v>
      </c>
    </row>
    <row r="1853" spans="1:2" x14ac:dyDescent="0.2">
      <c r="A1853" s="24">
        <v>14</v>
      </c>
      <c r="B1853" s="25">
        <v>5</v>
      </c>
    </row>
    <row r="1854" spans="1:2" x14ac:dyDescent="0.2">
      <c r="A1854" s="24">
        <v>45</v>
      </c>
      <c r="B1854" s="25">
        <v>0</v>
      </c>
    </row>
    <row r="1855" spans="1:2" x14ac:dyDescent="0.2">
      <c r="A1855" s="24">
        <v>20</v>
      </c>
      <c r="B1855" s="25">
        <v>3</v>
      </c>
    </row>
    <row r="1856" spans="1:2" x14ac:dyDescent="0.2">
      <c r="A1856" s="24">
        <v>39</v>
      </c>
      <c r="B1856" s="25">
        <v>8</v>
      </c>
    </row>
    <row r="1857" spans="1:2" x14ac:dyDescent="0.2">
      <c r="A1857" s="24">
        <v>16</v>
      </c>
      <c r="B1857" s="25">
        <v>3</v>
      </c>
    </row>
    <row r="1858" spans="1:2" x14ac:dyDescent="0.2">
      <c r="A1858" s="24">
        <v>37</v>
      </c>
      <c r="B1858" s="25">
        <v>8</v>
      </c>
    </row>
    <row r="1859" spans="1:2" x14ac:dyDescent="0.2">
      <c r="A1859" s="24">
        <v>14</v>
      </c>
      <c r="B1859" s="25">
        <v>1</v>
      </c>
    </row>
    <row r="1860" spans="1:2" x14ac:dyDescent="0.2">
      <c r="A1860" s="24">
        <v>21</v>
      </c>
      <c r="B1860" s="25">
        <v>4</v>
      </c>
    </row>
    <row r="1861" spans="1:2" x14ac:dyDescent="0.2">
      <c r="A1861" s="24">
        <v>69</v>
      </c>
      <c r="B1861" s="25">
        <v>8</v>
      </c>
    </row>
    <row r="1862" spans="1:2" x14ac:dyDescent="0.2">
      <c r="A1862" s="24">
        <v>16</v>
      </c>
      <c r="B1862" s="25">
        <v>1</v>
      </c>
    </row>
    <row r="1863" spans="1:2" x14ac:dyDescent="0.2">
      <c r="A1863" s="24">
        <v>55</v>
      </c>
      <c r="B1863" s="25">
        <v>5</v>
      </c>
    </row>
    <row r="1864" spans="1:2" x14ac:dyDescent="0.2">
      <c r="A1864" s="24">
        <v>27</v>
      </c>
      <c r="B1864" s="25">
        <v>0</v>
      </c>
    </row>
    <row r="1865" spans="1:2" x14ac:dyDescent="0.2">
      <c r="A1865" s="24">
        <v>36</v>
      </c>
      <c r="B1865" s="25">
        <v>0</v>
      </c>
    </row>
    <row r="1866" spans="1:2" x14ac:dyDescent="0.2">
      <c r="A1866" s="24">
        <v>19</v>
      </c>
      <c r="B1866" s="25">
        <v>1</v>
      </c>
    </row>
    <row r="1867" spans="1:2" x14ac:dyDescent="0.2">
      <c r="A1867" s="24">
        <v>12</v>
      </c>
      <c r="B1867" s="25">
        <v>0</v>
      </c>
    </row>
    <row r="1868" spans="1:2" x14ac:dyDescent="0.2">
      <c r="A1868" s="24">
        <v>17</v>
      </c>
      <c r="B1868" s="25">
        <v>0</v>
      </c>
    </row>
    <row r="1869" spans="1:2" x14ac:dyDescent="0.2">
      <c r="A1869" s="24">
        <v>114</v>
      </c>
      <c r="B1869" s="25">
        <v>6</v>
      </c>
    </row>
    <row r="1870" spans="1:2" x14ac:dyDescent="0.2">
      <c r="A1870" s="24">
        <v>93</v>
      </c>
      <c r="B1870" s="25">
        <v>6</v>
      </c>
    </row>
    <row r="1871" spans="1:2" x14ac:dyDescent="0.2">
      <c r="A1871" s="24">
        <v>36</v>
      </c>
      <c r="B1871" s="25">
        <v>14</v>
      </c>
    </row>
    <row r="1872" spans="1:2" x14ac:dyDescent="0.2">
      <c r="A1872" s="24">
        <v>61</v>
      </c>
      <c r="B1872" s="25">
        <v>6</v>
      </c>
    </row>
    <row r="1873" spans="1:2" x14ac:dyDescent="0.2">
      <c r="A1873" s="24">
        <v>47</v>
      </c>
      <c r="B1873" s="25">
        <v>33</v>
      </c>
    </row>
    <row r="1874" spans="1:2" x14ac:dyDescent="0.2">
      <c r="A1874" s="24">
        <v>17</v>
      </c>
      <c r="B1874" s="25">
        <v>4</v>
      </c>
    </row>
    <row r="1875" spans="1:2" x14ac:dyDescent="0.2">
      <c r="A1875" s="24">
        <v>63</v>
      </c>
      <c r="B1875" s="25">
        <v>1</v>
      </c>
    </row>
    <row r="1876" spans="1:2" x14ac:dyDescent="0.2">
      <c r="A1876" s="24">
        <v>9</v>
      </c>
      <c r="B1876" s="25">
        <v>0</v>
      </c>
    </row>
    <row r="1877" spans="1:2" x14ac:dyDescent="0.2">
      <c r="A1877" s="24">
        <v>30</v>
      </c>
      <c r="B1877" s="25">
        <v>6</v>
      </c>
    </row>
    <row r="1878" spans="1:2" x14ac:dyDescent="0.2">
      <c r="A1878" s="24">
        <v>23</v>
      </c>
      <c r="B1878" s="25">
        <v>6</v>
      </c>
    </row>
    <row r="1879" spans="1:2" x14ac:dyDescent="0.2">
      <c r="A1879" s="24">
        <v>33</v>
      </c>
      <c r="B1879" s="25">
        <v>1</v>
      </c>
    </row>
    <row r="1880" spans="1:2" x14ac:dyDescent="0.2">
      <c r="A1880" s="24">
        <v>39</v>
      </c>
      <c r="B1880" s="25">
        <v>3</v>
      </c>
    </row>
    <row r="1881" spans="1:2" x14ac:dyDescent="0.2">
      <c r="A1881" s="24">
        <v>17</v>
      </c>
    </row>
    <row r="1882" spans="1:2" x14ac:dyDescent="0.2">
      <c r="A1882" s="24">
        <v>6</v>
      </c>
    </row>
    <row r="1883" spans="1:2" x14ac:dyDescent="0.2">
      <c r="A1883" s="24">
        <v>39</v>
      </c>
    </row>
    <row r="1884" spans="1:2" x14ac:dyDescent="0.2">
      <c r="A1884" s="24">
        <v>57</v>
      </c>
    </row>
    <row r="1885" spans="1:2" x14ac:dyDescent="0.2">
      <c r="A1885" s="24">
        <v>56</v>
      </c>
    </row>
    <row r="1886" spans="1:2" x14ac:dyDescent="0.2">
      <c r="A1886" s="24">
        <v>13</v>
      </c>
    </row>
    <row r="1887" spans="1:2" x14ac:dyDescent="0.2">
      <c r="A1887" s="24">
        <v>95</v>
      </c>
    </row>
    <row r="1888" spans="1:2" x14ac:dyDescent="0.2">
      <c r="A1888" s="24">
        <v>80</v>
      </c>
    </row>
    <row r="1889" spans="1:1" x14ac:dyDescent="0.2">
      <c r="A1889" s="24">
        <v>133</v>
      </c>
    </row>
    <row r="1890" spans="1:1" x14ac:dyDescent="0.2">
      <c r="A1890" s="24">
        <v>44</v>
      </c>
    </row>
    <row r="1891" spans="1:1" x14ac:dyDescent="0.2">
      <c r="A1891" s="24">
        <v>30</v>
      </c>
    </row>
    <row r="1892" spans="1:1" x14ac:dyDescent="0.2">
      <c r="A1892" s="24">
        <v>56</v>
      </c>
    </row>
    <row r="1893" spans="1:1" x14ac:dyDescent="0.2">
      <c r="A1893" s="24">
        <v>66</v>
      </c>
    </row>
    <row r="1894" spans="1:1" x14ac:dyDescent="0.2">
      <c r="A1894" s="24">
        <v>29</v>
      </c>
    </row>
    <row r="1895" spans="1:1" x14ac:dyDescent="0.2">
      <c r="A1895" s="24">
        <v>72</v>
      </c>
    </row>
    <row r="1896" spans="1:1" x14ac:dyDescent="0.2">
      <c r="A1896" s="24">
        <v>27</v>
      </c>
    </row>
    <row r="1897" spans="1:1" x14ac:dyDescent="0.2">
      <c r="A1897" s="24">
        <v>10</v>
      </c>
    </row>
    <row r="1898" spans="1:1" x14ac:dyDescent="0.2">
      <c r="A1898" s="24">
        <v>35</v>
      </c>
    </row>
    <row r="1899" spans="1:1" x14ac:dyDescent="0.2">
      <c r="A1899" s="24">
        <v>29</v>
      </c>
    </row>
    <row r="1900" spans="1:1" x14ac:dyDescent="0.2">
      <c r="A1900" s="24">
        <v>13</v>
      </c>
    </row>
    <row r="1901" spans="1:1" x14ac:dyDescent="0.2">
      <c r="A1901" s="24">
        <v>72</v>
      </c>
    </row>
    <row r="1902" spans="1:1" x14ac:dyDescent="0.2">
      <c r="A1902" s="24">
        <v>78</v>
      </c>
    </row>
    <row r="1903" spans="1:1" x14ac:dyDescent="0.2">
      <c r="A1903" s="24">
        <v>49</v>
      </c>
    </row>
    <row r="1904" spans="1:1" x14ac:dyDescent="0.2">
      <c r="A1904" s="24">
        <v>42</v>
      </c>
    </row>
    <row r="1905" spans="1:1" x14ac:dyDescent="0.2">
      <c r="A1905" s="24">
        <v>35</v>
      </c>
    </row>
    <row r="1906" spans="1:1" x14ac:dyDescent="0.2">
      <c r="A1906" s="24">
        <v>42</v>
      </c>
    </row>
    <row r="1907" spans="1:1" x14ac:dyDescent="0.2">
      <c r="A1907" s="24">
        <v>42</v>
      </c>
    </row>
    <row r="1908" spans="1:1" x14ac:dyDescent="0.2">
      <c r="A1908" s="24">
        <v>31</v>
      </c>
    </row>
    <row r="1909" spans="1:1" x14ac:dyDescent="0.2">
      <c r="A1909" s="24">
        <v>38</v>
      </c>
    </row>
    <row r="1910" spans="1:1" x14ac:dyDescent="0.2">
      <c r="A1910" s="24">
        <v>8</v>
      </c>
    </row>
    <row r="1911" spans="1:1" x14ac:dyDescent="0.2">
      <c r="A1911" s="24">
        <v>39</v>
      </c>
    </row>
    <row r="1912" spans="1:1" x14ac:dyDescent="0.2">
      <c r="A1912" s="24">
        <v>29</v>
      </c>
    </row>
    <row r="1913" spans="1:1" x14ac:dyDescent="0.2">
      <c r="A1913" s="24">
        <v>72</v>
      </c>
    </row>
    <row r="1914" spans="1:1" x14ac:dyDescent="0.2">
      <c r="A1914" s="24">
        <v>15</v>
      </c>
    </row>
    <row r="1915" spans="1:1" x14ac:dyDescent="0.2">
      <c r="A1915" s="24">
        <v>33</v>
      </c>
    </row>
    <row r="1916" spans="1:1" x14ac:dyDescent="0.2">
      <c r="A1916" s="24">
        <v>15</v>
      </c>
    </row>
    <row r="1917" spans="1:1" x14ac:dyDescent="0.2">
      <c r="A1917" s="24">
        <v>19</v>
      </c>
    </row>
    <row r="1918" spans="1:1" x14ac:dyDescent="0.2">
      <c r="A1918" s="24">
        <v>17</v>
      </c>
    </row>
    <row r="1919" spans="1:1" x14ac:dyDescent="0.2">
      <c r="A1919" s="24">
        <v>44</v>
      </c>
    </row>
    <row r="1920" spans="1:1" x14ac:dyDescent="0.2">
      <c r="A1920" s="24">
        <v>10</v>
      </c>
    </row>
    <row r="1921" spans="1:1" x14ac:dyDescent="0.2">
      <c r="A1921" s="24">
        <v>46</v>
      </c>
    </row>
    <row r="1922" spans="1:1" x14ac:dyDescent="0.2">
      <c r="A1922" s="24">
        <v>11</v>
      </c>
    </row>
    <row r="1923" spans="1:1" x14ac:dyDescent="0.2">
      <c r="A1923" s="24">
        <v>13</v>
      </c>
    </row>
    <row r="1924" spans="1:1" x14ac:dyDescent="0.2">
      <c r="A1924" s="24">
        <v>33</v>
      </c>
    </row>
    <row r="1925" spans="1:1" x14ac:dyDescent="0.2">
      <c r="A1925" s="24">
        <v>28</v>
      </c>
    </row>
    <row r="1926" spans="1:1" x14ac:dyDescent="0.2">
      <c r="A1926" s="24">
        <v>21</v>
      </c>
    </row>
    <row r="1927" spans="1:1" x14ac:dyDescent="0.2">
      <c r="A1927" s="24">
        <v>13</v>
      </c>
    </row>
    <row r="1928" spans="1:1" x14ac:dyDescent="0.2">
      <c r="A1928" s="24">
        <v>34</v>
      </c>
    </row>
    <row r="1929" spans="1:1" x14ac:dyDescent="0.2">
      <c r="A1929" s="24">
        <v>80</v>
      </c>
    </row>
    <row r="1930" spans="1:1" x14ac:dyDescent="0.2">
      <c r="A1930" s="24">
        <v>74</v>
      </c>
    </row>
    <row r="1931" spans="1:1" x14ac:dyDescent="0.2">
      <c r="A1931" s="24">
        <v>7</v>
      </c>
    </row>
    <row r="1932" spans="1:1" x14ac:dyDescent="0.2">
      <c r="A1932" s="24">
        <v>34</v>
      </c>
    </row>
    <row r="1933" spans="1:1" x14ac:dyDescent="0.2">
      <c r="A1933" s="24">
        <v>86</v>
      </c>
    </row>
    <row r="1934" spans="1:1" x14ac:dyDescent="0.2">
      <c r="A1934" s="24">
        <v>37</v>
      </c>
    </row>
    <row r="1935" spans="1:1" x14ac:dyDescent="0.2">
      <c r="A1935" s="24">
        <v>18</v>
      </c>
    </row>
    <row r="1936" spans="1:1" x14ac:dyDescent="0.2">
      <c r="A1936" s="24">
        <v>22</v>
      </c>
    </row>
    <row r="1937" spans="1:1" x14ac:dyDescent="0.2">
      <c r="A1937" s="24">
        <v>26</v>
      </c>
    </row>
    <row r="1938" spans="1:1" x14ac:dyDescent="0.2">
      <c r="A1938" s="24">
        <v>27</v>
      </c>
    </row>
    <row r="1939" spans="1:1" x14ac:dyDescent="0.2">
      <c r="A1939" s="24">
        <v>8</v>
      </c>
    </row>
    <row r="1940" spans="1:1" x14ac:dyDescent="0.2">
      <c r="A1940" s="24">
        <v>204</v>
      </c>
    </row>
    <row r="1941" spans="1:1" x14ac:dyDescent="0.2">
      <c r="A1941" s="24">
        <v>46</v>
      </c>
    </row>
    <row r="1942" spans="1:1" x14ac:dyDescent="0.2">
      <c r="A1942" s="24">
        <v>17</v>
      </c>
    </row>
    <row r="1943" spans="1:1" x14ac:dyDescent="0.2">
      <c r="A1943" s="24">
        <v>28</v>
      </c>
    </row>
    <row r="1944" spans="1:1" x14ac:dyDescent="0.2">
      <c r="A1944" s="24">
        <v>83</v>
      </c>
    </row>
    <row r="1945" spans="1:1" x14ac:dyDescent="0.2">
      <c r="A1945" s="24">
        <v>13</v>
      </c>
    </row>
    <row r="1946" spans="1:1" x14ac:dyDescent="0.2">
      <c r="A1946" s="24">
        <v>8</v>
      </c>
    </row>
    <row r="1947" spans="1:1" x14ac:dyDescent="0.2">
      <c r="A1947" s="24">
        <v>32</v>
      </c>
    </row>
    <row r="1948" spans="1:1" x14ac:dyDescent="0.2">
      <c r="A1948" s="24">
        <v>85</v>
      </c>
    </row>
    <row r="1949" spans="1:1" x14ac:dyDescent="0.2">
      <c r="A1949" s="24">
        <v>29</v>
      </c>
    </row>
    <row r="1950" spans="1:1" x14ac:dyDescent="0.2">
      <c r="A1950" s="24">
        <v>24</v>
      </c>
    </row>
    <row r="1951" spans="1:1" x14ac:dyDescent="0.2">
      <c r="A1951" s="24">
        <v>8</v>
      </c>
    </row>
    <row r="1952" spans="1:1" x14ac:dyDescent="0.2">
      <c r="A1952" s="24">
        <v>19</v>
      </c>
    </row>
    <row r="1953" spans="1:1" x14ac:dyDescent="0.2">
      <c r="A1953" s="24">
        <v>336</v>
      </c>
    </row>
    <row r="1954" spans="1:1" x14ac:dyDescent="0.2">
      <c r="A1954" s="24">
        <v>13</v>
      </c>
    </row>
    <row r="1955" spans="1:1" x14ac:dyDescent="0.2">
      <c r="A1955" s="24">
        <v>42</v>
      </c>
    </row>
    <row r="1956" spans="1:1" x14ac:dyDescent="0.2">
      <c r="A1956" s="24">
        <v>64</v>
      </c>
    </row>
    <row r="1957" spans="1:1" x14ac:dyDescent="0.2">
      <c r="A1957" s="24">
        <v>25</v>
      </c>
    </row>
    <row r="1958" spans="1:1" x14ac:dyDescent="0.2">
      <c r="A1958" s="24">
        <v>20</v>
      </c>
    </row>
    <row r="1959" spans="1:1" x14ac:dyDescent="0.2">
      <c r="A1959" s="24">
        <v>104</v>
      </c>
    </row>
    <row r="1960" spans="1:1" x14ac:dyDescent="0.2">
      <c r="A1960" s="24">
        <v>53</v>
      </c>
    </row>
    <row r="1961" spans="1:1" x14ac:dyDescent="0.2">
      <c r="A1961" s="24">
        <v>14</v>
      </c>
    </row>
    <row r="1962" spans="1:1" x14ac:dyDescent="0.2">
      <c r="A1962" s="24">
        <v>20</v>
      </c>
    </row>
    <row r="1963" spans="1:1" x14ac:dyDescent="0.2">
      <c r="A1963" s="24">
        <v>558</v>
      </c>
    </row>
    <row r="1964" spans="1:1" x14ac:dyDescent="0.2">
      <c r="A1964" s="24">
        <v>22</v>
      </c>
    </row>
    <row r="1965" spans="1:1" x14ac:dyDescent="0.2">
      <c r="A1965" s="24">
        <v>24</v>
      </c>
    </row>
    <row r="1966" spans="1:1" x14ac:dyDescent="0.2">
      <c r="A1966" s="24">
        <v>74</v>
      </c>
    </row>
    <row r="1967" spans="1:1" x14ac:dyDescent="0.2">
      <c r="A1967" s="24">
        <v>54</v>
      </c>
    </row>
    <row r="1968" spans="1:1" x14ac:dyDescent="0.2">
      <c r="A1968" s="24">
        <v>31</v>
      </c>
    </row>
    <row r="1969" spans="1:1" x14ac:dyDescent="0.2">
      <c r="A1969" s="24">
        <v>25</v>
      </c>
    </row>
    <row r="1970" spans="1:1" x14ac:dyDescent="0.2">
      <c r="A1970" s="24">
        <v>17</v>
      </c>
    </row>
    <row r="1971" spans="1:1" x14ac:dyDescent="0.2">
      <c r="A1971" s="24">
        <v>12</v>
      </c>
    </row>
    <row r="1972" spans="1:1" x14ac:dyDescent="0.2">
      <c r="A1972" s="24">
        <v>38</v>
      </c>
    </row>
    <row r="1973" spans="1:1" x14ac:dyDescent="0.2">
      <c r="A1973" s="24">
        <v>41</v>
      </c>
    </row>
    <row r="1974" spans="1:1" x14ac:dyDescent="0.2">
      <c r="A1974" s="24">
        <v>19</v>
      </c>
    </row>
    <row r="1975" spans="1:1" x14ac:dyDescent="0.2">
      <c r="A1975" s="24">
        <v>41</v>
      </c>
    </row>
    <row r="1976" spans="1:1" x14ac:dyDescent="0.2">
      <c r="A1976" s="24">
        <v>26</v>
      </c>
    </row>
    <row r="1977" spans="1:1" x14ac:dyDescent="0.2">
      <c r="A1977" s="24">
        <v>25</v>
      </c>
    </row>
    <row r="1978" spans="1:1" x14ac:dyDescent="0.2">
      <c r="A1978" s="24">
        <v>9</v>
      </c>
    </row>
    <row r="1979" spans="1:1" x14ac:dyDescent="0.2">
      <c r="A1979" s="24">
        <v>78</v>
      </c>
    </row>
    <row r="1980" spans="1:1" x14ac:dyDescent="0.2">
      <c r="A1980" s="24">
        <v>45</v>
      </c>
    </row>
    <row r="1981" spans="1:1" x14ac:dyDescent="0.2">
      <c r="A1981" s="24">
        <v>102</v>
      </c>
    </row>
    <row r="1982" spans="1:1" x14ac:dyDescent="0.2">
      <c r="A1982" s="24">
        <v>5</v>
      </c>
    </row>
    <row r="1983" spans="1:1" x14ac:dyDescent="0.2">
      <c r="A1983" s="24">
        <v>27</v>
      </c>
    </row>
    <row r="1984" spans="1:1" x14ac:dyDescent="0.2">
      <c r="A1984" s="24">
        <v>37</v>
      </c>
    </row>
    <row r="1985" spans="1:1" x14ac:dyDescent="0.2">
      <c r="A1985" s="24">
        <v>14</v>
      </c>
    </row>
    <row r="1986" spans="1:1" x14ac:dyDescent="0.2">
      <c r="A1986" s="24">
        <v>27</v>
      </c>
    </row>
    <row r="1987" spans="1:1" x14ac:dyDescent="0.2">
      <c r="A1987" s="24">
        <v>45</v>
      </c>
    </row>
    <row r="1988" spans="1:1" x14ac:dyDescent="0.2">
      <c r="A1988" s="24">
        <v>49</v>
      </c>
    </row>
    <row r="1989" spans="1:1" x14ac:dyDescent="0.2">
      <c r="A1989" s="24">
        <v>24</v>
      </c>
    </row>
    <row r="1990" spans="1:1" x14ac:dyDescent="0.2">
      <c r="A1990" s="24">
        <v>112</v>
      </c>
    </row>
    <row r="1991" spans="1:1" x14ac:dyDescent="0.2">
      <c r="A1991" s="24">
        <v>23</v>
      </c>
    </row>
    <row r="1992" spans="1:1" x14ac:dyDescent="0.2">
      <c r="A1992" s="24">
        <v>54</v>
      </c>
    </row>
    <row r="1993" spans="1:1" x14ac:dyDescent="0.2">
      <c r="A1993" s="24">
        <v>28</v>
      </c>
    </row>
    <row r="1994" spans="1:1" x14ac:dyDescent="0.2">
      <c r="A1994" s="24">
        <v>11</v>
      </c>
    </row>
    <row r="1995" spans="1:1" x14ac:dyDescent="0.2">
      <c r="A1995" s="24">
        <v>62</v>
      </c>
    </row>
    <row r="1996" spans="1:1" x14ac:dyDescent="0.2">
      <c r="A1996" s="24">
        <v>73</v>
      </c>
    </row>
    <row r="1997" spans="1:1" x14ac:dyDescent="0.2">
      <c r="A1997" s="24">
        <v>18</v>
      </c>
    </row>
    <row r="1998" spans="1:1" x14ac:dyDescent="0.2">
      <c r="A1998" s="24">
        <v>35</v>
      </c>
    </row>
    <row r="1999" spans="1:1" x14ac:dyDescent="0.2">
      <c r="A1999" s="24">
        <v>43</v>
      </c>
    </row>
    <row r="2000" spans="1:1" x14ac:dyDescent="0.2">
      <c r="A2000" s="24">
        <v>36</v>
      </c>
    </row>
    <row r="2001" spans="1:1" x14ac:dyDescent="0.2">
      <c r="A2001" s="24">
        <v>62</v>
      </c>
    </row>
    <row r="2002" spans="1:1" x14ac:dyDescent="0.2">
      <c r="A2002" s="24">
        <v>15</v>
      </c>
    </row>
    <row r="2003" spans="1:1" x14ac:dyDescent="0.2">
      <c r="A2003" s="24">
        <v>33</v>
      </c>
    </row>
    <row r="2004" spans="1:1" x14ac:dyDescent="0.2">
      <c r="A2004" s="24">
        <v>27</v>
      </c>
    </row>
    <row r="2005" spans="1:1" x14ac:dyDescent="0.2">
      <c r="A2005" s="24">
        <v>17</v>
      </c>
    </row>
    <row r="2006" spans="1:1" x14ac:dyDescent="0.2">
      <c r="A2006" s="24">
        <v>4</v>
      </c>
    </row>
    <row r="2007" spans="1:1" x14ac:dyDescent="0.2">
      <c r="A2007" s="24">
        <v>53</v>
      </c>
    </row>
    <row r="2008" spans="1:1" x14ac:dyDescent="0.2">
      <c r="A2008" s="24">
        <v>49</v>
      </c>
    </row>
    <row r="2009" spans="1:1" x14ac:dyDescent="0.2">
      <c r="A2009" s="24">
        <v>57</v>
      </c>
    </row>
    <row r="2010" spans="1:1" x14ac:dyDescent="0.2">
      <c r="A2010" s="24">
        <v>69</v>
      </c>
    </row>
    <row r="2011" spans="1:1" x14ac:dyDescent="0.2">
      <c r="A2011" s="24">
        <v>15</v>
      </c>
    </row>
    <row r="2012" spans="1:1" x14ac:dyDescent="0.2">
      <c r="A2012" s="24">
        <v>64</v>
      </c>
    </row>
    <row r="2013" spans="1:1" x14ac:dyDescent="0.2">
      <c r="A2013" s="24">
        <v>20</v>
      </c>
    </row>
    <row r="2014" spans="1:1" x14ac:dyDescent="0.2">
      <c r="A2014" s="24">
        <v>27</v>
      </c>
    </row>
    <row r="2015" spans="1:1" x14ac:dyDescent="0.2">
      <c r="A2015" s="24">
        <v>21</v>
      </c>
    </row>
    <row r="2016" spans="1:1" x14ac:dyDescent="0.2">
      <c r="A2016" s="24">
        <v>31</v>
      </c>
    </row>
    <row r="2017" spans="1:1" x14ac:dyDescent="0.2">
      <c r="A2017" s="24">
        <v>51</v>
      </c>
    </row>
    <row r="2018" spans="1:1" x14ac:dyDescent="0.2">
      <c r="A2018" s="24">
        <v>57</v>
      </c>
    </row>
    <row r="2019" spans="1:1" x14ac:dyDescent="0.2">
      <c r="A2019" s="24">
        <v>20</v>
      </c>
    </row>
    <row r="2020" spans="1:1" x14ac:dyDescent="0.2">
      <c r="A2020" s="24">
        <v>71</v>
      </c>
    </row>
    <row r="2021" spans="1:1" x14ac:dyDescent="0.2">
      <c r="A2021" s="24">
        <v>72</v>
      </c>
    </row>
    <row r="2022" spans="1:1" x14ac:dyDescent="0.2">
      <c r="A2022" s="24">
        <v>45</v>
      </c>
    </row>
    <row r="2023" spans="1:1" x14ac:dyDescent="0.2">
      <c r="A2023" s="24">
        <v>51</v>
      </c>
    </row>
    <row r="2024" spans="1:1" x14ac:dyDescent="0.2">
      <c r="A2024" s="24">
        <v>56</v>
      </c>
    </row>
    <row r="2025" spans="1:1" x14ac:dyDescent="0.2">
      <c r="A2025" s="24">
        <v>17</v>
      </c>
    </row>
    <row r="2026" spans="1:1" x14ac:dyDescent="0.2">
      <c r="A2026" s="24">
        <v>197</v>
      </c>
    </row>
    <row r="2027" spans="1:1" x14ac:dyDescent="0.2">
      <c r="A2027" s="24">
        <v>70</v>
      </c>
    </row>
    <row r="2028" spans="1:1" x14ac:dyDescent="0.2">
      <c r="A2028" s="24">
        <v>21</v>
      </c>
    </row>
    <row r="2029" spans="1:1" x14ac:dyDescent="0.2">
      <c r="A2029" s="24">
        <v>34</v>
      </c>
    </row>
    <row r="2030" spans="1:1" x14ac:dyDescent="0.2">
      <c r="A2030" s="24">
        <v>39</v>
      </c>
    </row>
    <row r="2031" spans="1:1" x14ac:dyDescent="0.2">
      <c r="A2031" s="24">
        <v>78</v>
      </c>
    </row>
    <row r="2032" spans="1:1" x14ac:dyDescent="0.2">
      <c r="A2032" s="24">
        <v>48</v>
      </c>
    </row>
    <row r="2033" spans="1:1" x14ac:dyDescent="0.2">
      <c r="A2033" s="24">
        <v>29</v>
      </c>
    </row>
    <row r="2034" spans="1:1" x14ac:dyDescent="0.2">
      <c r="A2034" s="24">
        <v>73</v>
      </c>
    </row>
    <row r="2035" spans="1:1" x14ac:dyDescent="0.2">
      <c r="A2035" s="24">
        <v>8</v>
      </c>
    </row>
    <row r="2036" spans="1:1" x14ac:dyDescent="0.2">
      <c r="A2036" s="24">
        <v>17</v>
      </c>
    </row>
    <row r="2037" spans="1:1" x14ac:dyDescent="0.2">
      <c r="A2037" s="24">
        <v>9</v>
      </c>
    </row>
    <row r="2038" spans="1:1" x14ac:dyDescent="0.2">
      <c r="A2038" s="24">
        <v>17</v>
      </c>
    </row>
    <row r="2039" spans="1:1" x14ac:dyDescent="0.2">
      <c r="A2039" s="24">
        <v>33</v>
      </c>
    </row>
    <row r="2040" spans="1:1" x14ac:dyDescent="0.2">
      <c r="A2040" s="24">
        <v>38</v>
      </c>
    </row>
    <row r="2041" spans="1:1" x14ac:dyDescent="0.2">
      <c r="A2041" s="24">
        <v>79</v>
      </c>
    </row>
    <row r="2042" spans="1:1" x14ac:dyDescent="0.2">
      <c r="A2042" s="24">
        <v>46</v>
      </c>
    </row>
    <row r="2043" spans="1:1" x14ac:dyDescent="0.2">
      <c r="A2043" s="24">
        <v>20</v>
      </c>
    </row>
    <row r="2044" spans="1:1" x14ac:dyDescent="0.2">
      <c r="A2044" s="24">
        <v>20</v>
      </c>
    </row>
    <row r="2045" spans="1:1" x14ac:dyDescent="0.2">
      <c r="A2045" s="24">
        <v>13</v>
      </c>
    </row>
    <row r="2046" spans="1:1" x14ac:dyDescent="0.2">
      <c r="A2046" s="24">
        <v>22</v>
      </c>
    </row>
    <row r="2047" spans="1:1" x14ac:dyDescent="0.2">
      <c r="A2047" s="24">
        <v>36</v>
      </c>
    </row>
    <row r="2048" spans="1:1" x14ac:dyDescent="0.2">
      <c r="A2048" s="24">
        <v>40</v>
      </c>
    </row>
    <row r="2049" spans="1:1" x14ac:dyDescent="0.2">
      <c r="A2049" s="24">
        <v>9</v>
      </c>
    </row>
    <row r="2050" spans="1:1" x14ac:dyDescent="0.2">
      <c r="A2050" s="24">
        <v>19</v>
      </c>
    </row>
    <row r="2051" spans="1:1" x14ac:dyDescent="0.2">
      <c r="A2051" s="24">
        <v>14</v>
      </c>
    </row>
    <row r="2052" spans="1:1" x14ac:dyDescent="0.2">
      <c r="A2052" s="24">
        <v>38</v>
      </c>
    </row>
    <row r="2053" spans="1:1" x14ac:dyDescent="0.2">
      <c r="A2053" s="24">
        <v>58</v>
      </c>
    </row>
    <row r="2054" spans="1:1" x14ac:dyDescent="0.2">
      <c r="A2054" s="24">
        <v>28</v>
      </c>
    </row>
    <row r="2055" spans="1:1" x14ac:dyDescent="0.2">
      <c r="A2055" s="24">
        <v>17</v>
      </c>
    </row>
    <row r="2056" spans="1:1" x14ac:dyDescent="0.2">
      <c r="A2056" s="24">
        <v>12</v>
      </c>
    </row>
    <row r="2057" spans="1:1" x14ac:dyDescent="0.2">
      <c r="A2057" s="24">
        <v>40</v>
      </c>
    </row>
    <row r="2058" spans="1:1" x14ac:dyDescent="0.2">
      <c r="A2058" s="24">
        <v>57</v>
      </c>
    </row>
    <row r="2059" spans="1:1" x14ac:dyDescent="0.2">
      <c r="A2059" s="24">
        <v>114</v>
      </c>
    </row>
    <row r="2060" spans="1:1" x14ac:dyDescent="0.2">
      <c r="A2060" s="24">
        <v>31</v>
      </c>
    </row>
    <row r="2061" spans="1:1" x14ac:dyDescent="0.2">
      <c r="A2061" s="24">
        <v>3</v>
      </c>
    </row>
    <row r="2062" spans="1:1" x14ac:dyDescent="0.2">
      <c r="A2062" s="24">
        <v>16</v>
      </c>
    </row>
    <row r="2063" spans="1:1" x14ac:dyDescent="0.2">
      <c r="A2063" s="24">
        <v>199</v>
      </c>
    </row>
    <row r="2064" spans="1:1" x14ac:dyDescent="0.2">
      <c r="A2064" s="24">
        <v>31</v>
      </c>
    </row>
    <row r="2065" spans="1:1" x14ac:dyDescent="0.2">
      <c r="A2065" s="24">
        <v>30</v>
      </c>
    </row>
    <row r="2066" spans="1:1" x14ac:dyDescent="0.2">
      <c r="A2066" s="24">
        <v>34</v>
      </c>
    </row>
    <row r="2067" spans="1:1" x14ac:dyDescent="0.2">
      <c r="A2067" s="24">
        <v>18</v>
      </c>
    </row>
    <row r="2068" spans="1:1" x14ac:dyDescent="0.2">
      <c r="A2068" s="24">
        <v>67</v>
      </c>
    </row>
    <row r="2069" spans="1:1" x14ac:dyDescent="0.2">
      <c r="A2069" s="24">
        <v>66</v>
      </c>
    </row>
    <row r="2070" spans="1:1" x14ac:dyDescent="0.2">
      <c r="A2070" s="24">
        <v>23</v>
      </c>
    </row>
    <row r="2071" spans="1:1" x14ac:dyDescent="0.2">
      <c r="A2071" s="24">
        <v>126</v>
      </c>
    </row>
    <row r="2072" spans="1:1" x14ac:dyDescent="0.2">
      <c r="A2072" s="24">
        <v>6</v>
      </c>
    </row>
    <row r="2073" spans="1:1" x14ac:dyDescent="0.2">
      <c r="A2073" s="24">
        <v>25</v>
      </c>
    </row>
    <row r="2074" spans="1:1" x14ac:dyDescent="0.2">
      <c r="A2074" s="24">
        <v>39</v>
      </c>
    </row>
    <row r="2075" spans="1:1" x14ac:dyDescent="0.2">
      <c r="A2075" s="24">
        <v>62</v>
      </c>
    </row>
    <row r="2076" spans="1:1" x14ac:dyDescent="0.2">
      <c r="A2076" s="24">
        <v>31</v>
      </c>
    </row>
    <row r="2077" spans="1:1" x14ac:dyDescent="0.2">
      <c r="A2077" s="24">
        <v>274</v>
      </c>
    </row>
    <row r="2078" spans="1:1" x14ac:dyDescent="0.2">
      <c r="A2078" s="24">
        <v>17</v>
      </c>
    </row>
    <row r="2079" spans="1:1" x14ac:dyDescent="0.2">
      <c r="A2079" s="24">
        <v>14</v>
      </c>
    </row>
    <row r="2080" spans="1:1" x14ac:dyDescent="0.2">
      <c r="A2080" s="24">
        <v>60</v>
      </c>
    </row>
    <row r="2081" spans="1:1" x14ac:dyDescent="0.2">
      <c r="A2081" s="24">
        <v>33</v>
      </c>
    </row>
    <row r="2082" spans="1:1" x14ac:dyDescent="0.2">
      <c r="A2082" s="24">
        <v>78</v>
      </c>
    </row>
    <row r="2083" spans="1:1" x14ac:dyDescent="0.2">
      <c r="A2083" s="24">
        <v>30</v>
      </c>
    </row>
    <row r="2084" spans="1:1" x14ac:dyDescent="0.2">
      <c r="A2084" s="24">
        <v>136</v>
      </c>
    </row>
    <row r="2085" spans="1:1" x14ac:dyDescent="0.2">
      <c r="A2085" s="24">
        <v>40</v>
      </c>
    </row>
    <row r="2086" spans="1:1" x14ac:dyDescent="0.2">
      <c r="A2086" s="24">
        <v>18</v>
      </c>
    </row>
    <row r="2087" spans="1:1" x14ac:dyDescent="0.2">
      <c r="A2087" s="24">
        <v>39</v>
      </c>
    </row>
    <row r="2088" spans="1:1" x14ac:dyDescent="0.2">
      <c r="A2088" s="24">
        <v>21</v>
      </c>
    </row>
    <row r="2089" spans="1:1" x14ac:dyDescent="0.2">
      <c r="A2089" s="24">
        <v>30</v>
      </c>
    </row>
    <row r="2090" spans="1:1" x14ac:dyDescent="0.2">
      <c r="A2090" s="24">
        <v>27</v>
      </c>
    </row>
    <row r="2091" spans="1:1" x14ac:dyDescent="0.2">
      <c r="A2091" s="24">
        <v>35</v>
      </c>
    </row>
    <row r="2092" spans="1:1" x14ac:dyDescent="0.2">
      <c r="A2092" s="24">
        <v>13</v>
      </c>
    </row>
    <row r="2093" spans="1:1" x14ac:dyDescent="0.2">
      <c r="A2093" s="24">
        <v>23</v>
      </c>
    </row>
    <row r="2094" spans="1:1" x14ac:dyDescent="0.2">
      <c r="A2094" s="24">
        <v>39</v>
      </c>
    </row>
    <row r="2095" spans="1:1" x14ac:dyDescent="0.2">
      <c r="A2095" s="24">
        <v>35</v>
      </c>
    </row>
    <row r="2096" spans="1:1" x14ac:dyDescent="0.2">
      <c r="A2096" s="24">
        <v>27</v>
      </c>
    </row>
    <row r="2097" spans="1:1" x14ac:dyDescent="0.2">
      <c r="A2097" s="24">
        <v>21</v>
      </c>
    </row>
    <row r="2098" spans="1:1" x14ac:dyDescent="0.2">
      <c r="A2098" s="24">
        <v>104</v>
      </c>
    </row>
    <row r="2099" spans="1:1" x14ac:dyDescent="0.2">
      <c r="A2099" s="24">
        <v>19</v>
      </c>
    </row>
    <row r="2100" spans="1:1" x14ac:dyDescent="0.2">
      <c r="A2100" s="24">
        <v>97</v>
      </c>
    </row>
    <row r="2101" spans="1:1" x14ac:dyDescent="0.2">
      <c r="A2101" s="24">
        <v>27</v>
      </c>
    </row>
    <row r="2102" spans="1:1" x14ac:dyDescent="0.2">
      <c r="A2102" s="24">
        <v>24</v>
      </c>
    </row>
    <row r="2103" spans="1:1" x14ac:dyDescent="0.2">
      <c r="A2103" s="24">
        <v>13</v>
      </c>
    </row>
    <row r="2104" spans="1:1" x14ac:dyDescent="0.2">
      <c r="A2104" s="24">
        <v>46</v>
      </c>
    </row>
    <row r="2105" spans="1:1" x14ac:dyDescent="0.2">
      <c r="A2105" s="24">
        <v>4</v>
      </c>
    </row>
    <row r="2106" spans="1:1" x14ac:dyDescent="0.2">
      <c r="A2106" s="24">
        <v>40</v>
      </c>
    </row>
    <row r="2107" spans="1:1" x14ac:dyDescent="0.2">
      <c r="A2107" s="24">
        <v>44</v>
      </c>
    </row>
    <row r="2108" spans="1:1" x14ac:dyDescent="0.2">
      <c r="A2108" s="24">
        <v>35</v>
      </c>
    </row>
    <row r="2109" spans="1:1" x14ac:dyDescent="0.2">
      <c r="A2109" s="24">
        <v>63</v>
      </c>
    </row>
    <row r="2110" spans="1:1" x14ac:dyDescent="0.2">
      <c r="A2110" s="24">
        <v>89</v>
      </c>
    </row>
    <row r="2111" spans="1:1" x14ac:dyDescent="0.2">
      <c r="A2111" s="24">
        <v>15</v>
      </c>
    </row>
    <row r="2112" spans="1:1" x14ac:dyDescent="0.2">
      <c r="A2112" s="24">
        <v>46</v>
      </c>
    </row>
    <row r="2113" spans="1:1" x14ac:dyDescent="0.2">
      <c r="A2113" s="24">
        <v>33</v>
      </c>
    </row>
    <row r="2114" spans="1:1" x14ac:dyDescent="0.2">
      <c r="A2114" s="24">
        <v>52</v>
      </c>
    </row>
    <row r="2115" spans="1:1" x14ac:dyDescent="0.2">
      <c r="A2115" s="24">
        <v>7</v>
      </c>
    </row>
    <row r="2116" spans="1:1" x14ac:dyDescent="0.2">
      <c r="A2116" s="24">
        <v>28</v>
      </c>
    </row>
    <row r="2117" spans="1:1" x14ac:dyDescent="0.2">
      <c r="A2117" s="24">
        <v>11</v>
      </c>
    </row>
    <row r="2118" spans="1:1" x14ac:dyDescent="0.2">
      <c r="A2118" s="24">
        <v>15</v>
      </c>
    </row>
    <row r="2119" spans="1:1" x14ac:dyDescent="0.2">
      <c r="A2119" s="24">
        <v>30</v>
      </c>
    </row>
    <row r="2120" spans="1:1" x14ac:dyDescent="0.2">
      <c r="A2120" s="24">
        <v>27</v>
      </c>
    </row>
    <row r="2121" spans="1:1" x14ac:dyDescent="0.2">
      <c r="A2121" s="24">
        <v>28</v>
      </c>
    </row>
    <row r="2122" spans="1:1" x14ac:dyDescent="0.2">
      <c r="A2122" s="24">
        <v>17</v>
      </c>
    </row>
    <row r="2123" spans="1:1" x14ac:dyDescent="0.2">
      <c r="A2123" s="24">
        <v>50</v>
      </c>
    </row>
    <row r="2124" spans="1:1" x14ac:dyDescent="0.2">
      <c r="A2124" s="24">
        <v>26</v>
      </c>
    </row>
    <row r="2125" spans="1:1" x14ac:dyDescent="0.2">
      <c r="A2125" s="24">
        <v>88</v>
      </c>
    </row>
    <row r="2126" spans="1:1" x14ac:dyDescent="0.2">
      <c r="A2126" s="24">
        <v>91</v>
      </c>
    </row>
    <row r="2127" spans="1:1" x14ac:dyDescent="0.2">
      <c r="A2127" s="24">
        <v>3</v>
      </c>
    </row>
    <row r="2128" spans="1:1" x14ac:dyDescent="0.2">
      <c r="A2128" s="24">
        <v>28</v>
      </c>
    </row>
    <row r="2129" spans="1:1" x14ac:dyDescent="0.2">
      <c r="A2129" s="24">
        <v>77</v>
      </c>
    </row>
    <row r="2130" spans="1:1" x14ac:dyDescent="0.2">
      <c r="A2130" s="24">
        <v>27</v>
      </c>
    </row>
    <row r="2131" spans="1:1" x14ac:dyDescent="0.2">
      <c r="A2131" s="24">
        <v>107</v>
      </c>
    </row>
    <row r="2132" spans="1:1" x14ac:dyDescent="0.2">
      <c r="A2132" s="24">
        <v>96</v>
      </c>
    </row>
    <row r="2133" spans="1:1" x14ac:dyDescent="0.2">
      <c r="A2133" s="24">
        <v>56</v>
      </c>
    </row>
    <row r="2134" spans="1:1" x14ac:dyDescent="0.2">
      <c r="A2134" s="24">
        <v>58</v>
      </c>
    </row>
    <row r="2135" spans="1:1" x14ac:dyDescent="0.2">
      <c r="A2135" s="24">
        <v>15</v>
      </c>
    </row>
    <row r="2136" spans="1:1" x14ac:dyDescent="0.2">
      <c r="A2136" s="24">
        <v>20</v>
      </c>
    </row>
    <row r="2137" spans="1:1" x14ac:dyDescent="0.2">
      <c r="A2137" s="24">
        <v>38</v>
      </c>
    </row>
    <row r="2138" spans="1:1" x14ac:dyDescent="0.2">
      <c r="A2138" s="24">
        <v>33</v>
      </c>
    </row>
    <row r="2139" spans="1:1" x14ac:dyDescent="0.2">
      <c r="A2139" s="24">
        <v>57</v>
      </c>
    </row>
    <row r="2140" spans="1:1" x14ac:dyDescent="0.2">
      <c r="A2140" s="24">
        <v>25</v>
      </c>
    </row>
    <row r="2141" spans="1:1" x14ac:dyDescent="0.2">
      <c r="A2141" s="24">
        <v>14</v>
      </c>
    </row>
    <row r="2142" spans="1:1" x14ac:dyDescent="0.2">
      <c r="A2142" s="24">
        <v>94</v>
      </c>
    </row>
    <row r="2143" spans="1:1" x14ac:dyDescent="0.2">
      <c r="A2143" s="24">
        <v>59</v>
      </c>
    </row>
    <row r="2144" spans="1:1" x14ac:dyDescent="0.2">
      <c r="A2144" s="24">
        <v>36</v>
      </c>
    </row>
    <row r="2145" spans="1:1" x14ac:dyDescent="0.2">
      <c r="A2145" s="24">
        <v>115</v>
      </c>
    </row>
    <row r="2146" spans="1:1" x14ac:dyDescent="0.2">
      <c r="A2146" s="24">
        <v>30</v>
      </c>
    </row>
    <row r="2147" spans="1:1" x14ac:dyDescent="0.2">
      <c r="A2147" s="24">
        <v>52</v>
      </c>
    </row>
    <row r="2148" spans="1:1" x14ac:dyDescent="0.2">
      <c r="A2148" s="24">
        <v>27</v>
      </c>
    </row>
    <row r="2149" spans="1:1" x14ac:dyDescent="0.2">
      <c r="A2149" s="24">
        <v>24</v>
      </c>
    </row>
    <row r="2150" spans="1:1" x14ac:dyDescent="0.2">
      <c r="A2150" s="24">
        <v>10</v>
      </c>
    </row>
    <row r="2151" spans="1:1" x14ac:dyDescent="0.2">
      <c r="A2151" s="24">
        <v>30</v>
      </c>
    </row>
    <row r="2152" spans="1:1" x14ac:dyDescent="0.2">
      <c r="A2152" s="24">
        <v>71</v>
      </c>
    </row>
    <row r="2153" spans="1:1" x14ac:dyDescent="0.2">
      <c r="A2153" s="24">
        <v>10</v>
      </c>
    </row>
    <row r="2154" spans="1:1" x14ac:dyDescent="0.2">
      <c r="A2154" s="24">
        <v>24</v>
      </c>
    </row>
    <row r="2155" spans="1:1" x14ac:dyDescent="0.2">
      <c r="A2155" s="24">
        <v>38</v>
      </c>
    </row>
    <row r="2156" spans="1:1" x14ac:dyDescent="0.2">
      <c r="A2156" s="24">
        <v>26</v>
      </c>
    </row>
    <row r="2157" spans="1:1" x14ac:dyDescent="0.2">
      <c r="A2157" s="24">
        <v>19</v>
      </c>
    </row>
    <row r="2158" spans="1:1" x14ac:dyDescent="0.2">
      <c r="A2158" s="24">
        <v>11</v>
      </c>
    </row>
    <row r="2159" spans="1:1" x14ac:dyDescent="0.2">
      <c r="A2159" s="24">
        <v>27</v>
      </c>
    </row>
    <row r="2160" spans="1:1" x14ac:dyDescent="0.2">
      <c r="A2160" s="24">
        <v>34</v>
      </c>
    </row>
    <row r="2161" spans="1:1" x14ac:dyDescent="0.2">
      <c r="A2161" s="24">
        <v>20</v>
      </c>
    </row>
    <row r="2162" spans="1:1" x14ac:dyDescent="0.2">
      <c r="A2162" s="24">
        <v>37</v>
      </c>
    </row>
    <row r="2163" spans="1:1" x14ac:dyDescent="0.2">
      <c r="A2163" s="24">
        <v>20</v>
      </c>
    </row>
    <row r="2164" spans="1:1" x14ac:dyDescent="0.2">
      <c r="A2164" s="24">
        <v>10</v>
      </c>
    </row>
    <row r="2165" spans="1:1" x14ac:dyDescent="0.2">
      <c r="A2165" s="24">
        <v>26</v>
      </c>
    </row>
    <row r="2166" spans="1:1" x14ac:dyDescent="0.2">
      <c r="A2166" s="24">
        <v>20</v>
      </c>
    </row>
    <row r="2167" spans="1:1" x14ac:dyDescent="0.2">
      <c r="A2167" s="24">
        <v>46</v>
      </c>
    </row>
    <row r="2168" spans="1:1" x14ac:dyDescent="0.2">
      <c r="A2168" s="24">
        <v>76</v>
      </c>
    </row>
    <row r="2169" spans="1:1" x14ac:dyDescent="0.2">
      <c r="A2169" s="24">
        <v>41</v>
      </c>
    </row>
    <row r="2170" spans="1:1" x14ac:dyDescent="0.2">
      <c r="A2170" s="24">
        <v>7</v>
      </c>
    </row>
    <row r="2171" spans="1:1" x14ac:dyDescent="0.2">
      <c r="A2171" s="24">
        <v>49</v>
      </c>
    </row>
    <row r="2172" spans="1:1" x14ac:dyDescent="0.2">
      <c r="A2172" s="24">
        <v>26</v>
      </c>
    </row>
    <row r="2173" spans="1:1" x14ac:dyDescent="0.2">
      <c r="A2173" s="24">
        <v>65</v>
      </c>
    </row>
    <row r="2174" spans="1:1" x14ac:dyDescent="0.2">
      <c r="A2174" s="24">
        <v>28</v>
      </c>
    </row>
    <row r="2175" spans="1:1" x14ac:dyDescent="0.2">
      <c r="A2175" s="24">
        <v>8</v>
      </c>
    </row>
    <row r="2176" spans="1:1" x14ac:dyDescent="0.2">
      <c r="A2176" s="24">
        <v>3</v>
      </c>
    </row>
    <row r="2177" spans="1:1" x14ac:dyDescent="0.2">
      <c r="A2177" s="24">
        <v>9</v>
      </c>
    </row>
    <row r="2178" spans="1:1" x14ac:dyDescent="0.2">
      <c r="A2178" s="24">
        <v>9</v>
      </c>
    </row>
    <row r="2179" spans="1:1" x14ac:dyDescent="0.2">
      <c r="A2179" s="24">
        <v>20</v>
      </c>
    </row>
    <row r="2180" spans="1:1" x14ac:dyDescent="0.2">
      <c r="A2180" s="24">
        <v>57</v>
      </c>
    </row>
    <row r="2181" spans="1:1" x14ac:dyDescent="0.2">
      <c r="A2181" s="24">
        <v>8</v>
      </c>
    </row>
    <row r="2182" spans="1:1" x14ac:dyDescent="0.2">
      <c r="A2182" s="24">
        <v>14</v>
      </c>
    </row>
    <row r="2183" spans="1:1" x14ac:dyDescent="0.2">
      <c r="A2183" s="24">
        <v>17</v>
      </c>
    </row>
    <row r="2184" spans="1:1" x14ac:dyDescent="0.2">
      <c r="A2184" s="24">
        <v>100</v>
      </c>
    </row>
    <row r="2185" spans="1:1" x14ac:dyDescent="0.2">
      <c r="A2185" s="24">
        <v>32</v>
      </c>
    </row>
    <row r="2186" spans="1:1" x14ac:dyDescent="0.2">
      <c r="A2186" s="24">
        <v>3</v>
      </c>
    </row>
  </sheetData>
  <mergeCells count="1">
    <mergeCell ref="F1:I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cat_pivot</vt:lpstr>
      <vt:lpstr>sub_cat_pivot</vt:lpstr>
      <vt:lpstr>Outcome Based on Launch Date</vt:lpstr>
      <vt:lpstr>Sheet1</vt:lpstr>
      <vt:lpstr>Bonus</vt:lpstr>
      <vt:lpstr>Bonus_Stat_Analysis</vt:lpstr>
      <vt:lpstr>sub_cat_pivot!Print_Titles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ramon</cp:lastModifiedBy>
  <dcterms:created xsi:type="dcterms:W3CDTF">2017-04-20T15:17:24Z</dcterms:created>
  <dcterms:modified xsi:type="dcterms:W3CDTF">2021-12-13T03:10:30Z</dcterms:modified>
</cp:coreProperties>
</file>