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amosem/Documents/SyracuseUniversity/2nd_Quarter/SCM651/HW4/"/>
    </mc:Choice>
  </mc:AlternateContent>
  <xr:revisionPtr revIDLastSave="0" documentId="13_ncr:1_{F535623F-9B3D-0342-8AAF-610545884CEA}" xr6:coauthVersionLast="45" xr6:coauthVersionMax="45" xr10:uidLastSave="{00000000-0000-0000-0000-000000000000}"/>
  <bookViews>
    <workbookView xWindow="0" yWindow="0" windowWidth="40960" windowHeight="23040" activeTab="3" xr2:uid="{00000000-000D-0000-FFFF-FFFF00000000}"/>
  </bookViews>
  <sheets>
    <sheet name="LogitModeratingIncomeFamily" sheetId="4" r:id="rId1"/>
    <sheet name="LogitModeratingIncomeCreditCard" sheetId="10" r:id="rId2"/>
    <sheet name="ProbitModeratingIncomeFamily" sheetId="5" r:id="rId3"/>
    <sheet name="ProbitModeratingIncomeCreditCar" sheetId="11" r:id="rId4"/>
  </sheets>
  <definedNames>
    <definedName name="solver_eng" localSheetId="1" hidden="1">1</definedName>
    <definedName name="solver_eng" localSheetId="0" hidden="1">1</definedName>
    <definedName name="solver_neg" localSheetId="1" hidden="1">1</definedName>
    <definedName name="solver_neg" localSheetId="0" hidden="1">1</definedName>
    <definedName name="solver_num" localSheetId="1" hidden="1">0</definedName>
    <definedName name="solver_num" localSheetId="0" hidden="1">0</definedName>
    <definedName name="solver_opt" localSheetId="1" hidden="1">LogitModeratingIncomeCreditCard!$K$7</definedName>
    <definedName name="solver_opt" localSheetId="0" hidden="1">LogitModeratingIncomeFamily!$K$7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1" l="1"/>
  <c r="G13" i="11" s="1"/>
  <c r="H13" i="11" s="1"/>
  <c r="G15" i="11"/>
  <c r="H15" i="11" s="1"/>
  <c r="G14" i="11"/>
  <c r="H14" i="11" s="1"/>
  <c r="G12" i="11"/>
  <c r="H12" i="11" s="1"/>
  <c r="H11" i="11"/>
  <c r="G11" i="11"/>
  <c r="G10" i="11"/>
  <c r="H10" i="11" s="1"/>
  <c r="H9" i="11"/>
  <c r="G9" i="11"/>
  <c r="G8" i="11"/>
  <c r="H8" i="11" s="1"/>
  <c r="G7" i="11"/>
  <c r="H7" i="11" s="1"/>
  <c r="H6" i="11"/>
  <c r="B12" i="5"/>
  <c r="H17" i="11" l="1"/>
  <c r="H18" i="11" s="1"/>
  <c r="B13" i="10"/>
  <c r="G13" i="10" s="1"/>
  <c r="H13" i="10" s="1"/>
  <c r="B13" i="4"/>
  <c r="G13" i="4" s="1"/>
  <c r="H13" i="4" s="1"/>
  <c r="G15" i="10"/>
  <c r="H15" i="10" s="1"/>
  <c r="H15" i="4"/>
  <c r="G15" i="4"/>
  <c r="H14" i="10"/>
  <c r="G14" i="10"/>
  <c r="G12" i="10"/>
  <c r="H12" i="10" s="1"/>
  <c r="G11" i="10"/>
  <c r="H11" i="10" s="1"/>
  <c r="G10" i="10"/>
  <c r="H10" i="10" s="1"/>
  <c r="G9" i="10"/>
  <c r="H9" i="10" s="1"/>
  <c r="G8" i="10"/>
  <c r="H8" i="10" s="1"/>
  <c r="G7" i="10"/>
  <c r="H7" i="10" s="1"/>
  <c r="H6" i="10"/>
  <c r="H14" i="4"/>
  <c r="G14" i="4"/>
  <c r="G9" i="5"/>
  <c r="G10" i="5"/>
  <c r="G11" i="5"/>
  <c r="G12" i="5"/>
  <c r="H12" i="5" s="1"/>
  <c r="G13" i="5"/>
  <c r="H13" i="5" s="1"/>
  <c r="G14" i="5"/>
  <c r="G15" i="5"/>
  <c r="G8" i="5"/>
  <c r="H8" i="5" s="1"/>
  <c r="G7" i="5"/>
  <c r="H7" i="5" s="1"/>
  <c r="H9" i="5"/>
  <c r="H10" i="5"/>
  <c r="H11" i="5"/>
  <c r="H14" i="5"/>
  <c r="H15" i="5"/>
  <c r="H6" i="5"/>
  <c r="H6" i="4"/>
  <c r="G10" i="4"/>
  <c r="H10" i="4" s="1"/>
  <c r="G12" i="4"/>
  <c r="H12" i="4" s="1"/>
  <c r="G11" i="4"/>
  <c r="H11" i="4" s="1"/>
  <c r="G9" i="4"/>
  <c r="H9" i="4" s="1"/>
  <c r="G8" i="4"/>
  <c r="H8" i="4" s="1"/>
  <c r="G7" i="4"/>
  <c r="H7" i="4" s="1"/>
  <c r="K7" i="11" l="1"/>
  <c r="R7" i="11"/>
  <c r="H17" i="5"/>
  <c r="H17" i="4"/>
  <c r="H18" i="4" s="1"/>
  <c r="H19" i="4" s="1"/>
  <c r="H17" i="10"/>
  <c r="H18" i="10" s="1"/>
  <c r="H19" i="10" s="1"/>
  <c r="H18" i="5" l="1"/>
  <c r="K7" i="5" s="1"/>
  <c r="R7" i="10"/>
  <c r="K7" i="10"/>
  <c r="K7" i="4"/>
  <c r="R7" i="4"/>
  <c r="R7" i="5" l="1"/>
</calcChain>
</file>

<file path=xl/sharedStrings.xml><?xml version="1.0" encoding="utf-8"?>
<sst xmlns="http://schemas.openxmlformats.org/spreadsheetml/2006/main" count="182" uniqueCount="30">
  <si>
    <t>Intercept</t>
  </si>
  <si>
    <t>Coefficient</t>
  </si>
  <si>
    <t>Value</t>
  </si>
  <si>
    <t>Variable</t>
  </si>
  <si>
    <t>Coeff*Value</t>
  </si>
  <si>
    <t>sum</t>
  </si>
  <si>
    <t>Exp(sum)</t>
  </si>
  <si>
    <t>Probability</t>
  </si>
  <si>
    <t>Output:</t>
  </si>
  <si>
    <t>Inputs</t>
  </si>
  <si>
    <t>Sensitivity Analysis</t>
  </si>
  <si>
    <t>Logit Main Moderating Effects (Interactions)</t>
  </si>
  <si>
    <t>Probit Main Effects Only</t>
  </si>
  <si>
    <t>Income</t>
  </si>
  <si>
    <t>Family</t>
  </si>
  <si>
    <t>CCAvg</t>
  </si>
  <si>
    <t>Education</t>
  </si>
  <si>
    <t>SecuritiesAccount</t>
  </si>
  <si>
    <t>CDAccount</t>
  </si>
  <si>
    <t>Online</t>
  </si>
  <si>
    <t>CreditCard</t>
  </si>
  <si>
    <t>Money</t>
  </si>
  <si>
    <t>Number of Memebers</t>
  </si>
  <si>
    <t>Highest Education</t>
  </si>
  <si>
    <t>1=Yes, 0 =No</t>
  </si>
  <si>
    <t>Interaction</t>
  </si>
  <si>
    <t>Average spending</t>
  </si>
  <si>
    <t>average spending</t>
  </si>
  <si>
    <t>Income*CreditCard</t>
  </si>
  <si>
    <t>Income*Family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</si>
</sst>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 applyBorder="1"/>
    <xf numFmtId="9" fontId="0" fillId="0" borderId="5" xfId="1" applyFont="1" applyBorder="1"/>
    <xf numFmtId="0" fontId="0" fillId="0" borderId="0" xfId="0" applyFill="1" applyBorder="1"/>
    <xf numFmtId="0" fontId="0" fillId="0" borderId="4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4" xfId="1" applyFont="1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right"/>
    </xf>
    <xf numFmtId="11" fontId="0" fillId="0" borderId="0" xfId="0" applyNumberFormat="1" applyBorder="1"/>
    <xf numFmtId="11" fontId="0" fillId="0" borderId="0" xfId="0" applyNumberFormat="1" applyFill="1" applyBorder="1"/>
    <xf numFmtId="0" fontId="0" fillId="0" borderId="1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zoomScale="130" zoomScaleNormal="130" workbookViewId="0">
      <selection activeCell="A13" sqref="A13"/>
    </sheetView>
  </sheetViews>
  <sheetFormatPr baseColWidth="10" defaultColWidth="8.83203125" defaultRowHeight="15" x14ac:dyDescent="0.2"/>
  <cols>
    <col min="1" max="1" width="15.5" customWidth="1"/>
    <col min="2" max="2" width="6.1640625" bestFit="1" customWidth="1"/>
    <col min="3" max="3" width="16.83203125" bestFit="1" customWidth="1"/>
    <col min="4" max="4" width="8.6640625" customWidth="1"/>
    <col min="5" max="5" width="15.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5.6640625" customWidth="1"/>
    <col min="12" max="14" width="7.5" customWidth="1"/>
    <col min="15" max="15" width="5.5" customWidth="1"/>
  </cols>
  <sheetData>
    <row r="1" spans="1:20" x14ac:dyDescent="0.2">
      <c r="A1" t="s">
        <v>11</v>
      </c>
    </row>
    <row r="2" spans="1:20" ht="16" thickBot="1" x14ac:dyDescent="0.25"/>
    <row r="3" spans="1:20" ht="16" thickTop="1" x14ac:dyDescent="0.2">
      <c r="A3" s="1" t="s">
        <v>9</v>
      </c>
      <c r="B3" s="2"/>
      <c r="C3" s="3"/>
      <c r="E3" s="18" t="s">
        <v>8</v>
      </c>
      <c r="F3" s="19"/>
      <c r="G3" s="19"/>
      <c r="H3" s="20"/>
      <c r="J3" s="1" t="s">
        <v>10</v>
      </c>
      <c r="K3" s="2"/>
      <c r="L3" s="2"/>
      <c r="M3" s="2"/>
      <c r="N3" s="2"/>
      <c r="O3" s="3"/>
      <c r="Q3" s="18" t="s">
        <v>10</v>
      </c>
      <c r="R3" s="19"/>
      <c r="S3" s="19"/>
      <c r="T3" s="20"/>
    </row>
    <row r="4" spans="1:20" x14ac:dyDescent="0.2">
      <c r="A4" s="4"/>
      <c r="B4" s="5"/>
      <c r="C4" s="6"/>
      <c r="E4" s="21"/>
      <c r="F4" s="5"/>
      <c r="G4" s="5"/>
      <c r="H4" s="22"/>
      <c r="J4" s="4"/>
      <c r="K4" s="5"/>
      <c r="L4" s="5"/>
      <c r="M4" s="5"/>
      <c r="N4" s="5"/>
      <c r="O4" s="6"/>
      <c r="Q4" s="21"/>
      <c r="R4" s="5"/>
      <c r="S4" s="5"/>
      <c r="T4" s="22"/>
    </row>
    <row r="5" spans="1:20" x14ac:dyDescent="0.2">
      <c r="A5" s="4" t="s">
        <v>3</v>
      </c>
      <c r="B5" s="5" t="s">
        <v>2</v>
      </c>
      <c r="C5" s="6"/>
      <c r="E5" s="23" t="s">
        <v>3</v>
      </c>
      <c r="F5" s="10" t="s">
        <v>1</v>
      </c>
      <c r="G5" s="10" t="s">
        <v>2</v>
      </c>
      <c r="H5" s="24" t="s">
        <v>4</v>
      </c>
      <c r="J5" s="4"/>
      <c r="K5" s="5"/>
      <c r="M5" s="5"/>
      <c r="N5" s="5"/>
      <c r="O5" s="6"/>
      <c r="Q5" s="21"/>
      <c r="R5" s="5"/>
      <c r="S5" s="5"/>
      <c r="T5" s="22"/>
    </row>
    <row r="6" spans="1:20" x14ac:dyDescent="0.2">
      <c r="A6" s="4"/>
      <c r="B6" s="5"/>
      <c r="C6" s="6"/>
      <c r="E6" s="21" t="s">
        <v>0</v>
      </c>
      <c r="F6" s="5">
        <v>-7.8656740000000003</v>
      </c>
      <c r="G6" s="5">
        <v>1</v>
      </c>
      <c r="H6" s="22">
        <f>G6*F6</f>
        <v>-7.8656740000000003</v>
      </c>
      <c r="J6" s="4"/>
      <c r="K6" s="5"/>
      <c r="L6" s="5" t="s">
        <v>14</v>
      </c>
      <c r="M6" s="5"/>
      <c r="N6" s="5"/>
      <c r="O6" s="6"/>
      <c r="Q6" s="21"/>
      <c r="R6" s="5"/>
      <c r="S6" s="5" t="s">
        <v>20</v>
      </c>
      <c r="T6" s="22"/>
    </row>
    <row r="7" spans="1:20" x14ac:dyDescent="0.2">
      <c r="A7" s="4" t="s">
        <v>13</v>
      </c>
      <c r="B7" s="5">
        <v>90</v>
      </c>
      <c r="C7" s="6" t="s">
        <v>21</v>
      </c>
      <c r="E7" s="21" t="s">
        <v>13</v>
      </c>
      <c r="F7" s="5">
        <v>4.5580000000000004E-3</v>
      </c>
      <c r="G7" s="5">
        <f>B7</f>
        <v>90</v>
      </c>
      <c r="H7" s="22">
        <f t="shared" ref="H7:H13" si="0">G7*F7</f>
        <v>0.41022000000000003</v>
      </c>
      <c r="J7" s="4"/>
      <c r="K7" s="13">
        <f>H19</f>
        <v>0.82641633759790256</v>
      </c>
      <c r="L7" s="5">
        <v>1</v>
      </c>
      <c r="M7" s="5">
        <v>2</v>
      </c>
      <c r="N7" s="5">
        <v>3</v>
      </c>
      <c r="O7" s="6">
        <v>4</v>
      </c>
      <c r="Q7" s="21"/>
      <c r="R7" s="13">
        <f>H19</f>
        <v>0.82641633759790256</v>
      </c>
      <c r="S7" s="5">
        <v>0</v>
      </c>
      <c r="T7" s="22">
        <v>1</v>
      </c>
    </row>
    <row r="8" spans="1:20" x14ac:dyDescent="0.2">
      <c r="A8" s="4" t="s">
        <v>14</v>
      </c>
      <c r="B8" s="5">
        <v>4</v>
      </c>
      <c r="C8" s="6" t="s">
        <v>22</v>
      </c>
      <c r="E8" s="21" t="s">
        <v>14</v>
      </c>
      <c r="F8" s="5">
        <v>-2.0332880000000002</v>
      </c>
      <c r="G8" s="5">
        <f>B8</f>
        <v>4</v>
      </c>
      <c r="H8" s="22">
        <f t="shared" si="0"/>
        <v>-8.1331520000000008</v>
      </c>
      <c r="J8" s="16" t="s">
        <v>13</v>
      </c>
      <c r="K8" s="5">
        <v>10</v>
      </c>
      <c r="L8" s="13">
        <f t="dataTable" ref="L8:O22" dt2D="1" dtr="1" r1="B8" r2="B7" ca="1"/>
        <v>0.17114458577103853</v>
      </c>
      <c r="M8" s="13">
        <v>3.365676535236712E-2</v>
      </c>
      <c r="N8" s="13">
        <v>5.8405478851729564E-3</v>
      </c>
      <c r="O8" s="14">
        <v>9.8997440890839718E-4</v>
      </c>
      <c r="Q8" s="28" t="s">
        <v>13</v>
      </c>
      <c r="R8" s="5">
        <v>10</v>
      </c>
      <c r="S8" s="13">
        <f t="dataTable" ref="S8:T22" dt2D="1" dtr="1" r1="B12" r2="B7"/>
        <v>3.5087133232058897E-3</v>
      </c>
      <c r="T8" s="25">
        <v>9.8997440890839718E-4</v>
      </c>
    </row>
    <row r="9" spans="1:20" x14ac:dyDescent="0.2">
      <c r="A9" s="4" t="s">
        <v>16</v>
      </c>
      <c r="B9" s="5">
        <v>3</v>
      </c>
      <c r="C9" s="6" t="s">
        <v>23</v>
      </c>
      <c r="E9" s="21" t="s">
        <v>16</v>
      </c>
      <c r="F9" s="15">
        <v>1.845764</v>
      </c>
      <c r="G9" s="5">
        <f>B9</f>
        <v>3</v>
      </c>
      <c r="H9" s="22">
        <f t="shared" si="0"/>
        <v>5.5372919999999999</v>
      </c>
      <c r="I9" s="6"/>
      <c r="J9" s="4"/>
      <c r="K9" s="5">
        <v>20</v>
      </c>
      <c r="L9" s="13">
        <v>0.21781639821004573</v>
      </c>
      <c r="M9" s="13">
        <v>5.7071531761178705E-2</v>
      </c>
      <c r="N9" s="13">
        <v>1.2984453927669726E-2</v>
      </c>
      <c r="O9" s="14">
        <v>2.8511404333840854E-3</v>
      </c>
      <c r="Q9" s="21"/>
      <c r="R9" s="5">
        <v>20</v>
      </c>
      <c r="S9" s="13">
        <v>1.0057472478623991E-2</v>
      </c>
      <c r="T9" s="25">
        <v>2.8511404333840854E-3</v>
      </c>
    </row>
    <row r="10" spans="1:20" x14ac:dyDescent="0.2">
      <c r="A10" s="4" t="s">
        <v>18</v>
      </c>
      <c r="B10" s="15">
        <v>1</v>
      </c>
      <c r="C10" s="6" t="s">
        <v>24</v>
      </c>
      <c r="E10" s="21" t="s">
        <v>18</v>
      </c>
      <c r="F10" s="15">
        <v>3.8771939999999998</v>
      </c>
      <c r="G10" s="5">
        <f>B10</f>
        <v>1</v>
      </c>
      <c r="H10" s="22">
        <f t="shared" si="0"/>
        <v>3.8771939999999998</v>
      </c>
      <c r="J10" s="4"/>
      <c r="K10" s="5">
        <v>30</v>
      </c>
      <c r="L10" s="13">
        <v>0.27302335715733433</v>
      </c>
      <c r="M10" s="13">
        <v>9.5171491022647228E-2</v>
      </c>
      <c r="N10" s="13">
        <v>2.8614967542436344E-2</v>
      </c>
      <c r="O10" s="14">
        <v>8.1826654873352819E-3</v>
      </c>
      <c r="Q10" s="21"/>
      <c r="R10" s="5">
        <v>30</v>
      </c>
      <c r="S10" s="13">
        <v>2.8479689246352937E-2</v>
      </c>
      <c r="T10" s="25">
        <v>8.1826654873352819E-3</v>
      </c>
    </row>
    <row r="11" spans="1:20" x14ac:dyDescent="0.2">
      <c r="A11" s="4" t="s">
        <v>19</v>
      </c>
      <c r="B11" s="15">
        <v>0</v>
      </c>
      <c r="C11" s="6" t="s">
        <v>24</v>
      </c>
      <c r="E11" s="21" t="s">
        <v>19</v>
      </c>
      <c r="F11" s="15">
        <v>-0.67753200000000002</v>
      </c>
      <c r="G11" s="5">
        <f>B11</f>
        <v>0</v>
      </c>
      <c r="H11" s="22">
        <f t="shared" si="0"/>
        <v>0</v>
      </c>
      <c r="J11" s="4"/>
      <c r="K11" s="5">
        <v>40</v>
      </c>
      <c r="L11" s="13">
        <v>0.33620840870406249</v>
      </c>
      <c r="M11" s="13">
        <v>0.15453776517471121</v>
      </c>
      <c r="N11" s="13">
        <v>6.1881616555704594E-2</v>
      </c>
      <c r="O11" s="14">
        <v>2.3251467118036814E-2</v>
      </c>
      <c r="Q11" s="21"/>
      <c r="R11" s="5">
        <v>40</v>
      </c>
      <c r="S11" s="13">
        <v>7.7987444166264644E-2</v>
      </c>
      <c r="T11" s="25">
        <v>2.3251467118036814E-2</v>
      </c>
    </row>
    <row r="12" spans="1:20" x14ac:dyDescent="0.2">
      <c r="A12" s="4" t="s">
        <v>20</v>
      </c>
      <c r="B12" s="15">
        <v>1</v>
      </c>
      <c r="C12" s="6" t="s">
        <v>24</v>
      </c>
      <c r="E12" s="21" t="s">
        <v>20</v>
      </c>
      <c r="F12" s="15">
        <v>-1.2678499999999999</v>
      </c>
      <c r="G12" s="5">
        <f>B12</f>
        <v>1</v>
      </c>
      <c r="H12" s="22">
        <f t="shared" si="0"/>
        <v>-1.2678499999999999</v>
      </c>
      <c r="J12" s="4"/>
      <c r="K12" s="5">
        <v>50</v>
      </c>
      <c r="L12" s="13">
        <v>0.40585269578721866</v>
      </c>
      <c r="M12" s="13">
        <v>0.2410694875025691</v>
      </c>
      <c r="N12" s="13">
        <v>0.1286987928165364</v>
      </c>
      <c r="O12" s="14">
        <v>6.4271985466192602E-2</v>
      </c>
      <c r="Q12" s="21"/>
      <c r="R12" s="5">
        <v>50</v>
      </c>
      <c r="S12" s="13">
        <v>0.1961787003542349</v>
      </c>
      <c r="T12" s="25">
        <v>6.4271985466192602E-2</v>
      </c>
    </row>
    <row r="13" spans="1:20" x14ac:dyDescent="0.2">
      <c r="A13" s="21" t="s">
        <v>29</v>
      </c>
      <c r="B13" s="15">
        <f>B8*B7</f>
        <v>360</v>
      </c>
      <c r="C13" s="6" t="s">
        <v>25</v>
      </c>
      <c r="E13" s="21" t="s">
        <v>29</v>
      </c>
      <c r="F13" s="15">
        <v>2.5352E-2</v>
      </c>
      <c r="G13" s="5">
        <f>B13</f>
        <v>360</v>
      </c>
      <c r="H13" s="22">
        <f t="shared" si="0"/>
        <v>9.1267200000000006</v>
      </c>
      <c r="J13" s="4"/>
      <c r="K13" s="5">
        <v>60</v>
      </c>
      <c r="L13" s="13">
        <v>0.4795022446536808</v>
      </c>
      <c r="M13" s="13">
        <v>0.35567061475946399</v>
      </c>
      <c r="N13" s="13">
        <v>0.24854769165094201</v>
      </c>
      <c r="O13" s="14">
        <v>0.16540618241962241</v>
      </c>
      <c r="Q13" s="21"/>
      <c r="R13" s="5">
        <v>60</v>
      </c>
      <c r="S13" s="13">
        <v>0.41321486541804286</v>
      </c>
      <c r="T13" s="25">
        <v>0.16540618241962241</v>
      </c>
    </row>
    <row r="14" spans="1:20" x14ac:dyDescent="0.2">
      <c r="A14" s="4" t="s">
        <v>15</v>
      </c>
      <c r="B14" s="15">
        <v>6</v>
      </c>
      <c r="C14" s="6" t="s">
        <v>27</v>
      </c>
      <c r="E14" s="4" t="s">
        <v>17</v>
      </c>
      <c r="F14" s="15">
        <v>-0.81708899999999995</v>
      </c>
      <c r="G14" s="15">
        <f>B15</f>
        <v>1</v>
      </c>
      <c r="H14" s="22">
        <f>G14*F14</f>
        <v>-0.81708899999999995</v>
      </c>
      <c r="J14" s="4"/>
      <c r="K14" s="5">
        <v>70</v>
      </c>
      <c r="L14" s="13">
        <v>0.55405368214263195</v>
      </c>
      <c r="M14" s="13">
        <v>0.48960524793781207</v>
      </c>
      <c r="N14" s="13">
        <v>0.4255005253899134</v>
      </c>
      <c r="O14" s="14">
        <v>0.36380641423933646</v>
      </c>
      <c r="Q14" s="21"/>
      <c r="R14" s="5">
        <v>70</v>
      </c>
      <c r="S14" s="13">
        <v>0.67017330648743834</v>
      </c>
      <c r="T14" s="25">
        <v>0.36380641423933646</v>
      </c>
    </row>
    <row r="15" spans="1:20" x14ac:dyDescent="0.2">
      <c r="A15" s="4" t="s">
        <v>17</v>
      </c>
      <c r="B15" s="15">
        <v>1</v>
      </c>
      <c r="C15" s="6" t="s">
        <v>24</v>
      </c>
      <c r="E15" s="4" t="s">
        <v>15</v>
      </c>
      <c r="F15" s="15">
        <v>0.115463</v>
      </c>
      <c r="G15" s="15">
        <f>B14</f>
        <v>6</v>
      </c>
      <c r="H15" s="31">
        <f>G15*F15</f>
        <v>0.692778</v>
      </c>
      <c r="J15" s="4"/>
      <c r="K15" s="5">
        <v>80</v>
      </c>
      <c r="L15" s="13">
        <v>0.62625011054833646</v>
      </c>
      <c r="M15" s="13">
        <v>0.62504907127037135</v>
      </c>
      <c r="N15" s="13">
        <v>0.62384649067060205</v>
      </c>
      <c r="O15" s="14">
        <v>0.62264238162215702</v>
      </c>
      <c r="Q15" s="21"/>
      <c r="R15" s="5">
        <v>80</v>
      </c>
      <c r="S15" s="13">
        <v>0.85428709096422717</v>
      </c>
      <c r="T15" s="25">
        <v>0.62264238162215702</v>
      </c>
    </row>
    <row r="16" spans="1:20" x14ac:dyDescent="0.2">
      <c r="A16" s="4"/>
      <c r="B16" s="5"/>
      <c r="C16" s="6"/>
      <c r="E16" s="21"/>
      <c r="F16" s="5"/>
      <c r="J16" s="4"/>
      <c r="K16" s="5">
        <v>90</v>
      </c>
      <c r="L16" s="13">
        <v>0.69322988233001981</v>
      </c>
      <c r="M16" s="13">
        <v>0.74338840075297663</v>
      </c>
      <c r="N16" s="13">
        <v>0.78785549145103839</v>
      </c>
      <c r="O16" s="14">
        <v>0.82641633759790256</v>
      </c>
      <c r="Q16" s="21"/>
      <c r="R16" s="5">
        <v>90</v>
      </c>
      <c r="S16" s="13">
        <v>0.9441855021703045</v>
      </c>
      <c r="T16" s="25">
        <v>0.82641633759790256</v>
      </c>
    </row>
    <row r="17" spans="1:20" x14ac:dyDescent="0.2">
      <c r="A17" s="4"/>
      <c r="B17" s="5"/>
      <c r="C17" s="6"/>
      <c r="E17" s="21"/>
      <c r="F17" s="5"/>
      <c r="G17" s="5" t="s">
        <v>5</v>
      </c>
      <c r="H17" s="22">
        <f>SUM(H6:H15)</f>
        <v>1.5604389999999984</v>
      </c>
      <c r="J17" s="4"/>
      <c r="K17" s="5">
        <v>100</v>
      </c>
      <c r="L17" s="13">
        <v>0.75294161443086438</v>
      </c>
      <c r="M17" s="13">
        <v>0.83428076591139522</v>
      </c>
      <c r="N17" s="13">
        <v>0.8926583325092361</v>
      </c>
      <c r="O17" s="14">
        <v>0.93214396859836035</v>
      </c>
      <c r="Q17" s="21"/>
      <c r="R17" s="5">
        <v>100</v>
      </c>
      <c r="S17" s="13">
        <v>0.97992398139244019</v>
      </c>
      <c r="T17" s="25">
        <v>0.93214396859836035</v>
      </c>
    </row>
    <row r="18" spans="1:20" x14ac:dyDescent="0.2">
      <c r="A18" s="4"/>
      <c r="B18" s="5"/>
      <c r="C18" s="6"/>
      <c r="E18" s="21"/>
      <c r="F18" s="5"/>
      <c r="G18" s="5" t="s">
        <v>6</v>
      </c>
      <c r="H18" s="22">
        <f>EXP(H17)</f>
        <v>4.7609108262939666</v>
      </c>
      <c r="J18" s="4"/>
      <c r="K18" s="5">
        <v>110</v>
      </c>
      <c r="L18" s="13">
        <v>0.80431157512545037</v>
      </c>
      <c r="M18" s="13">
        <v>0.89742128898544427</v>
      </c>
      <c r="N18" s="13">
        <v>0.94903598880604734</v>
      </c>
      <c r="O18" s="14">
        <v>0.97539178762172418</v>
      </c>
      <c r="Q18" s="21"/>
      <c r="R18" s="5">
        <v>110</v>
      </c>
      <c r="S18" s="13">
        <v>0.99294969412601108</v>
      </c>
      <c r="T18" s="25">
        <v>0.97539178762172418</v>
      </c>
    </row>
    <row r="19" spans="1:20" x14ac:dyDescent="0.2">
      <c r="A19" s="4"/>
      <c r="B19" s="5"/>
      <c r="C19" s="6"/>
      <c r="E19" s="21"/>
      <c r="F19" s="5"/>
      <c r="G19" s="5" t="s">
        <v>7</v>
      </c>
      <c r="H19" s="25">
        <f>H18/(1+H18)</f>
        <v>0.82641633759790256</v>
      </c>
      <c r="J19" s="4"/>
      <c r="K19" s="5">
        <v>120</v>
      </c>
      <c r="L19" s="13">
        <v>0.84716842167151774</v>
      </c>
      <c r="M19" s="13">
        <v>0.93828432089425695</v>
      </c>
      <c r="N19" s="13">
        <v>0.97658001568905295</v>
      </c>
      <c r="O19" s="14">
        <v>0.991332065222297</v>
      </c>
      <c r="Q19" s="21"/>
      <c r="R19" s="5">
        <v>120</v>
      </c>
      <c r="S19" s="13">
        <v>0.99754524121377486</v>
      </c>
      <c r="T19" s="25">
        <v>0.991332065222297</v>
      </c>
    </row>
    <row r="20" spans="1:20" x14ac:dyDescent="0.2">
      <c r="A20" s="4"/>
      <c r="B20" s="5"/>
      <c r="C20" s="6"/>
      <c r="E20" s="21"/>
      <c r="F20" s="5"/>
      <c r="G20" s="5"/>
      <c r="H20" s="22"/>
      <c r="J20" s="4"/>
      <c r="K20" s="5">
        <v>130</v>
      </c>
      <c r="L20" s="13">
        <v>0.88201618998076836</v>
      </c>
      <c r="M20" s="13">
        <v>0.96353075131851362</v>
      </c>
      <c r="N20" s="13">
        <v>0.98940379902270048</v>
      </c>
      <c r="O20" s="14">
        <v>0.99697881083594941</v>
      </c>
      <c r="Q20" s="21"/>
      <c r="R20" s="5">
        <v>130</v>
      </c>
      <c r="S20" s="13">
        <v>0.99914787854179798</v>
      </c>
      <c r="T20" s="25">
        <v>0.99697881083594941</v>
      </c>
    </row>
    <row r="21" spans="1:20" x14ac:dyDescent="0.2">
      <c r="A21" s="4"/>
      <c r="B21" s="5"/>
      <c r="C21" s="6"/>
      <c r="E21" s="21"/>
      <c r="F21" s="5"/>
      <c r="G21" s="5"/>
      <c r="H21" s="22"/>
      <c r="J21" s="4"/>
      <c r="K21" s="5">
        <v>140</v>
      </c>
      <c r="L21" s="13">
        <v>0.9097645118768275</v>
      </c>
      <c r="M21" s="13">
        <v>0.97868408662468076</v>
      </c>
      <c r="N21" s="13">
        <v>0.9952400509457725</v>
      </c>
      <c r="O21" s="14">
        <v>0.99895086439410319</v>
      </c>
      <c r="Q21" s="21"/>
      <c r="R21" s="5">
        <v>140</v>
      </c>
      <c r="S21" s="13">
        <v>0.99970451265005378</v>
      </c>
      <c r="T21" s="25">
        <v>0.99895086439410319</v>
      </c>
    </row>
    <row r="22" spans="1:20" x14ac:dyDescent="0.2">
      <c r="A22" s="4"/>
      <c r="B22" s="5"/>
      <c r="C22" s="6"/>
      <c r="E22" s="21"/>
      <c r="F22" s="5"/>
      <c r="G22" s="5"/>
      <c r="H22" s="22"/>
      <c r="J22" s="4"/>
      <c r="K22" s="5">
        <v>150</v>
      </c>
      <c r="L22" s="13">
        <v>0.93149365438046794</v>
      </c>
      <c r="M22" s="13">
        <v>0.98762194706496798</v>
      </c>
      <c r="N22" s="13">
        <v>0.99786869450797122</v>
      </c>
      <c r="O22" s="14">
        <v>0.99963614783697885</v>
      </c>
      <c r="Q22" s="21"/>
      <c r="R22" s="5">
        <v>150</v>
      </c>
      <c r="S22" s="13">
        <v>0.99989757210118946</v>
      </c>
      <c r="T22" s="25">
        <v>0.99963614783697885</v>
      </c>
    </row>
    <row r="23" spans="1:20" ht="16" thickBot="1" x14ac:dyDescent="0.25">
      <c r="A23" s="7"/>
      <c r="B23" s="8"/>
      <c r="C23" s="9"/>
      <c r="E23" s="26"/>
      <c r="F23" s="17"/>
      <c r="G23" s="17"/>
      <c r="H23" s="27"/>
      <c r="J23" s="7"/>
      <c r="K23" s="8"/>
      <c r="L23" s="8"/>
      <c r="M23" s="8"/>
      <c r="N23" s="8"/>
      <c r="O23" s="9"/>
      <c r="Q23" s="26"/>
      <c r="R23" s="17"/>
      <c r="S23" s="17"/>
      <c r="T23" s="27"/>
    </row>
    <row r="24" spans="1:20" ht="16" thickTop="1" x14ac:dyDescent="0.2"/>
  </sheetData>
  <conditionalFormatting sqref="L8:O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8A76-E2D7-D74E-87FF-31196F601998}">
  <dimension ref="A1:T24"/>
  <sheetViews>
    <sheetView zoomScale="130" zoomScaleNormal="130" workbookViewId="0">
      <selection activeCell="A13" sqref="A13"/>
    </sheetView>
  </sheetViews>
  <sheetFormatPr baseColWidth="10" defaultColWidth="8.83203125" defaultRowHeight="15" x14ac:dyDescent="0.2"/>
  <cols>
    <col min="1" max="1" width="15.5" customWidth="1"/>
    <col min="2" max="2" width="6.1640625" bestFit="1" customWidth="1"/>
    <col min="3" max="3" width="16.83203125" bestFit="1" customWidth="1"/>
    <col min="4" max="4" width="8.6640625" customWidth="1"/>
    <col min="5" max="5" width="15.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5.6640625" customWidth="1"/>
    <col min="12" max="14" width="7.5" customWidth="1"/>
    <col min="15" max="15" width="5.5" customWidth="1"/>
  </cols>
  <sheetData>
    <row r="1" spans="1:20" x14ac:dyDescent="0.2">
      <c r="A1" t="s">
        <v>11</v>
      </c>
    </row>
    <row r="2" spans="1:20" ht="16" thickBot="1" x14ac:dyDescent="0.25"/>
    <row r="3" spans="1:20" ht="16" thickTop="1" x14ac:dyDescent="0.2">
      <c r="A3" s="1" t="s">
        <v>9</v>
      </c>
      <c r="B3" s="2"/>
      <c r="C3" s="3"/>
      <c r="E3" s="18" t="s">
        <v>8</v>
      </c>
      <c r="F3" s="19"/>
      <c r="G3" s="19"/>
      <c r="H3" s="20"/>
      <c r="J3" s="1" t="s">
        <v>10</v>
      </c>
      <c r="K3" s="2"/>
      <c r="L3" s="2"/>
      <c r="M3" s="2"/>
      <c r="N3" s="2"/>
      <c r="O3" s="3"/>
      <c r="Q3" s="18" t="s">
        <v>10</v>
      </c>
      <c r="R3" s="19"/>
      <c r="S3" s="19"/>
      <c r="T3" s="20"/>
    </row>
    <row r="4" spans="1:20" x14ac:dyDescent="0.2">
      <c r="A4" s="4"/>
      <c r="B4" s="5"/>
      <c r="C4" s="6"/>
      <c r="E4" s="21"/>
      <c r="F4" s="5"/>
      <c r="G4" s="5"/>
      <c r="H4" s="22"/>
      <c r="J4" s="4"/>
      <c r="K4" s="5"/>
      <c r="L4" s="5"/>
      <c r="M4" s="5"/>
      <c r="N4" s="5"/>
      <c r="O4" s="6"/>
      <c r="Q4" s="21"/>
      <c r="R4" s="5"/>
      <c r="S4" s="5"/>
      <c r="T4" s="22"/>
    </row>
    <row r="5" spans="1:20" x14ac:dyDescent="0.2">
      <c r="A5" s="4" t="s">
        <v>3</v>
      </c>
      <c r="B5" s="5" t="s">
        <v>2</v>
      </c>
      <c r="C5" s="6"/>
      <c r="E5" s="23" t="s">
        <v>3</v>
      </c>
      <c r="F5" s="10" t="s">
        <v>1</v>
      </c>
      <c r="G5" s="10" t="s">
        <v>2</v>
      </c>
      <c r="H5" s="24" t="s">
        <v>4</v>
      </c>
      <c r="J5" s="4"/>
      <c r="K5" s="5"/>
      <c r="M5" s="5"/>
      <c r="N5" s="5"/>
      <c r="O5" s="6"/>
      <c r="Q5" s="21"/>
      <c r="R5" s="5"/>
      <c r="S5" s="5"/>
      <c r="T5" s="22"/>
    </row>
    <row r="6" spans="1:20" x14ac:dyDescent="0.2">
      <c r="A6" s="4"/>
      <c r="B6" s="5"/>
      <c r="C6" s="6"/>
      <c r="E6" s="21" t="s">
        <v>0</v>
      </c>
      <c r="F6" s="29">
        <v>-13.22</v>
      </c>
      <c r="G6" s="5">
        <v>1</v>
      </c>
      <c r="H6" s="22">
        <f>G6*F6</f>
        <v>-13.22</v>
      </c>
      <c r="J6" s="4"/>
      <c r="K6" s="5"/>
      <c r="L6" s="5" t="s">
        <v>14</v>
      </c>
      <c r="M6" s="5"/>
      <c r="N6" s="5"/>
      <c r="O6" s="6"/>
      <c r="Q6" s="21"/>
      <c r="R6" s="5"/>
      <c r="S6" s="5" t="s">
        <v>20</v>
      </c>
      <c r="T6" s="22"/>
    </row>
    <row r="7" spans="1:20" x14ac:dyDescent="0.2">
      <c r="A7" s="4" t="s">
        <v>13</v>
      </c>
      <c r="B7" s="5">
        <v>90</v>
      </c>
      <c r="C7" s="6" t="s">
        <v>21</v>
      </c>
      <c r="E7" s="21" t="s">
        <v>13</v>
      </c>
      <c r="F7" s="29">
        <v>5.4679999999999999E-2</v>
      </c>
      <c r="G7" s="5">
        <f>B7</f>
        <v>90</v>
      </c>
      <c r="H7" s="22">
        <f t="shared" ref="H7:H13" si="0">G7*F7</f>
        <v>4.9211999999999998</v>
      </c>
      <c r="J7" s="4"/>
      <c r="K7" s="13">
        <f>H19</f>
        <v>0.79642297729502176</v>
      </c>
      <c r="L7" s="5">
        <v>1</v>
      </c>
      <c r="M7" s="5">
        <v>2</v>
      </c>
      <c r="N7" s="5">
        <v>3</v>
      </c>
      <c r="O7" s="6">
        <v>4</v>
      </c>
      <c r="Q7" s="21"/>
      <c r="R7" s="13">
        <f>H19</f>
        <v>0.79642297729502176</v>
      </c>
      <c r="S7" s="5">
        <v>0</v>
      </c>
      <c r="T7" s="22">
        <v>1</v>
      </c>
    </row>
    <row r="8" spans="1:20" x14ac:dyDescent="0.2">
      <c r="A8" s="4" t="s">
        <v>14</v>
      </c>
      <c r="B8" s="5">
        <v>4</v>
      </c>
      <c r="C8" s="6" t="s">
        <v>22</v>
      </c>
      <c r="E8" s="21" t="s">
        <v>14</v>
      </c>
      <c r="F8" s="29">
        <v>0.69020000000000004</v>
      </c>
      <c r="G8" s="5">
        <f>B8</f>
        <v>4</v>
      </c>
      <c r="H8" s="22">
        <f t="shared" si="0"/>
        <v>2.7608000000000001</v>
      </c>
      <c r="J8" s="16" t="s">
        <v>13</v>
      </c>
      <c r="K8" s="5">
        <v>10</v>
      </c>
      <c r="L8" s="13">
        <f t="dataTable" ref="L8:O22" dt2D="1" dtr="1" r1="B8" r2="B7" ca="1"/>
        <v>6.085477587616594E-3</v>
      </c>
      <c r="M8" s="13">
        <v>1.2062165970840385E-2</v>
      </c>
      <c r="N8" s="13">
        <v>2.3768327743964885E-2</v>
      </c>
      <c r="O8" s="14">
        <v>4.6302702242170514E-2</v>
      </c>
      <c r="Q8" s="28" t="s">
        <v>13</v>
      </c>
      <c r="R8" s="5">
        <v>10</v>
      </c>
      <c r="S8" s="13">
        <f t="dataTable" ref="S8:T22" dt2D="1" dtr="1" r1="B12" r2="B7"/>
        <v>0.13238887354206519</v>
      </c>
      <c r="T8" s="25">
        <v>4.6302702242170514E-2</v>
      </c>
    </row>
    <row r="9" spans="1:20" x14ac:dyDescent="0.2">
      <c r="A9" s="4" t="s">
        <v>16</v>
      </c>
      <c r="B9" s="5">
        <v>3</v>
      </c>
      <c r="C9" s="6" t="s">
        <v>23</v>
      </c>
      <c r="E9" s="21" t="s">
        <v>16</v>
      </c>
      <c r="F9" s="30">
        <v>1.704</v>
      </c>
      <c r="G9" s="5">
        <f>B9</f>
        <v>3</v>
      </c>
      <c r="H9" s="22">
        <f t="shared" si="0"/>
        <v>5.1120000000000001</v>
      </c>
      <c r="I9" s="6"/>
      <c r="J9" s="4"/>
      <c r="K9" s="5">
        <v>20</v>
      </c>
      <c r="L9" s="13">
        <v>1.0486839240926318E-2</v>
      </c>
      <c r="M9" s="13">
        <v>2.0696195997131725E-2</v>
      </c>
      <c r="N9" s="13">
        <v>4.0438581789552064E-2</v>
      </c>
      <c r="O9" s="14">
        <v>7.7522697988235495E-2</v>
      </c>
      <c r="Q9" s="21"/>
      <c r="R9" s="5">
        <v>20</v>
      </c>
      <c r="S9" s="13">
        <v>0.2086305403158856</v>
      </c>
      <c r="T9" s="25">
        <v>7.7522697988235495E-2</v>
      </c>
    </row>
    <row r="10" spans="1:20" x14ac:dyDescent="0.2">
      <c r="A10" s="4" t="s">
        <v>18</v>
      </c>
      <c r="B10" s="15">
        <v>1</v>
      </c>
      <c r="C10" s="6" t="s">
        <v>24</v>
      </c>
      <c r="E10" s="21" t="s">
        <v>18</v>
      </c>
      <c r="F10" s="30">
        <v>3.855</v>
      </c>
      <c r="G10" s="5">
        <f>B10</f>
        <v>1</v>
      </c>
      <c r="H10" s="22">
        <f t="shared" si="0"/>
        <v>3.855</v>
      </c>
      <c r="J10" s="4"/>
      <c r="K10" s="5">
        <v>30</v>
      </c>
      <c r="L10" s="13">
        <v>1.801381989125168E-2</v>
      </c>
      <c r="M10" s="13">
        <v>3.5289656162992809E-2</v>
      </c>
      <c r="N10" s="13">
        <v>6.7986509093065084E-2</v>
      </c>
      <c r="O10" s="14">
        <v>0.12699007398222714</v>
      </c>
      <c r="Q10" s="21"/>
      <c r="R10" s="5">
        <v>30</v>
      </c>
      <c r="S10" s="13">
        <v>0.31294218143352037</v>
      </c>
      <c r="T10" s="25">
        <v>0.12699007398222714</v>
      </c>
    </row>
    <row r="11" spans="1:20" x14ac:dyDescent="0.2">
      <c r="A11" s="4" t="s">
        <v>19</v>
      </c>
      <c r="B11" s="15">
        <v>0</v>
      </c>
      <c r="C11" s="6" t="s">
        <v>24</v>
      </c>
      <c r="E11" s="21" t="s">
        <v>19</v>
      </c>
      <c r="F11" s="30">
        <v>-0.6673</v>
      </c>
      <c r="G11" s="5">
        <f>B11</f>
        <v>0</v>
      </c>
      <c r="H11" s="22">
        <f t="shared" si="0"/>
        <v>0</v>
      </c>
      <c r="J11" s="4"/>
      <c r="K11" s="5">
        <v>40</v>
      </c>
      <c r="L11" s="13">
        <v>3.0775301591585317E-2</v>
      </c>
      <c r="M11" s="13">
        <v>5.9547658430010884E-2</v>
      </c>
      <c r="N11" s="13">
        <v>0.11210834058477044</v>
      </c>
      <c r="O11" s="14">
        <v>0.20114008490049615</v>
      </c>
      <c r="Q11" s="21"/>
      <c r="R11" s="5">
        <v>40</v>
      </c>
      <c r="S11" s="13">
        <v>0.4403849267980634</v>
      </c>
      <c r="T11" s="25">
        <v>0.20114008490049615</v>
      </c>
    </row>
    <row r="12" spans="1:20" x14ac:dyDescent="0.2">
      <c r="A12" s="4" t="s">
        <v>20</v>
      </c>
      <c r="B12" s="15">
        <v>1</v>
      </c>
      <c r="C12" s="6" t="s">
        <v>24</v>
      </c>
      <c r="E12" s="21" t="s">
        <v>20</v>
      </c>
      <c r="F12" s="30">
        <v>-1.147</v>
      </c>
      <c r="G12" s="5">
        <f>B12</f>
        <v>1</v>
      </c>
      <c r="H12" s="22">
        <f t="shared" si="0"/>
        <v>-1.147</v>
      </c>
      <c r="J12" s="4"/>
      <c r="K12" s="5">
        <v>50</v>
      </c>
      <c r="L12" s="13">
        <v>5.2097731405997875E-2</v>
      </c>
      <c r="M12" s="13">
        <v>9.8773256378616781E-2</v>
      </c>
      <c r="N12" s="13">
        <v>0.17935404834938912</v>
      </c>
      <c r="O12" s="14">
        <v>0.30353301612702915</v>
      </c>
      <c r="Q12" s="21"/>
      <c r="R12" s="5">
        <v>50</v>
      </c>
      <c r="S12" s="13">
        <v>0.5762016661766689</v>
      </c>
      <c r="T12" s="25">
        <v>0.30353301612702915</v>
      </c>
    </row>
    <row r="13" spans="1:20" x14ac:dyDescent="0.2">
      <c r="A13" s="21" t="s">
        <v>28</v>
      </c>
      <c r="B13" s="15">
        <f>B7*B12</f>
        <v>90</v>
      </c>
      <c r="C13" s="6" t="s">
        <v>25</v>
      </c>
      <c r="E13" s="21" t="s">
        <v>28</v>
      </c>
      <c r="F13" s="30">
        <v>1.8540000000000001E-4</v>
      </c>
      <c r="G13" s="5">
        <f>B13</f>
        <v>90</v>
      </c>
      <c r="H13" s="22">
        <f t="shared" si="0"/>
        <v>1.6685999999999999E-2</v>
      </c>
      <c r="J13" s="4"/>
      <c r="K13" s="5">
        <v>60</v>
      </c>
      <c r="L13" s="13">
        <v>8.686916789264143E-2</v>
      </c>
      <c r="M13" s="13">
        <v>0.1594567075674567</v>
      </c>
      <c r="N13" s="13">
        <v>0.27446690481714625</v>
      </c>
      <c r="O13" s="14">
        <v>0.42999390980034946</v>
      </c>
      <c r="Q13" s="21"/>
      <c r="R13" s="5">
        <v>60</v>
      </c>
      <c r="S13" s="13">
        <v>0.70140556000548859</v>
      </c>
      <c r="T13" s="25">
        <v>0.42999390980034946</v>
      </c>
    </row>
    <row r="14" spans="1:20" x14ac:dyDescent="0.2">
      <c r="A14" s="4" t="s">
        <v>15</v>
      </c>
      <c r="B14" s="15">
        <v>6</v>
      </c>
      <c r="C14" s="6" t="s">
        <v>27</v>
      </c>
      <c r="E14" s="4" t="s">
        <v>17</v>
      </c>
      <c r="F14" s="30">
        <v>-0.93459999999999999</v>
      </c>
      <c r="G14" s="15">
        <f>B15</f>
        <v>1</v>
      </c>
      <c r="H14" s="22">
        <f>G14*F14</f>
        <v>-0.93459999999999999</v>
      </c>
      <c r="J14" s="4"/>
      <c r="K14" s="5">
        <v>70</v>
      </c>
      <c r="L14" s="13">
        <v>0.14138645191076188</v>
      </c>
      <c r="M14" s="13">
        <v>0.24719625262312214</v>
      </c>
      <c r="N14" s="13">
        <v>0.39569818625907482</v>
      </c>
      <c r="O14" s="14">
        <v>0.5663017383181046</v>
      </c>
      <c r="Q14" s="21"/>
      <c r="R14" s="5">
        <v>70</v>
      </c>
      <c r="S14" s="13">
        <v>0.80231080578793568</v>
      </c>
      <c r="T14" s="25">
        <v>0.5663017383181046</v>
      </c>
    </row>
    <row r="15" spans="1:20" x14ac:dyDescent="0.2">
      <c r="A15" s="4" t="s">
        <v>17</v>
      </c>
      <c r="B15" s="15">
        <v>1</v>
      </c>
      <c r="C15" s="6" t="s">
        <v>24</v>
      </c>
      <c r="E15" s="4" t="s">
        <v>15</v>
      </c>
      <c r="F15" s="30">
        <v>0.1137</v>
      </c>
      <c r="G15" s="15">
        <f>B14</f>
        <v>6</v>
      </c>
      <c r="H15" s="31">
        <f>G15*F15</f>
        <v>0.68219999999999992</v>
      </c>
      <c r="J15" s="4"/>
      <c r="K15" s="5">
        <v>80</v>
      </c>
      <c r="L15" s="13">
        <v>0.22180681548327874</v>
      </c>
      <c r="M15" s="13">
        <v>0.36239874145411288</v>
      </c>
      <c r="N15" s="13">
        <v>0.53126714698138611</v>
      </c>
      <c r="O15" s="14">
        <v>0.69326582107024914</v>
      </c>
      <c r="Q15" s="21"/>
      <c r="R15" s="5">
        <v>80</v>
      </c>
      <c r="S15" s="13">
        <v>0.87518471035325829</v>
      </c>
      <c r="T15" s="25">
        <v>0.69326582107024914</v>
      </c>
    </row>
    <row r="16" spans="1:20" x14ac:dyDescent="0.2">
      <c r="A16" s="4"/>
      <c r="B16" s="5"/>
      <c r="C16" s="6"/>
      <c r="E16" s="21"/>
      <c r="F16" s="5"/>
      <c r="J16" s="4"/>
      <c r="K16" s="5">
        <v>90</v>
      </c>
      <c r="L16" s="13">
        <v>0.33036957581014215</v>
      </c>
      <c r="M16" s="13">
        <v>0.49592159045416684</v>
      </c>
      <c r="N16" s="13">
        <v>0.6623727527617137</v>
      </c>
      <c r="O16" s="14">
        <v>0.79642297729502176</v>
      </c>
      <c r="Q16" s="21"/>
      <c r="R16" s="5">
        <v>90</v>
      </c>
      <c r="S16" s="13">
        <v>0.92374830552123377</v>
      </c>
      <c r="T16" s="25">
        <v>0.79642297729502176</v>
      </c>
    </row>
    <row r="17" spans="1:20" x14ac:dyDescent="0.2">
      <c r="A17" s="4"/>
      <c r="B17" s="5"/>
      <c r="C17" s="6"/>
      <c r="E17" s="21"/>
      <c r="F17" s="5"/>
      <c r="G17" s="5" t="s">
        <v>5</v>
      </c>
      <c r="H17" s="22">
        <f>SUM(H6:H14)</f>
        <v>1.3640859999999999</v>
      </c>
      <c r="J17" s="4"/>
      <c r="K17" s="5">
        <v>100</v>
      </c>
      <c r="L17" s="13">
        <v>0.46061675120899037</v>
      </c>
      <c r="M17" s="13">
        <v>0.63002871425562978</v>
      </c>
      <c r="N17" s="13">
        <v>0.77251023332924151</v>
      </c>
      <c r="O17" s="14">
        <v>0.87132665977694734</v>
      </c>
      <c r="Q17" s="21"/>
      <c r="R17" s="5">
        <v>100</v>
      </c>
      <c r="S17" s="13">
        <v>0.95440108129015178</v>
      </c>
      <c r="T17" s="25">
        <v>0.87132665977694734</v>
      </c>
    </row>
    <row r="18" spans="1:20" x14ac:dyDescent="0.2">
      <c r="A18" s="4"/>
      <c r="B18" s="5"/>
      <c r="C18" s="6"/>
      <c r="E18" s="21"/>
      <c r="F18" s="5"/>
      <c r="G18" s="5" t="s">
        <v>6</v>
      </c>
      <c r="H18" s="22">
        <f>EXP(H17)</f>
        <v>3.9121457162146918</v>
      </c>
      <c r="J18" s="4"/>
      <c r="K18" s="5">
        <v>110</v>
      </c>
      <c r="L18" s="13">
        <v>0.596473824011158</v>
      </c>
      <c r="M18" s="13">
        <v>0.74668204251673576</v>
      </c>
      <c r="N18" s="13">
        <v>0.85460609378232633</v>
      </c>
      <c r="O18" s="14">
        <v>0.92139068942030222</v>
      </c>
      <c r="Q18" s="21"/>
      <c r="R18" s="5">
        <v>110</v>
      </c>
      <c r="S18" s="13">
        <v>0.97309056009398787</v>
      </c>
      <c r="T18" s="25">
        <v>0.92139068942030222</v>
      </c>
    </row>
    <row r="19" spans="1:20" x14ac:dyDescent="0.2">
      <c r="A19" s="4"/>
      <c r="B19" s="5"/>
      <c r="C19" s="6"/>
      <c r="E19" s="21"/>
      <c r="F19" s="5"/>
      <c r="G19" s="5" t="s">
        <v>7</v>
      </c>
      <c r="H19" s="25">
        <f>H18/(1+H18)</f>
        <v>0.79642297729502176</v>
      </c>
      <c r="J19" s="4"/>
      <c r="K19" s="5">
        <v>120</v>
      </c>
      <c r="L19" s="13">
        <v>0.71898814250451992</v>
      </c>
      <c r="M19" s="13">
        <v>0.83612141259961725</v>
      </c>
      <c r="N19" s="13">
        <v>0.91050755594016364</v>
      </c>
      <c r="O19" s="14">
        <v>0.95302600320558417</v>
      </c>
      <c r="Q19" s="21"/>
      <c r="R19" s="5">
        <v>120</v>
      </c>
      <c r="S19" s="13">
        <v>0.98424628585442742</v>
      </c>
      <c r="T19" s="25">
        <v>0.95302600320558417</v>
      </c>
    </row>
    <row r="20" spans="1:20" x14ac:dyDescent="0.2">
      <c r="A20" s="4"/>
      <c r="B20" s="5"/>
      <c r="C20" s="6"/>
      <c r="E20" s="21"/>
      <c r="F20" s="5"/>
      <c r="G20" s="5"/>
      <c r="H20" s="22"/>
      <c r="J20" s="4"/>
      <c r="K20" s="5">
        <v>130</v>
      </c>
      <c r="L20" s="13">
        <v>0.81579322225006023</v>
      </c>
      <c r="M20" s="13">
        <v>0.89828403101935439</v>
      </c>
      <c r="N20" s="13">
        <v>0.94626723224605103</v>
      </c>
      <c r="O20" s="14">
        <v>0.97231265595123029</v>
      </c>
      <c r="Q20" s="21"/>
      <c r="R20" s="5">
        <v>130</v>
      </c>
      <c r="S20" s="13">
        <v>0.9908208578830674</v>
      </c>
      <c r="T20" s="25">
        <v>0.97231265595123029</v>
      </c>
    </row>
    <row r="21" spans="1:20" x14ac:dyDescent="0.2">
      <c r="A21" s="4"/>
      <c r="B21" s="5"/>
      <c r="C21" s="6"/>
      <c r="E21" s="21"/>
      <c r="F21" s="5"/>
      <c r="G21" s="5"/>
      <c r="H21" s="22"/>
      <c r="J21" s="4"/>
      <c r="K21" s="5">
        <v>140</v>
      </c>
      <c r="L21" s="13">
        <v>0.88460253047062276</v>
      </c>
      <c r="M21" s="13">
        <v>0.93859864174923491</v>
      </c>
      <c r="N21" s="13">
        <v>0.96823642176643554</v>
      </c>
      <c r="O21" s="14">
        <v>0.98381504802593434</v>
      </c>
      <c r="Q21" s="21"/>
      <c r="R21" s="5">
        <v>140</v>
      </c>
      <c r="S21" s="13">
        <v>0.99466650094423681</v>
      </c>
      <c r="T21" s="25">
        <v>0.98381504802593434</v>
      </c>
    </row>
    <row r="22" spans="1:20" x14ac:dyDescent="0.2">
      <c r="A22" s="4"/>
      <c r="B22" s="5"/>
      <c r="C22" s="6"/>
      <c r="E22" s="21"/>
      <c r="F22" s="5"/>
      <c r="G22" s="5"/>
      <c r="H22" s="22"/>
      <c r="J22" s="4"/>
      <c r="K22" s="5">
        <v>150</v>
      </c>
      <c r="L22" s="13">
        <v>0.92991666886863755</v>
      </c>
      <c r="M22" s="13">
        <v>0.96358254627930995</v>
      </c>
      <c r="N22" s="13">
        <v>0.98139984405625136</v>
      </c>
      <c r="O22" s="14">
        <v>0.99058517239063526</v>
      </c>
      <c r="Q22" s="21"/>
      <c r="R22" s="5">
        <v>150</v>
      </c>
      <c r="S22" s="13">
        <v>0.99690602550651164</v>
      </c>
      <c r="T22" s="25">
        <v>0.99058517239063526</v>
      </c>
    </row>
    <row r="23" spans="1:20" ht="16" thickBot="1" x14ac:dyDescent="0.25">
      <c r="A23" s="7"/>
      <c r="B23" s="8"/>
      <c r="C23" s="9"/>
      <c r="E23" s="26"/>
      <c r="F23" s="17"/>
      <c r="G23" s="17"/>
      <c r="H23" s="27"/>
      <c r="J23" s="7"/>
      <c r="K23" s="8"/>
      <c r="L23" s="8"/>
      <c r="M23" s="8"/>
      <c r="N23" s="8"/>
      <c r="O23" s="9"/>
      <c r="Q23" s="26"/>
      <c r="R23" s="17"/>
      <c r="S23" s="17"/>
      <c r="T23" s="27"/>
    </row>
    <row r="24" spans="1:20" ht="16" thickTop="1" x14ac:dyDescent="0.2"/>
  </sheetData>
  <conditionalFormatting sqref="L8: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4"/>
  <sheetViews>
    <sheetView zoomScale="90" zoomScaleNormal="90" workbookViewId="0">
      <selection activeCell="R7" sqref="R7"/>
    </sheetView>
  </sheetViews>
  <sheetFormatPr baseColWidth="10" defaultColWidth="8.83203125" defaultRowHeight="15" x14ac:dyDescent="0.2"/>
  <cols>
    <col min="1" max="1" width="8.5" customWidth="1"/>
    <col min="2" max="2" width="6.1640625" bestFit="1" customWidth="1"/>
    <col min="3" max="3" width="16.83203125" bestFit="1" customWidth="1"/>
    <col min="4" max="4" width="8.6640625" customWidth="1"/>
    <col min="5" max="5" width="9.16406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5.5" bestFit="1" customWidth="1"/>
    <col min="12" max="12" width="7.5" customWidth="1"/>
    <col min="13" max="13" width="5.5" customWidth="1"/>
  </cols>
  <sheetData>
    <row r="1" spans="1:20" x14ac:dyDescent="0.2">
      <c r="A1" t="s">
        <v>12</v>
      </c>
    </row>
    <row r="2" spans="1:20" ht="16" thickBot="1" x14ac:dyDescent="0.25"/>
    <row r="3" spans="1:20" ht="16" thickTop="1" x14ac:dyDescent="0.2">
      <c r="A3" s="1" t="s">
        <v>9</v>
      </c>
      <c r="B3" s="2"/>
      <c r="C3" s="3"/>
      <c r="E3" s="1" t="s">
        <v>8</v>
      </c>
      <c r="F3" s="2"/>
      <c r="G3" s="2"/>
      <c r="H3" s="3"/>
      <c r="J3" s="1" t="s">
        <v>10</v>
      </c>
      <c r="K3" s="2"/>
      <c r="L3" s="2"/>
      <c r="M3" s="2"/>
      <c r="N3" s="2"/>
      <c r="O3" s="3"/>
      <c r="Q3" s="18" t="s">
        <v>10</v>
      </c>
      <c r="R3" s="19"/>
      <c r="S3" s="19"/>
      <c r="T3" s="20"/>
    </row>
    <row r="4" spans="1:20" x14ac:dyDescent="0.2">
      <c r="A4" s="4"/>
      <c r="B4" s="5"/>
      <c r="C4" s="6"/>
      <c r="E4" s="4"/>
      <c r="F4" s="5"/>
      <c r="G4" s="5"/>
      <c r="H4" s="6"/>
      <c r="J4" s="4"/>
      <c r="K4" s="5"/>
      <c r="L4" s="5"/>
      <c r="M4" s="5"/>
      <c r="N4" s="5"/>
      <c r="O4" s="6"/>
      <c r="Q4" s="21"/>
      <c r="R4" s="5"/>
      <c r="S4" s="5"/>
      <c r="T4" s="22"/>
    </row>
    <row r="5" spans="1:20" x14ac:dyDescent="0.2">
      <c r="A5" s="4" t="s">
        <v>3</v>
      </c>
      <c r="B5" s="5" t="s">
        <v>2</v>
      </c>
      <c r="C5" s="6"/>
      <c r="E5" s="11" t="s">
        <v>3</v>
      </c>
      <c r="F5" s="10" t="s">
        <v>1</v>
      </c>
      <c r="G5" s="10" t="s">
        <v>2</v>
      </c>
      <c r="H5" s="12" t="s">
        <v>4</v>
      </c>
      <c r="J5" s="4"/>
      <c r="K5" s="5"/>
      <c r="M5" s="5"/>
      <c r="N5" s="5"/>
      <c r="O5" s="6"/>
      <c r="Q5" s="21"/>
      <c r="R5" s="5"/>
      <c r="S5" s="5"/>
      <c r="T5" s="22"/>
    </row>
    <row r="6" spans="1:20" x14ac:dyDescent="0.2">
      <c r="A6" s="4" t="s">
        <v>13</v>
      </c>
      <c r="B6" s="5">
        <v>90</v>
      </c>
      <c r="C6" s="6" t="s">
        <v>21</v>
      </c>
      <c r="E6" t="s">
        <v>0</v>
      </c>
      <c r="F6" s="5">
        <v>-3.9558740000000001</v>
      </c>
      <c r="G6">
        <v>1</v>
      </c>
      <c r="H6">
        <f>G6*F6</f>
        <v>-3.9558740000000001</v>
      </c>
      <c r="J6" s="4"/>
      <c r="K6" s="5"/>
      <c r="L6" s="5" t="s">
        <v>14</v>
      </c>
      <c r="M6" s="5"/>
      <c r="N6" s="5"/>
      <c r="O6" s="6"/>
      <c r="Q6" s="21"/>
      <c r="R6" s="5"/>
      <c r="S6" s="5" t="s">
        <v>20</v>
      </c>
      <c r="T6" s="22"/>
    </row>
    <row r="7" spans="1:20" x14ac:dyDescent="0.2">
      <c r="A7" s="4" t="s">
        <v>14</v>
      </c>
      <c r="B7" s="5">
        <v>4</v>
      </c>
      <c r="C7" s="6" t="s">
        <v>22</v>
      </c>
      <c r="E7" s="4" t="s">
        <v>13</v>
      </c>
      <c r="F7" s="5">
        <v>1.3669999999999999E-3</v>
      </c>
      <c r="G7" s="5">
        <f>B6</f>
        <v>90</v>
      </c>
      <c r="H7">
        <f t="shared" ref="H7:H15" si="0">G7*F7</f>
        <v>0.12303</v>
      </c>
      <c r="J7" s="4"/>
      <c r="K7" s="13">
        <f>H18</f>
        <v>0.78391683442081828</v>
      </c>
      <c r="L7" s="5">
        <v>1</v>
      </c>
      <c r="M7" s="5">
        <v>2</v>
      </c>
      <c r="N7" s="5">
        <v>3</v>
      </c>
      <c r="O7" s="6">
        <v>4</v>
      </c>
      <c r="Q7" s="21"/>
      <c r="R7" s="13">
        <f>H18</f>
        <v>0.78391683442081828</v>
      </c>
      <c r="S7" s="5">
        <v>0</v>
      </c>
      <c r="T7" s="22">
        <v>1</v>
      </c>
    </row>
    <row r="8" spans="1:20" x14ac:dyDescent="0.2">
      <c r="A8" s="4" t="s">
        <v>16</v>
      </c>
      <c r="B8" s="5">
        <v>3</v>
      </c>
      <c r="C8" s="6" t="s">
        <v>23</v>
      </c>
      <c r="E8" s="4" t="s">
        <v>14</v>
      </c>
      <c r="F8" s="5">
        <v>-1.0623769999999999</v>
      </c>
      <c r="G8" s="5">
        <f>B7</f>
        <v>4</v>
      </c>
      <c r="H8">
        <f t="shared" si="0"/>
        <v>-4.2495079999999996</v>
      </c>
      <c r="J8" s="16" t="s">
        <v>13</v>
      </c>
      <c r="K8" s="5">
        <v>10</v>
      </c>
      <c r="L8" s="13">
        <f t="dataTable" ref="L8:O22" dt2D="1" dtr="1" r1="B7" r2="B6"/>
        <v>0.20668173419161875</v>
      </c>
      <c r="M8" s="13">
        <v>4.0351984960873083E-2</v>
      </c>
      <c r="N8" s="13">
        <v>3.7337551184129301E-3</v>
      </c>
      <c r="O8" s="14">
        <v>1.5675695510590265E-4</v>
      </c>
      <c r="Q8" s="28" t="s">
        <v>13</v>
      </c>
      <c r="R8" s="5">
        <v>10</v>
      </c>
      <c r="S8" s="13">
        <f t="dataTable" ref="S8:T22" dt2D="1" dtr="1" r1="B11" r2="B6" ca="1"/>
        <v>1.453176211297357E-3</v>
      </c>
      <c r="T8" s="25">
        <v>1.5675695510590265E-4</v>
      </c>
    </row>
    <row r="9" spans="1:20" x14ac:dyDescent="0.2">
      <c r="A9" s="4" t="s">
        <v>18</v>
      </c>
      <c r="B9" s="15">
        <v>1</v>
      </c>
      <c r="C9" s="6" t="s">
        <v>24</v>
      </c>
      <c r="E9" s="4" t="s">
        <v>16</v>
      </c>
      <c r="F9" s="15">
        <v>0.89644800000000002</v>
      </c>
      <c r="G9" s="5">
        <f t="shared" ref="G9:G15" si="1">B8</f>
        <v>3</v>
      </c>
      <c r="H9">
        <f t="shared" si="0"/>
        <v>2.6893440000000002</v>
      </c>
      <c r="J9" s="4"/>
      <c r="K9" s="5">
        <v>20</v>
      </c>
      <c r="L9" s="13">
        <v>0.25124756823911792</v>
      </c>
      <c r="M9" s="13">
        <v>7.1399637507151684E-2</v>
      </c>
      <c r="N9" s="13">
        <v>1.1900605762135209E-2</v>
      </c>
      <c r="O9" s="14">
        <v>1.1245524284374381E-3</v>
      </c>
      <c r="Q9" s="21"/>
      <c r="R9" s="5">
        <v>20</v>
      </c>
      <c r="S9" s="13">
        <v>7.5743805308040981E-3</v>
      </c>
      <c r="T9" s="25">
        <v>1.1245524284374381E-3</v>
      </c>
    </row>
    <row r="10" spans="1:20" x14ac:dyDescent="0.2">
      <c r="A10" s="4" t="s">
        <v>19</v>
      </c>
      <c r="B10" s="15">
        <v>0</v>
      </c>
      <c r="C10" s="6" t="s">
        <v>24</v>
      </c>
      <c r="E10" s="4" t="s">
        <v>18</v>
      </c>
      <c r="F10" s="15">
        <v>2.005544</v>
      </c>
      <c r="G10" s="5">
        <f t="shared" si="1"/>
        <v>1</v>
      </c>
      <c r="H10">
        <f t="shared" si="0"/>
        <v>2.005544</v>
      </c>
      <c r="J10" s="4"/>
      <c r="K10" s="5">
        <v>30</v>
      </c>
      <c r="L10" s="13">
        <v>0.30043528443318857</v>
      </c>
      <c r="M10" s="13">
        <v>0.1181519130031139</v>
      </c>
      <c r="N10" s="13">
        <v>3.2489468537116879E-2</v>
      </c>
      <c r="O10" s="14">
        <v>6.0961355418850446E-3</v>
      </c>
      <c r="Q10" s="21"/>
      <c r="R10" s="5">
        <v>30</v>
      </c>
      <c r="S10" s="13">
        <v>3.0044976999908681E-2</v>
      </c>
      <c r="T10" s="25">
        <v>6.0961355418850446E-3</v>
      </c>
    </row>
    <row r="11" spans="1:20" x14ac:dyDescent="0.2">
      <c r="A11" s="4" t="s">
        <v>20</v>
      </c>
      <c r="B11" s="15">
        <v>1</v>
      </c>
      <c r="C11" s="6" t="s">
        <v>24</v>
      </c>
      <c r="E11" s="4" t="s">
        <v>19</v>
      </c>
      <c r="F11" s="15">
        <v>-0.33847500000000003</v>
      </c>
      <c r="G11" s="5">
        <f t="shared" si="1"/>
        <v>0</v>
      </c>
      <c r="H11">
        <f t="shared" si="0"/>
        <v>0</v>
      </c>
      <c r="J11" s="4"/>
      <c r="K11" s="5">
        <v>40</v>
      </c>
      <c r="L11" s="13">
        <v>0.35355918803804531</v>
      </c>
      <c r="M11" s="13">
        <v>0.18323481995526231</v>
      </c>
      <c r="N11" s="13">
        <v>7.6289220772805505E-2</v>
      </c>
      <c r="O11" s="14">
        <v>2.5123221323854212E-2</v>
      </c>
      <c r="Q11" s="21"/>
      <c r="R11" s="5">
        <v>40</v>
      </c>
      <c r="S11" s="13">
        <v>9.1518355862045028E-2</v>
      </c>
      <c r="T11" s="25">
        <v>2.5123221323854212E-2</v>
      </c>
    </row>
    <row r="12" spans="1:20" x14ac:dyDescent="0.2">
      <c r="A12" s="21" t="s">
        <v>29</v>
      </c>
      <c r="B12" s="15">
        <f>B6*B7</f>
        <v>360</v>
      </c>
      <c r="C12" s="6" t="s">
        <v>25</v>
      </c>
      <c r="E12" s="4" t="s">
        <v>20</v>
      </c>
      <c r="F12" s="15">
        <v>-0.62639699999999998</v>
      </c>
      <c r="G12" s="5">
        <f t="shared" si="1"/>
        <v>1</v>
      </c>
      <c r="H12">
        <f t="shared" si="0"/>
        <v>-0.62639699999999998</v>
      </c>
      <c r="J12" s="4"/>
      <c r="K12" s="5">
        <v>50</v>
      </c>
      <c r="L12" s="13">
        <v>0.40970301416298588</v>
      </c>
      <c r="M12" s="13">
        <v>0.26699197604775188</v>
      </c>
      <c r="N12" s="13">
        <v>0.15491876586444392</v>
      </c>
      <c r="O12" s="14">
        <v>7.9389496944864274E-2</v>
      </c>
      <c r="Q12" s="21"/>
      <c r="R12" s="5">
        <v>50</v>
      </c>
      <c r="S12" s="13">
        <v>0.21687433942799672</v>
      </c>
      <c r="T12" s="25">
        <v>7.9389496944864274E-2</v>
      </c>
    </row>
    <row r="13" spans="1:20" x14ac:dyDescent="0.2">
      <c r="A13" s="4" t="s">
        <v>15</v>
      </c>
      <c r="B13" s="15">
        <v>6</v>
      </c>
      <c r="C13" s="6" t="s">
        <v>26</v>
      </c>
      <c r="E13" s="21" t="s">
        <v>29</v>
      </c>
      <c r="F13" s="15">
        <v>1.3375E-2</v>
      </c>
      <c r="G13" s="5">
        <f t="shared" si="1"/>
        <v>360</v>
      </c>
      <c r="H13">
        <f t="shared" si="0"/>
        <v>4.8149999999999995</v>
      </c>
      <c r="J13" s="4"/>
      <c r="K13" s="5">
        <v>60</v>
      </c>
      <c r="L13" s="13">
        <v>0.46776511401348442</v>
      </c>
      <c r="M13" s="13">
        <v>0.36663987408197263</v>
      </c>
      <c r="N13" s="13">
        <v>0.27403889567127315</v>
      </c>
      <c r="O13" s="14">
        <v>0.19475123181165355</v>
      </c>
      <c r="Q13" s="21"/>
      <c r="R13" s="5">
        <v>60</v>
      </c>
      <c r="S13" s="13">
        <v>0.40744474533043029</v>
      </c>
      <c r="T13" s="25">
        <v>0.19475123181165355</v>
      </c>
    </row>
    <row r="14" spans="1:20" x14ac:dyDescent="0.2">
      <c r="A14" s="4" t="s">
        <v>17</v>
      </c>
      <c r="B14" s="15">
        <v>1</v>
      </c>
      <c r="C14" s="6" t="s">
        <v>24</v>
      </c>
      <c r="E14" s="4" t="s">
        <v>15</v>
      </c>
      <c r="F14" s="15">
        <v>7.1179000000000006E-2</v>
      </c>
      <c r="G14" s="5">
        <f t="shared" si="1"/>
        <v>6</v>
      </c>
      <c r="H14">
        <f t="shared" si="0"/>
        <v>0.42707400000000006</v>
      </c>
      <c r="J14" s="4"/>
      <c r="K14" s="5">
        <v>70</v>
      </c>
      <c r="L14" s="13">
        <v>0.5265224610271132</v>
      </c>
      <c r="M14" s="13">
        <v>0.47623870212283165</v>
      </c>
      <c r="N14" s="13">
        <v>0.42633099536034624</v>
      </c>
      <c r="O14" s="14">
        <v>0.37757726148953474</v>
      </c>
      <c r="Q14" s="21"/>
      <c r="R14" s="5">
        <v>70</v>
      </c>
      <c r="S14" s="13">
        <v>0.62344718718297965</v>
      </c>
      <c r="T14" s="25">
        <v>0.37757726148953474</v>
      </c>
    </row>
    <row r="15" spans="1:20" x14ac:dyDescent="0.2">
      <c r="A15" s="4"/>
      <c r="B15" s="5"/>
      <c r="C15" s="6"/>
      <c r="E15" s="4" t="s">
        <v>17</v>
      </c>
      <c r="F15" s="15">
        <v>-0.44272299999999998</v>
      </c>
      <c r="G15" s="5">
        <f t="shared" si="1"/>
        <v>1</v>
      </c>
      <c r="H15">
        <f t="shared" si="0"/>
        <v>-0.44272299999999998</v>
      </c>
      <c r="J15" s="4"/>
      <c r="K15" s="5">
        <v>80</v>
      </c>
      <c r="L15" s="13">
        <v>0.58470736566624393</v>
      </c>
      <c r="M15" s="13">
        <v>0.58767723780261871</v>
      </c>
      <c r="N15" s="13">
        <v>0.59064209790918332</v>
      </c>
      <c r="O15" s="14">
        <v>0.59360178245254858</v>
      </c>
      <c r="Q15" s="21"/>
      <c r="R15" s="5">
        <v>80</v>
      </c>
      <c r="S15" s="13">
        <v>0.80599091572238835</v>
      </c>
      <c r="T15" s="25">
        <v>0.59360178245254858</v>
      </c>
    </row>
    <row r="16" spans="1:20" x14ac:dyDescent="0.2">
      <c r="A16" s="4"/>
      <c r="B16" s="5"/>
      <c r="C16" s="6"/>
      <c r="E16" s="4"/>
      <c r="F16" s="5"/>
      <c r="J16" s="4"/>
      <c r="K16" s="5">
        <v>90</v>
      </c>
      <c r="L16" s="13">
        <v>0.64108893801104705</v>
      </c>
      <c r="M16" s="13">
        <v>0.69242786490040587</v>
      </c>
      <c r="N16" s="13">
        <v>0.74025021631740384</v>
      </c>
      <c r="O16" s="14">
        <v>0.78391683442081828</v>
      </c>
      <c r="Q16" s="21"/>
      <c r="R16" s="5">
        <v>90</v>
      </c>
      <c r="S16" s="13">
        <v>0.92100838194409262</v>
      </c>
      <c r="T16" s="25">
        <v>0.78391683442081828</v>
      </c>
    </row>
    <row r="17" spans="1:20" x14ac:dyDescent="0.2">
      <c r="A17" s="4"/>
      <c r="B17" s="5"/>
      <c r="C17" s="6"/>
      <c r="E17" s="4"/>
      <c r="F17" s="5"/>
      <c r="G17" s="5" t="s">
        <v>5</v>
      </c>
      <c r="H17" s="6">
        <f>SUM(H6:H15)</f>
        <v>0.78548999999999936</v>
      </c>
      <c r="J17" s="4"/>
      <c r="K17" s="5">
        <v>100</v>
      </c>
      <c r="L17" s="13">
        <v>0.69455063573382469</v>
      </c>
      <c r="M17" s="13">
        <v>0.78345471281012857</v>
      </c>
      <c r="N17" s="13">
        <v>0.85520853527327412</v>
      </c>
      <c r="O17" s="14">
        <v>0.90892428722731999</v>
      </c>
      <c r="Q17" s="21"/>
      <c r="R17" s="5">
        <v>100</v>
      </c>
      <c r="S17" s="13">
        <v>0.97503463869393625</v>
      </c>
      <c r="T17" s="25">
        <v>0.90892428722731999</v>
      </c>
    </row>
    <row r="18" spans="1:20" x14ac:dyDescent="0.2">
      <c r="A18" s="4"/>
      <c r="B18" s="5"/>
      <c r="C18" s="6"/>
      <c r="E18" s="4"/>
      <c r="F18" s="5"/>
      <c r="G18" s="5" t="s">
        <v>7</v>
      </c>
      <c r="H18" s="14">
        <f>_xlfn.NORM.S.DIST(H17,TRUE)</f>
        <v>0.78391683442081828</v>
      </c>
      <c r="J18" s="4"/>
      <c r="K18" s="5">
        <v>110</v>
      </c>
      <c r="L18" s="13">
        <v>0.74415581388165641</v>
      </c>
      <c r="M18" s="13">
        <v>0.85658104048306183</v>
      </c>
      <c r="N18" s="13">
        <v>0.92975341544170009</v>
      </c>
      <c r="O18" s="14">
        <v>0.97013829497336768</v>
      </c>
      <c r="Q18" s="21"/>
      <c r="R18" s="5">
        <v>110</v>
      </c>
      <c r="S18" s="13">
        <v>0.99395021491307234</v>
      </c>
      <c r="T18" s="25">
        <v>0.97013829497336768</v>
      </c>
    </row>
    <row r="19" spans="1:20" x14ac:dyDescent="0.2">
      <c r="A19" s="4"/>
      <c r="B19" s="5"/>
      <c r="C19" s="6"/>
      <c r="E19" s="4"/>
      <c r="F19" s="5"/>
      <c r="G19" s="5"/>
      <c r="H19" s="6"/>
      <c r="J19" s="4"/>
      <c r="K19" s="5">
        <v>120</v>
      </c>
      <c r="L19" s="13">
        <v>0.7891949428805306</v>
      </c>
      <c r="M19" s="13">
        <v>0.9108896923221812</v>
      </c>
      <c r="N19" s="13">
        <v>0.97054584398944621</v>
      </c>
      <c r="O19" s="14">
        <v>0.99248177583915997</v>
      </c>
      <c r="Q19" s="21"/>
      <c r="R19" s="5">
        <v>120</v>
      </c>
      <c r="S19" s="13">
        <v>0.99888551912493129</v>
      </c>
      <c r="T19" s="25">
        <v>0.99248177583915997</v>
      </c>
    </row>
    <row r="20" spans="1:20" x14ac:dyDescent="0.2">
      <c r="A20" s="4"/>
      <c r="B20" s="5"/>
      <c r="C20" s="6"/>
      <c r="E20" s="4"/>
      <c r="F20" s="5"/>
      <c r="G20" s="5"/>
      <c r="H20" s="6"/>
      <c r="J20" s="4"/>
      <c r="K20" s="5">
        <v>130</v>
      </c>
      <c r="L20" s="13">
        <v>0.82921075645400344</v>
      </c>
      <c r="M20" s="13">
        <v>0.94817646114079879</v>
      </c>
      <c r="N20" s="13">
        <v>0.98938297919172791</v>
      </c>
      <c r="O20" s="14">
        <v>0.99855955772286975</v>
      </c>
      <c r="Q20" s="21"/>
      <c r="R20" s="5">
        <v>130</v>
      </c>
      <c r="S20" s="13">
        <v>0.99984486261412941</v>
      </c>
      <c r="T20" s="25">
        <v>0.99855955772286975</v>
      </c>
    </row>
    <row r="21" spans="1:20" x14ac:dyDescent="0.2">
      <c r="A21" s="4"/>
      <c r="B21" s="5"/>
      <c r="C21" s="6"/>
      <c r="E21" s="4"/>
      <c r="F21" s="5"/>
      <c r="G21" s="5"/>
      <c r="H21" s="6"/>
      <c r="J21" s="4"/>
      <c r="K21" s="5">
        <v>140</v>
      </c>
      <c r="L21" s="13">
        <v>0.86400056293071381</v>
      </c>
      <c r="M21" s="13">
        <v>0.97184275672799381</v>
      </c>
      <c r="N21" s="13">
        <v>0.99672321737318037</v>
      </c>
      <c r="O21" s="14">
        <v>0.99979130729978627</v>
      </c>
      <c r="Q21" s="21"/>
      <c r="R21" s="5">
        <v>140</v>
      </c>
      <c r="S21" s="13">
        <v>0.99998375247324622</v>
      </c>
      <c r="T21" s="25">
        <v>0.99979130729978627</v>
      </c>
    </row>
    <row r="22" spans="1:20" x14ac:dyDescent="0.2">
      <c r="A22" s="4"/>
      <c r="B22" s="5"/>
      <c r="C22" s="6"/>
      <c r="E22" s="4"/>
      <c r="F22" s="5"/>
      <c r="G22" s="5"/>
      <c r="H22" s="6"/>
      <c r="J22" s="4"/>
      <c r="K22" s="5">
        <v>150</v>
      </c>
      <c r="L22" s="13">
        <v>0.8935977926663502</v>
      </c>
      <c r="M22" s="13">
        <v>0.98572932157646109</v>
      </c>
      <c r="N22" s="13">
        <v>0.99913672850215818</v>
      </c>
      <c r="O22" s="14">
        <v>0.99997723971364982</v>
      </c>
      <c r="Q22" s="21"/>
      <c r="R22" s="5">
        <v>150</v>
      </c>
      <c r="S22" s="13">
        <v>0.99999872385228494</v>
      </c>
      <c r="T22" s="25">
        <v>0.99997723971364982</v>
      </c>
    </row>
    <row r="23" spans="1:20" ht="16" thickBot="1" x14ac:dyDescent="0.25">
      <c r="A23" s="7"/>
      <c r="B23" s="8"/>
      <c r="C23" s="9"/>
      <c r="E23" s="7"/>
      <c r="F23" s="8"/>
      <c r="G23" s="8"/>
      <c r="H23" s="9"/>
      <c r="J23" s="7"/>
      <c r="K23" s="8"/>
      <c r="L23" s="8"/>
      <c r="M23" s="8"/>
      <c r="N23" s="8"/>
      <c r="O23" s="9"/>
      <c r="Q23" s="26"/>
      <c r="R23" s="17"/>
      <c r="S23" s="17"/>
      <c r="T23" s="27"/>
    </row>
    <row r="24" spans="1:20" ht="16" thickTop="1" x14ac:dyDescent="0.2"/>
  </sheetData>
  <conditionalFormatting sqref="L8: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98DA-D1AA-D14A-8404-B1B848CB1A10}">
  <dimension ref="A1:T24"/>
  <sheetViews>
    <sheetView tabSelected="1" zoomScale="90" zoomScaleNormal="90" workbookViewId="0">
      <selection activeCell="H44" sqref="H44"/>
    </sheetView>
  </sheetViews>
  <sheetFormatPr baseColWidth="10" defaultColWidth="8.83203125" defaultRowHeight="15" x14ac:dyDescent="0.2"/>
  <cols>
    <col min="1" max="1" width="8.5" customWidth="1"/>
    <col min="2" max="2" width="6.1640625" bestFit="1" customWidth="1"/>
    <col min="3" max="3" width="16.83203125" bestFit="1" customWidth="1"/>
    <col min="4" max="4" width="8.6640625" customWidth="1"/>
    <col min="5" max="5" width="9.1640625" customWidth="1"/>
    <col min="6" max="6" width="10.83203125" customWidth="1"/>
    <col min="7" max="7" width="10.6640625" customWidth="1"/>
    <col min="8" max="8" width="12" customWidth="1"/>
    <col min="9" max="9" width="8.6640625" customWidth="1"/>
    <col min="10" max="10" width="18.33203125" customWidth="1"/>
    <col min="11" max="11" width="5.5" bestFit="1" customWidth="1"/>
    <col min="12" max="12" width="7.5" customWidth="1"/>
    <col min="13" max="13" width="5.5" customWidth="1"/>
  </cols>
  <sheetData>
    <row r="1" spans="1:20" x14ac:dyDescent="0.2">
      <c r="A1" t="s">
        <v>12</v>
      </c>
    </row>
    <row r="2" spans="1:20" ht="16" thickBot="1" x14ac:dyDescent="0.25"/>
    <row r="3" spans="1:20" ht="16" thickTop="1" x14ac:dyDescent="0.2">
      <c r="A3" s="1" t="s">
        <v>9</v>
      </c>
      <c r="B3" s="2"/>
      <c r="C3" s="3"/>
      <c r="E3" s="1" t="s">
        <v>8</v>
      </c>
      <c r="F3" s="2"/>
      <c r="G3" s="2"/>
      <c r="H3" s="3"/>
      <c r="J3" s="1" t="s">
        <v>10</v>
      </c>
      <c r="K3" s="2"/>
      <c r="L3" s="2"/>
      <c r="M3" s="2"/>
      <c r="N3" s="2"/>
      <c r="O3" s="3"/>
      <c r="Q3" s="18" t="s">
        <v>10</v>
      </c>
      <c r="R3" s="19"/>
      <c r="S3" s="19"/>
      <c r="T3" s="20"/>
    </row>
    <row r="4" spans="1:20" x14ac:dyDescent="0.2">
      <c r="A4" s="4"/>
      <c r="B4" s="5"/>
      <c r="C4" s="6"/>
      <c r="E4" s="4"/>
      <c r="F4" s="5"/>
      <c r="G4" s="5"/>
      <c r="H4" s="6"/>
      <c r="J4" s="4"/>
      <c r="K4" s="5"/>
      <c r="L4" s="5"/>
      <c r="M4" s="5"/>
      <c r="N4" s="5"/>
      <c r="O4" s="6"/>
      <c r="Q4" s="21"/>
      <c r="R4" s="5"/>
      <c r="S4" s="5"/>
      <c r="T4" s="22"/>
    </row>
    <row r="5" spans="1:20" x14ac:dyDescent="0.2">
      <c r="A5" s="4" t="s">
        <v>3</v>
      </c>
      <c r="B5" s="5" t="s">
        <v>2</v>
      </c>
      <c r="C5" s="6"/>
      <c r="E5" s="11" t="s">
        <v>3</v>
      </c>
      <c r="F5" s="10" t="s">
        <v>1</v>
      </c>
      <c r="G5" s="10" t="s">
        <v>2</v>
      </c>
      <c r="H5" s="12" t="s">
        <v>4</v>
      </c>
      <c r="J5" s="4"/>
      <c r="K5" s="5"/>
      <c r="M5" s="5"/>
      <c r="N5" s="5"/>
      <c r="O5" s="6"/>
      <c r="Q5" s="21"/>
      <c r="R5" s="5"/>
      <c r="S5" s="5"/>
      <c r="T5" s="22"/>
    </row>
    <row r="6" spans="1:20" x14ac:dyDescent="0.2">
      <c r="A6" s="4" t="s">
        <v>13</v>
      </c>
      <c r="B6" s="5">
        <v>90</v>
      </c>
      <c r="C6" s="6" t="s">
        <v>21</v>
      </c>
      <c r="E6" t="s">
        <v>0</v>
      </c>
      <c r="F6" s="5">
        <v>-6.7544968000000001</v>
      </c>
      <c r="G6">
        <v>1</v>
      </c>
      <c r="H6">
        <f>G6*F6</f>
        <v>-6.7544968000000001</v>
      </c>
      <c r="J6" s="4"/>
      <c r="K6" s="5"/>
      <c r="L6" s="5" t="s">
        <v>14</v>
      </c>
      <c r="M6" s="5"/>
      <c r="N6" s="5"/>
      <c r="O6" s="6"/>
      <c r="Q6" s="21"/>
      <c r="R6" s="5"/>
      <c r="S6" s="5" t="s">
        <v>20</v>
      </c>
      <c r="T6" s="22"/>
    </row>
    <row r="7" spans="1:20" x14ac:dyDescent="0.2">
      <c r="A7" s="4" t="s">
        <v>14</v>
      </c>
      <c r="B7" s="5">
        <v>4</v>
      </c>
      <c r="C7" s="6" t="s">
        <v>22</v>
      </c>
      <c r="E7" s="4" t="s">
        <v>13</v>
      </c>
      <c r="F7" s="5">
        <v>2.8099099999999998E-2</v>
      </c>
      <c r="G7" s="5">
        <f>B6</f>
        <v>90</v>
      </c>
      <c r="H7">
        <f t="shared" ref="H7:H15" si="0">G7*F7</f>
        <v>2.5289189999999997</v>
      </c>
      <c r="J7" s="4"/>
      <c r="K7" s="13">
        <f>H18</f>
        <v>0.84870353876746407</v>
      </c>
      <c r="L7" s="5">
        <v>1</v>
      </c>
      <c r="M7" s="5">
        <v>2</v>
      </c>
      <c r="N7" s="5">
        <v>3</v>
      </c>
      <c r="O7" s="6">
        <v>4</v>
      </c>
      <c r="Q7" s="21"/>
      <c r="R7" s="13">
        <f>H18</f>
        <v>0.84870353876746407</v>
      </c>
      <c r="S7" s="5">
        <v>0</v>
      </c>
      <c r="T7" s="22">
        <v>1</v>
      </c>
    </row>
    <row r="8" spans="1:20" x14ac:dyDescent="0.2">
      <c r="A8" s="4" t="s">
        <v>16</v>
      </c>
      <c r="B8" s="5">
        <v>3</v>
      </c>
      <c r="C8" s="6" t="s">
        <v>23</v>
      </c>
      <c r="E8" s="4" t="s">
        <v>14</v>
      </c>
      <c r="F8" s="5">
        <v>0.34108929999999998</v>
      </c>
      <c r="G8" s="5">
        <f>B7</f>
        <v>4</v>
      </c>
      <c r="H8">
        <f t="shared" si="0"/>
        <v>1.3643571999999999</v>
      </c>
      <c r="J8" s="16" t="s">
        <v>13</v>
      </c>
      <c r="K8" s="5">
        <v>10</v>
      </c>
      <c r="L8" s="13">
        <f t="dataTable" ref="L8:O22" dt2D="1" dtr="1" r1="B7" r2="B6"/>
        <v>1.5126770184314391E-2</v>
      </c>
      <c r="M8" s="13">
        <v>3.3950316396917854E-2</v>
      </c>
      <c r="N8" s="13">
        <v>6.8828035467515716E-2</v>
      </c>
      <c r="O8" s="14">
        <v>0.12641820383168098</v>
      </c>
      <c r="Q8" s="28" t="s">
        <v>13</v>
      </c>
      <c r="R8" s="5">
        <v>10</v>
      </c>
      <c r="S8" s="13">
        <f t="dataTable" ref="S8:T22" dt2D="1" dtr="1" r1="B11" r2="B6" ca="1"/>
        <v>0.25468663109216261</v>
      </c>
      <c r="T8" s="25">
        <v>0.12641820383168098</v>
      </c>
    </row>
    <row r="9" spans="1:20" x14ac:dyDescent="0.2">
      <c r="A9" s="4" t="s">
        <v>18</v>
      </c>
      <c r="B9" s="15">
        <v>1</v>
      </c>
      <c r="C9" s="6" t="s">
        <v>24</v>
      </c>
      <c r="E9" s="4" t="s">
        <v>16</v>
      </c>
      <c r="F9" s="15">
        <v>0.8370242</v>
      </c>
      <c r="G9" s="5">
        <f t="shared" ref="G9:G15" si="1">B8</f>
        <v>3</v>
      </c>
      <c r="H9">
        <f t="shared" si="0"/>
        <v>2.5110725999999999</v>
      </c>
      <c r="J9" s="4"/>
      <c r="K9" s="5">
        <v>20</v>
      </c>
      <c r="L9" s="13">
        <v>2.9048983080930832E-2</v>
      </c>
      <c r="M9" s="13">
        <v>6.0107869576244213E-2</v>
      </c>
      <c r="N9" s="13">
        <v>0.11260708670032844</v>
      </c>
      <c r="O9" s="14">
        <v>0.19168873126435823</v>
      </c>
      <c r="Q9" s="21"/>
      <c r="R9" s="5">
        <v>20</v>
      </c>
      <c r="S9" s="13">
        <v>0.35240969042982362</v>
      </c>
      <c r="T9" s="25">
        <v>0.19168873126435823</v>
      </c>
    </row>
    <row r="10" spans="1:20" x14ac:dyDescent="0.2">
      <c r="A10" s="4" t="s">
        <v>19</v>
      </c>
      <c r="B10" s="15">
        <v>0</v>
      </c>
      <c r="C10" s="6" t="s">
        <v>24</v>
      </c>
      <c r="E10" s="4" t="s">
        <v>18</v>
      </c>
      <c r="F10" s="15">
        <v>2.0144004999999998</v>
      </c>
      <c r="G10" s="5">
        <f t="shared" si="1"/>
        <v>1</v>
      </c>
      <c r="H10">
        <f t="shared" si="0"/>
        <v>2.0144004999999998</v>
      </c>
      <c r="J10" s="4"/>
      <c r="K10" s="5">
        <v>30</v>
      </c>
      <c r="L10" s="13">
        <v>5.2277496218466453E-2</v>
      </c>
      <c r="M10" s="13">
        <v>9.9908747691632729E-2</v>
      </c>
      <c r="N10" s="13">
        <v>0.17335693927946441</v>
      </c>
      <c r="O10" s="14">
        <v>0.27428874060246722</v>
      </c>
      <c r="Q10" s="21"/>
      <c r="R10" s="5">
        <v>30</v>
      </c>
      <c r="S10" s="13">
        <v>0.46103288817043331</v>
      </c>
      <c r="T10" s="25">
        <v>0.27428874060246722</v>
      </c>
    </row>
    <row r="11" spans="1:20" x14ac:dyDescent="0.2">
      <c r="A11" s="4" t="s">
        <v>20</v>
      </c>
      <c r="B11" s="15">
        <v>1</v>
      </c>
      <c r="C11" s="6" t="s">
        <v>24</v>
      </c>
      <c r="E11" s="4" t="s">
        <v>19</v>
      </c>
      <c r="F11" s="15">
        <v>-0.35097899999999999</v>
      </c>
      <c r="G11" s="5">
        <f t="shared" si="1"/>
        <v>0</v>
      </c>
      <c r="H11">
        <f t="shared" si="0"/>
        <v>0</v>
      </c>
      <c r="J11" s="4"/>
      <c r="K11" s="5">
        <v>40</v>
      </c>
      <c r="L11" s="13">
        <v>8.8289429938040731E-2</v>
      </c>
      <c r="M11" s="13">
        <v>0.15618184946334832</v>
      </c>
      <c r="N11" s="13">
        <v>0.25168860920678926</v>
      </c>
      <c r="O11" s="14">
        <v>0.37141950134172208</v>
      </c>
      <c r="Q11" s="21"/>
      <c r="R11" s="5">
        <v>40</v>
      </c>
      <c r="S11" s="13">
        <v>0.57266340754563716</v>
      </c>
      <c r="T11" s="25">
        <v>0.37141950134172208</v>
      </c>
    </row>
    <row r="12" spans="1:20" x14ac:dyDescent="0.2">
      <c r="A12" s="21" t="s">
        <v>28</v>
      </c>
      <c r="B12" s="15">
        <f>B6*B11</f>
        <v>90</v>
      </c>
      <c r="C12" s="6" t="s">
        <v>25</v>
      </c>
      <c r="E12" s="4" t="s">
        <v>20</v>
      </c>
      <c r="F12" s="15">
        <v>-0.47447919999999999</v>
      </c>
      <c r="G12" s="5">
        <f t="shared" si="1"/>
        <v>1</v>
      </c>
      <c r="H12">
        <f t="shared" si="0"/>
        <v>-0.47447919999999999</v>
      </c>
      <c r="J12" s="4"/>
      <c r="K12" s="5">
        <v>50</v>
      </c>
      <c r="L12" s="13">
        <v>0.14016752159657336</v>
      </c>
      <c r="M12" s="13">
        <v>0.23011210672782637</v>
      </c>
      <c r="N12" s="13">
        <v>0.34554053412286989</v>
      </c>
      <c r="O12" s="14">
        <v>0.47755176789770126</v>
      </c>
      <c r="Q12" s="21"/>
      <c r="R12" s="5">
        <v>50</v>
      </c>
      <c r="S12" s="13">
        <v>0.67872989528560701</v>
      </c>
      <c r="T12" s="25">
        <v>0.47755176789770126</v>
      </c>
    </row>
    <row r="13" spans="1:20" x14ac:dyDescent="0.2">
      <c r="A13" s="4" t="s">
        <v>15</v>
      </c>
      <c r="B13" s="15">
        <v>6</v>
      </c>
      <c r="C13" s="6" t="s">
        <v>26</v>
      </c>
      <c r="E13" s="21" t="s">
        <v>28</v>
      </c>
      <c r="F13" s="15">
        <v>-9.1940000000000001E-4</v>
      </c>
      <c r="G13" s="5">
        <f t="shared" si="1"/>
        <v>90</v>
      </c>
      <c r="H13">
        <f t="shared" si="0"/>
        <v>-8.2746E-2</v>
      </c>
      <c r="J13" s="4"/>
      <c r="K13" s="5">
        <v>60</v>
      </c>
      <c r="L13" s="13">
        <v>0.20961149909667837</v>
      </c>
      <c r="M13" s="13">
        <v>0.3203641700235883</v>
      </c>
      <c r="N13" s="13">
        <v>0.45002768542812238</v>
      </c>
      <c r="O13" s="14">
        <v>0.58531042541895983</v>
      </c>
      <c r="Q13" s="21"/>
      <c r="R13" s="5">
        <v>60</v>
      </c>
      <c r="S13" s="13">
        <v>0.77190678741332752</v>
      </c>
      <c r="T13" s="25">
        <v>0.58531042541895983</v>
      </c>
    </row>
    <row r="14" spans="1:20" x14ac:dyDescent="0.2">
      <c r="A14" s="4" t="s">
        <v>17</v>
      </c>
      <c r="B14" s="15">
        <v>1</v>
      </c>
      <c r="C14" s="6" t="s">
        <v>24</v>
      </c>
      <c r="E14" s="4" t="s">
        <v>15</v>
      </c>
      <c r="F14" s="15">
        <v>7.0928000000000005E-2</v>
      </c>
      <c r="G14" s="5">
        <f t="shared" si="1"/>
        <v>6</v>
      </c>
      <c r="H14">
        <f t="shared" si="0"/>
        <v>0.42556800000000006</v>
      </c>
      <c r="J14" s="4"/>
      <c r="K14" s="5">
        <v>70</v>
      </c>
      <c r="L14" s="13">
        <v>0.29598860543473882</v>
      </c>
      <c r="M14" s="13">
        <v>0.4227419975240328</v>
      </c>
      <c r="N14" s="13">
        <v>0.55812045754659967</v>
      </c>
      <c r="O14" s="14">
        <v>0.68697531931113465</v>
      </c>
      <c r="Q14" s="21"/>
      <c r="R14" s="5">
        <v>70</v>
      </c>
      <c r="S14" s="13">
        <v>0.84758533930345448</v>
      </c>
      <c r="T14" s="25">
        <v>0.68697531931113465</v>
      </c>
    </row>
    <row r="15" spans="1:20" x14ac:dyDescent="0.2">
      <c r="A15" s="4"/>
      <c r="B15" s="5"/>
      <c r="C15" s="6"/>
      <c r="E15" s="4" t="s">
        <v>17</v>
      </c>
      <c r="F15" s="15">
        <v>-0.5017064</v>
      </c>
      <c r="G15" s="5">
        <f t="shared" si="1"/>
        <v>1</v>
      </c>
      <c r="H15">
        <f t="shared" si="0"/>
        <v>-0.5017064</v>
      </c>
      <c r="J15" s="4"/>
      <c r="K15" s="5">
        <v>80</v>
      </c>
      <c r="L15" s="13">
        <v>0.3958221517795405</v>
      </c>
      <c r="M15" s="13">
        <v>0.53065374148983646</v>
      </c>
      <c r="N15" s="13">
        <v>0.66202739186585702</v>
      </c>
      <c r="O15" s="14">
        <v>0.77610120789023673</v>
      </c>
      <c r="Q15" s="21"/>
      <c r="R15" s="5">
        <v>80</v>
      </c>
      <c r="S15" s="13">
        <v>0.90441454643973762</v>
      </c>
      <c r="T15" s="25">
        <v>0.77610120789023673</v>
      </c>
    </row>
    <row r="16" spans="1:20" x14ac:dyDescent="0.2">
      <c r="A16" s="4"/>
      <c r="B16" s="5"/>
      <c r="C16" s="6"/>
      <c r="E16" s="4"/>
      <c r="F16" s="5"/>
      <c r="J16" s="4"/>
      <c r="K16" s="5">
        <v>90</v>
      </c>
      <c r="L16" s="13">
        <v>0.5030403096888949</v>
      </c>
      <c r="M16" s="13">
        <v>0.63634659459223419</v>
      </c>
      <c r="N16" s="13">
        <v>0.75483988986531236</v>
      </c>
      <c r="O16" s="14">
        <v>0.84870353876746407</v>
      </c>
      <c r="Q16" s="21"/>
      <c r="R16" s="5">
        <v>90</v>
      </c>
      <c r="S16" s="13">
        <v>0.94386972975237338</v>
      </c>
      <c r="T16" s="25">
        <v>0.84870353876746407</v>
      </c>
    </row>
    <row r="17" spans="1:20" x14ac:dyDescent="0.2">
      <c r="A17" s="4"/>
      <c r="B17" s="5"/>
      <c r="C17" s="6"/>
      <c r="E17" s="4"/>
      <c r="F17" s="5"/>
      <c r="G17" s="5" t="s">
        <v>5</v>
      </c>
      <c r="H17" s="6">
        <f>SUM(H6:H15)</f>
        <v>1.0308888999999997</v>
      </c>
      <c r="J17" s="4"/>
      <c r="K17" s="5">
        <v>100</v>
      </c>
      <c r="L17" s="13">
        <v>0.61003797051424891</v>
      </c>
      <c r="M17" s="13">
        <v>0.73253807528776949</v>
      </c>
      <c r="N17" s="13">
        <v>0.83187385996713747</v>
      </c>
      <c r="O17" s="14">
        <v>0.90365899112724213</v>
      </c>
      <c r="Q17" s="21"/>
      <c r="R17" s="5">
        <v>100</v>
      </c>
      <c r="S17" s="13">
        <v>0.96919590318828364</v>
      </c>
      <c r="T17" s="25">
        <v>0.90365899112724213</v>
      </c>
    </row>
    <row r="18" spans="1:20" x14ac:dyDescent="0.2">
      <c r="A18" s="4"/>
      <c r="B18" s="5"/>
      <c r="C18" s="6"/>
      <c r="E18" s="4"/>
      <c r="F18" s="5"/>
      <c r="G18" s="5" t="s">
        <v>7</v>
      </c>
      <c r="H18" s="14">
        <f>_xlfn.NORM.S.DIST(H17,TRUE)</f>
        <v>0.84870353876746407</v>
      </c>
      <c r="J18" s="4"/>
      <c r="K18" s="5">
        <v>110</v>
      </c>
      <c r="L18" s="13">
        <v>0.70925685070191147</v>
      </c>
      <c r="M18" s="13">
        <v>0.81388507495198337</v>
      </c>
      <c r="N18" s="13">
        <v>0.89128552419195683</v>
      </c>
      <c r="O18" s="14">
        <v>0.94231207411635853</v>
      </c>
      <c r="Q18" s="21"/>
      <c r="R18" s="5">
        <v>110</v>
      </c>
      <c r="S18" s="13">
        <v>0.98422619297528047</v>
      </c>
      <c r="T18" s="25">
        <v>0.94231207411635853</v>
      </c>
    </row>
    <row r="19" spans="1:20" x14ac:dyDescent="0.2">
      <c r="A19" s="4"/>
      <c r="B19" s="5"/>
      <c r="C19" s="6"/>
      <c r="E19" s="4"/>
      <c r="F19" s="5"/>
      <c r="G19" s="5"/>
      <c r="H19" s="6"/>
      <c r="J19" s="4"/>
      <c r="K19" s="5">
        <v>120</v>
      </c>
      <c r="L19" s="13">
        <v>0.79474941528729315</v>
      </c>
      <c r="M19" s="13">
        <v>0.8778085190578071</v>
      </c>
      <c r="N19" s="13">
        <v>0.93386245941186108</v>
      </c>
      <c r="O19" s="14">
        <v>0.96757421264950083</v>
      </c>
      <c r="Q19" s="21"/>
      <c r="R19" s="5">
        <v>120</v>
      </c>
      <c r="S19" s="13">
        <v>0.9924732023672741</v>
      </c>
      <c r="T19" s="25">
        <v>0.96757421264950083</v>
      </c>
    </row>
    <row r="20" spans="1:20" x14ac:dyDescent="0.2">
      <c r="A20" s="4"/>
      <c r="B20" s="5"/>
      <c r="C20" s="6"/>
      <c r="E20" s="4"/>
      <c r="F20" s="5"/>
      <c r="G20" s="5"/>
      <c r="H20" s="6"/>
      <c r="J20" s="4"/>
      <c r="K20" s="5">
        <v>130</v>
      </c>
      <c r="L20" s="13">
        <v>0.86319983865683159</v>
      </c>
      <c r="M20" s="13">
        <v>0.92448435884349933</v>
      </c>
      <c r="N20" s="13">
        <v>0.96221485998060885</v>
      </c>
      <c r="O20" s="14">
        <v>0.98291572223723755</v>
      </c>
      <c r="Q20" s="21"/>
      <c r="R20" s="5">
        <v>130</v>
      </c>
      <c r="S20" s="13">
        <v>0.99665685814662197</v>
      </c>
      <c r="T20" s="25">
        <v>0.98291572223723755</v>
      </c>
    </row>
    <row r="21" spans="1:20" x14ac:dyDescent="0.2">
      <c r="A21" s="4"/>
      <c r="B21" s="5"/>
      <c r="C21" s="6"/>
      <c r="E21" s="4"/>
      <c r="F21" s="5"/>
      <c r="G21" s="5"/>
      <c r="H21" s="6"/>
      <c r="J21" s="4"/>
      <c r="K21" s="5">
        <v>140</v>
      </c>
      <c r="L21" s="13">
        <v>0.9141255822263934</v>
      </c>
      <c r="M21" s="13">
        <v>0.95615355264937452</v>
      </c>
      <c r="N21" s="13">
        <v>0.97975840885082977</v>
      </c>
      <c r="O21" s="14">
        <v>0.99157292076446746</v>
      </c>
      <c r="Q21" s="21"/>
      <c r="R21" s="5">
        <v>140</v>
      </c>
      <c r="S21" s="13">
        <v>0.99861906395357947</v>
      </c>
      <c r="T21" s="25">
        <v>0.99157292076446746</v>
      </c>
    </row>
    <row r="22" spans="1:20" x14ac:dyDescent="0.2">
      <c r="A22" s="4"/>
      <c r="B22" s="5"/>
      <c r="C22" s="6"/>
      <c r="E22" s="4"/>
      <c r="F22" s="5"/>
      <c r="G22" s="5"/>
      <c r="H22" s="6"/>
      <c r="J22" s="4"/>
      <c r="K22" s="5">
        <v>150</v>
      </c>
      <c r="L22" s="13">
        <v>0.94933117311991488</v>
      </c>
      <c r="M22" s="13">
        <v>0.97611969713685842</v>
      </c>
      <c r="N22" s="13">
        <v>0.98984528189673127</v>
      </c>
      <c r="O22" s="14">
        <v>0.99611230707162435</v>
      </c>
      <c r="Q22" s="21"/>
      <c r="R22" s="5">
        <v>150</v>
      </c>
      <c r="S22" s="13">
        <v>0.99946992969538184</v>
      </c>
      <c r="T22" s="25">
        <v>0.99611230707162435</v>
      </c>
    </row>
    <row r="23" spans="1:20" ht="16" thickBot="1" x14ac:dyDescent="0.25">
      <c r="A23" s="7"/>
      <c r="B23" s="8"/>
      <c r="C23" s="9"/>
      <c r="E23" s="7"/>
      <c r="F23" s="8"/>
      <c r="G23" s="8"/>
      <c r="H23" s="9"/>
      <c r="J23" s="7"/>
      <c r="K23" s="8"/>
      <c r="L23" s="8"/>
      <c r="M23" s="8"/>
      <c r="N23" s="8"/>
      <c r="O23" s="9"/>
      <c r="Q23" s="26"/>
      <c r="R23" s="17"/>
      <c r="S23" s="17"/>
      <c r="T23" s="27"/>
    </row>
    <row r="24" spans="1:20" ht="16" thickTop="1" x14ac:dyDescent="0.2"/>
  </sheetData>
  <conditionalFormatting sqref="L8: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LogitModeratingIncomeFamily</vt:lpstr>
      <vt:lpstr>LogitModeratingIncomeCreditCard</vt:lpstr>
      <vt:lpstr>ProbitModeratingIncomeFamily</vt:lpstr>
      <vt:lpstr>ProbitModeratingIncomeCreditCar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Emilio Ramos</cp:lastModifiedBy>
  <dcterms:created xsi:type="dcterms:W3CDTF">2016-06-10T18:42:52Z</dcterms:created>
  <dcterms:modified xsi:type="dcterms:W3CDTF">2020-03-08T19:18:57Z</dcterms:modified>
</cp:coreProperties>
</file>