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User\Desktop\excel\"/>
    </mc:Choice>
  </mc:AlternateContent>
  <xr:revisionPtr revIDLastSave="0" documentId="13_ncr:1_{F058E518-7BF8-4617-ABA3-C5C40BB5D735}" xr6:coauthVersionLast="47" xr6:coauthVersionMax="47" xr10:uidLastSave="{00000000-0000-0000-0000-000000000000}"/>
  <bookViews>
    <workbookView xWindow="-108" yWindow="-108" windowWidth="23256" windowHeight="12456" activeTab="6" xr2:uid="{48AEED63-77EA-4B09-A6B3-6E08C38DC9C5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definedNames>
    <definedName name="_xlnm._FilterDatabase" localSheetId="6" hidden="1">Лист7!$B$11:$L$59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7" l="1"/>
  <c r="C8" i="7"/>
  <c r="E8" i="6"/>
  <c r="E7" i="6"/>
  <c r="E6" i="6"/>
  <c r="E5" i="6"/>
  <c r="E6" i="5"/>
  <c r="E7" i="5"/>
  <c r="E8" i="5"/>
  <c r="E5" i="5"/>
  <c r="D5" i="4"/>
  <c r="D6" i="4"/>
  <c r="D8" i="4"/>
  <c r="D9" i="4"/>
  <c r="D10" i="4"/>
  <c r="D11" i="4"/>
  <c r="D12" i="4"/>
  <c r="D13" i="4"/>
  <c r="D14" i="4"/>
  <c r="D15" i="4"/>
  <c r="D16" i="4"/>
  <c r="D7" i="4"/>
  <c r="D9" i="3"/>
  <c r="D6" i="3"/>
  <c r="D7" i="3"/>
  <c r="D8" i="3"/>
  <c r="D5" i="3"/>
  <c r="C9" i="3"/>
  <c r="E9" i="2"/>
  <c r="E8" i="2"/>
  <c r="E7" i="2"/>
  <c r="E6" i="2"/>
  <c r="E5" i="2"/>
  <c r="D9" i="2"/>
  <c r="C9" i="2"/>
  <c r="J6" i="1"/>
  <c r="J7" i="1"/>
  <c r="J8" i="1"/>
  <c r="J5" i="1"/>
  <c r="E9" i="1"/>
  <c r="E6" i="1"/>
  <c r="E7" i="1"/>
  <c r="E8" i="1"/>
  <c r="E5" i="1"/>
  <c r="D9" i="1"/>
  <c r="C9" i="1"/>
  <c r="C17" i="4"/>
</calcChain>
</file>

<file path=xl/sharedStrings.xml><?xml version="1.0" encoding="utf-8"?>
<sst xmlns="http://schemas.openxmlformats.org/spreadsheetml/2006/main" count="229" uniqueCount="62">
  <si>
    <t>Регион</t>
  </si>
  <si>
    <t>План</t>
  </si>
  <si>
    <t>Факт</t>
  </si>
  <si>
    <t>% выполнения</t>
  </si>
  <si>
    <t>Север</t>
  </si>
  <si>
    <t>Юг</t>
  </si>
  <si>
    <t>Восток</t>
  </si>
  <si>
    <t>Запад</t>
  </si>
  <si>
    <t>Итого</t>
  </si>
  <si>
    <t>ФИО</t>
  </si>
  <si>
    <t>план:</t>
  </si>
  <si>
    <t>Сотрудник 1</t>
  </si>
  <si>
    <t>Сотрудник 2</t>
  </si>
  <si>
    <t>Сотрудник 3</t>
  </si>
  <si>
    <t>Сотрудник 4</t>
  </si>
  <si>
    <t>Динамика, %</t>
  </si>
  <si>
    <t>% от общей суммы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</si>
  <si>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</si>
  <si>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</si>
  <si>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</si>
  <si>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</si>
  <si>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</si>
  <si>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</si>
  <si>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</si>
  <si>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</si>
  <si>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</si>
  <si>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</si>
  <si>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</si>
  <si>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</si>
  <si>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</t>
  </si>
  <si>
    <t>Продажи</t>
  </si>
  <si>
    <t>Продажи с начала года</t>
  </si>
  <si>
    <t>Вычисление нарастающих итогов</t>
  </si>
  <si>
    <t>Вычисление процентного распределения</t>
  </si>
  <si>
    <t>Вычисление роста или падения по сравнению с прошлым периодом</t>
  </si>
  <si>
    <t>Вычисление процента выполнения задачи</t>
  </si>
  <si>
    <t>Увеличение или уменьшение значений на заданный процент</t>
  </si>
  <si>
    <t>Товар</t>
  </si>
  <si>
    <t>% скидки/наценки</t>
  </si>
  <si>
    <t>Цена</t>
  </si>
  <si>
    <t>Новая цена</t>
  </si>
  <si>
    <t>Товар 1</t>
  </si>
  <si>
    <t>Товар 2</t>
  </si>
  <si>
    <t>Товар 3</t>
  </si>
  <si>
    <t>Товар 4</t>
  </si>
  <si>
    <t>Обработка ситуации деления на ноль.</t>
  </si>
  <si>
    <t>Среднее</t>
  </si>
  <si>
    <t>Квартал</t>
  </si>
  <si>
    <t>1 квартал</t>
  </si>
  <si>
    <t>2 квартал</t>
  </si>
  <si>
    <t>3 квартал</t>
  </si>
  <si>
    <t>4 квартал</t>
  </si>
  <si>
    <t>Иванов</t>
  </si>
  <si>
    <t>Петров</t>
  </si>
  <si>
    <t>Сидоров</t>
  </si>
  <si>
    <t>Антонов</t>
  </si>
  <si>
    <t>Квартал:</t>
  </si>
  <si>
    <t>Сотрудник:</t>
  </si>
  <si>
    <t>Продажи:</t>
  </si>
  <si>
    <t>Суммирование, среднее значение с условиями</t>
  </si>
  <si>
    <t>Среднее:</t>
  </si>
  <si>
    <t>Месяц: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</si>
</sst>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right" vertical="center"/>
    </xf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/>
    <xf numFmtId="9" fontId="0" fillId="0" borderId="1" xfId="2" applyFont="1" applyBorder="1"/>
    <xf numFmtId="164" fontId="2" fillId="2" borderId="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65" fontId="0" fillId="0" borderId="1" xfId="2" applyNumberFormat="1" applyFont="1" applyBorder="1"/>
    <xf numFmtId="165" fontId="2" fillId="2" borderId="1" xfId="2" applyNumberFormat="1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3" borderId="1" xfId="0" applyFill="1" applyBorder="1"/>
    <xf numFmtId="164" fontId="0" fillId="3" borderId="1" xfId="1" applyNumberFormat="1" applyFont="1" applyFill="1" applyBorder="1"/>
    <xf numFmtId="164" fontId="0" fillId="3" borderId="0" xfId="1" applyNumberFormat="1" applyFont="1" applyFill="1" applyAlignment="1">
      <alignment horizontal="left" vertical="center" indent="1"/>
    </xf>
    <xf numFmtId="9" fontId="2" fillId="2" borderId="1" xfId="0" applyNumberFormat="1" applyFont="1" applyFill="1" applyBorder="1" applyAlignment="1">
      <alignment horizontal="center" vertical="center"/>
    </xf>
    <xf numFmtId="164" fontId="0" fillId="0" borderId="1" xfId="2" applyNumberFormat="1" applyFont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700F-712F-4640-AADC-BA9FD3840498}">
  <dimension ref="B2:J9"/>
  <sheetViews>
    <sheetView zoomScale="115" zoomScaleNormal="115" workbookViewId="0">
      <selection activeCell="E5" sqref="E5"/>
    </sheetView>
  </sheetViews>
  <sheetFormatPr defaultRowHeight="14.4" x14ac:dyDescent="0.3"/>
  <cols>
    <col min="2" max="2" width="13.44140625" customWidth="1"/>
    <col min="3" max="4" width="13.33203125" style="5" customWidth="1"/>
    <col min="5" max="5" width="18" customWidth="1"/>
    <col min="6" max="7" width="5.44140625" customWidth="1"/>
    <col min="8" max="8" width="22" customWidth="1"/>
    <col min="9" max="9" width="17.5546875" style="5" customWidth="1"/>
    <col min="10" max="10" width="17.44140625" customWidth="1"/>
  </cols>
  <sheetData>
    <row r="2" spans="2:10" ht="27.75" customHeight="1" x14ac:dyDescent="0.3">
      <c r="B2" s="10" t="s">
        <v>35</v>
      </c>
    </row>
    <row r="3" spans="2:10" ht="21" customHeight="1" x14ac:dyDescent="0.3">
      <c r="H3" s="4" t="s">
        <v>10</v>
      </c>
      <c r="I3" s="18">
        <v>550000</v>
      </c>
    </row>
    <row r="4" spans="2:10" s="1" customFormat="1" ht="25.5" customHeight="1" x14ac:dyDescent="0.3">
      <c r="B4" s="2" t="s">
        <v>0</v>
      </c>
      <c r="C4" s="6" t="s">
        <v>1</v>
      </c>
      <c r="D4" s="6" t="s">
        <v>2</v>
      </c>
      <c r="E4" s="2" t="s">
        <v>3</v>
      </c>
      <c r="H4" s="2" t="s">
        <v>9</v>
      </c>
      <c r="I4" s="6" t="s">
        <v>2</v>
      </c>
      <c r="J4" s="2" t="s">
        <v>3</v>
      </c>
    </row>
    <row r="5" spans="2:10" x14ac:dyDescent="0.3">
      <c r="B5" s="3" t="s">
        <v>4</v>
      </c>
      <c r="C5" s="7">
        <v>563079</v>
      </c>
      <c r="D5" s="7">
        <v>497036</v>
      </c>
      <c r="E5" s="11">
        <f>D5/C5</f>
        <v>0.88271095174922165</v>
      </c>
      <c r="H5" s="3" t="s">
        <v>11</v>
      </c>
      <c r="I5" s="7">
        <v>497036</v>
      </c>
      <c r="J5" s="11">
        <f>I5/$I$3</f>
        <v>0.90370181818181816</v>
      </c>
    </row>
    <row r="6" spans="2:10" x14ac:dyDescent="0.3">
      <c r="B6" s="3" t="s">
        <v>5</v>
      </c>
      <c r="C6" s="7">
        <v>580298</v>
      </c>
      <c r="D6" s="7">
        <v>603378</v>
      </c>
      <c r="E6" s="11">
        <f t="shared" ref="E6:E9" si="0">D6/C6</f>
        <v>1.0397726685254818</v>
      </c>
      <c r="H6" s="3" t="s">
        <v>12</v>
      </c>
      <c r="I6" s="7">
        <v>603378</v>
      </c>
      <c r="J6" s="11">
        <f t="shared" ref="J6:J8" si="1">I6/$I$3</f>
        <v>1.0970509090909091</v>
      </c>
    </row>
    <row r="7" spans="2:10" x14ac:dyDescent="0.3">
      <c r="B7" s="3" t="s">
        <v>6</v>
      </c>
      <c r="C7" s="7">
        <v>516722</v>
      </c>
      <c r="D7" s="7">
        <v>412002</v>
      </c>
      <c r="E7" s="11">
        <f t="shared" si="0"/>
        <v>0.79733783349654164</v>
      </c>
      <c r="H7" s="3" t="s">
        <v>13</v>
      </c>
      <c r="I7" s="7">
        <v>412002</v>
      </c>
      <c r="J7" s="11">
        <f t="shared" si="1"/>
        <v>0.74909454545454546</v>
      </c>
    </row>
    <row r="8" spans="2:10" x14ac:dyDescent="0.3">
      <c r="B8" s="3" t="s">
        <v>7</v>
      </c>
      <c r="C8" s="7">
        <v>530403</v>
      </c>
      <c r="D8" s="7">
        <v>560976</v>
      </c>
      <c r="E8" s="11">
        <f t="shared" si="0"/>
        <v>1.0576410766907427</v>
      </c>
      <c r="H8" s="3" t="s">
        <v>14</v>
      </c>
      <c r="I8" s="7">
        <v>560976</v>
      </c>
      <c r="J8" s="11">
        <f t="shared" si="1"/>
        <v>1.0199563636363635</v>
      </c>
    </row>
    <row r="9" spans="2:10" ht="20.25" customHeight="1" x14ac:dyDescent="0.3">
      <c r="B9" s="2" t="s">
        <v>8</v>
      </c>
      <c r="C9" s="6">
        <f>SUM(C5:C8)</f>
        <v>2190502</v>
      </c>
      <c r="D9" s="6">
        <f>SUM(D5:D8)</f>
        <v>2073392</v>
      </c>
      <c r="E9" s="12">
        <f t="shared" si="0"/>
        <v>0.94653736905969499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37BD-A02A-4681-B8C8-1726119D4CA6}">
  <dimension ref="B2:F9"/>
  <sheetViews>
    <sheetView zoomScale="115" zoomScaleNormal="115" workbookViewId="0">
      <selection activeCell="E4" sqref="E4"/>
    </sheetView>
  </sheetViews>
  <sheetFormatPr defaultRowHeight="14.4" x14ac:dyDescent="0.3"/>
  <cols>
    <col min="2" max="2" width="16.33203125" customWidth="1"/>
    <col min="3" max="4" width="15.44140625" style="5" customWidth="1"/>
    <col min="5" max="5" width="18" customWidth="1"/>
    <col min="6" max="7" width="5.44140625" customWidth="1"/>
  </cols>
  <sheetData>
    <row r="2" spans="2:6" ht="27.75" customHeight="1" x14ac:dyDescent="0.3">
      <c r="B2" s="10" t="s">
        <v>34</v>
      </c>
    </row>
    <row r="3" spans="2:6" ht="18" customHeight="1" x14ac:dyDescent="0.3"/>
    <row r="4" spans="2:6" s="1" customFormat="1" ht="25.5" customHeight="1" x14ac:dyDescent="0.3">
      <c r="B4" s="2" t="s">
        <v>0</v>
      </c>
      <c r="C4" s="6">
        <v>2020</v>
      </c>
      <c r="D4" s="6">
        <v>2021</v>
      </c>
      <c r="E4" s="2" t="s">
        <v>15</v>
      </c>
    </row>
    <row r="5" spans="2:6" x14ac:dyDescent="0.3">
      <c r="B5" s="3" t="s">
        <v>4</v>
      </c>
      <c r="C5" s="7">
        <v>563079</v>
      </c>
      <c r="D5" s="7">
        <v>497036</v>
      </c>
      <c r="E5" s="8">
        <f>(D5-C5)/C5</f>
        <v>-0.11728904825077831</v>
      </c>
      <c r="F5" s="1"/>
    </row>
    <row r="6" spans="2:6" x14ac:dyDescent="0.3">
      <c r="B6" s="3" t="s">
        <v>5</v>
      </c>
      <c r="C6" s="7">
        <v>580298</v>
      </c>
      <c r="D6" s="7">
        <v>603378</v>
      </c>
      <c r="E6" s="8">
        <f>(D6-C6)/C6</f>
        <v>3.9772668525481739E-2</v>
      </c>
    </row>
    <row r="7" spans="2:6" x14ac:dyDescent="0.3">
      <c r="B7" s="3" t="s">
        <v>6</v>
      </c>
      <c r="C7" s="7">
        <v>516722</v>
      </c>
      <c r="D7" s="7">
        <v>412002</v>
      </c>
      <c r="E7" s="8">
        <f>(D7-C7)/C7</f>
        <v>-0.20266216650345834</v>
      </c>
    </row>
    <row r="8" spans="2:6" x14ac:dyDescent="0.3">
      <c r="B8" s="3" t="s">
        <v>7</v>
      </c>
      <c r="C8" s="7">
        <v>530403</v>
      </c>
      <c r="D8" s="7">
        <v>560976</v>
      </c>
      <c r="E8" s="8">
        <f>(D8-C8)/C8</f>
        <v>5.7641076690742699E-2</v>
      </c>
    </row>
    <row r="9" spans="2:6" ht="20.25" customHeight="1" x14ac:dyDescent="0.3">
      <c r="B9" s="2" t="s">
        <v>46</v>
      </c>
      <c r="C9" s="6">
        <f>AVERAGE(C5:C8)</f>
        <v>547625.5</v>
      </c>
      <c r="D9" s="6">
        <f>AVERAGE(D5:D8)</f>
        <v>518348</v>
      </c>
      <c r="E9" s="13">
        <f>(D9-C9)/C9</f>
        <v>-5.3462630940305005E-2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153B-2A36-406D-8B84-FD74D10B6020}">
  <dimension ref="B2:D9"/>
  <sheetViews>
    <sheetView zoomScale="115" zoomScaleNormal="115" workbookViewId="0">
      <selection activeCell="E9" sqref="E9"/>
    </sheetView>
  </sheetViews>
  <sheetFormatPr defaultRowHeight="14.4" x14ac:dyDescent="0.3"/>
  <cols>
    <col min="2" max="2" width="14.33203125" customWidth="1"/>
    <col min="3" max="3" width="19.5546875" style="5" customWidth="1"/>
    <col min="4" max="4" width="23.44140625" customWidth="1"/>
    <col min="5" max="6" width="5.44140625" customWidth="1"/>
  </cols>
  <sheetData>
    <row r="2" spans="2:4" ht="27.75" customHeight="1" x14ac:dyDescent="0.3">
      <c r="B2" s="10" t="s">
        <v>33</v>
      </c>
    </row>
    <row r="3" spans="2:4" ht="16.5" customHeight="1" x14ac:dyDescent="0.3"/>
    <row r="4" spans="2:4" s="1" customFormat="1" ht="25.5" customHeight="1" x14ac:dyDescent="0.3">
      <c r="B4" s="2" t="s">
        <v>0</v>
      </c>
      <c r="C4" s="6" t="s">
        <v>2</v>
      </c>
      <c r="D4" s="2" t="s">
        <v>16</v>
      </c>
    </row>
    <row r="5" spans="2:4" x14ac:dyDescent="0.3">
      <c r="B5" s="3" t="s">
        <v>4</v>
      </c>
      <c r="C5" s="7">
        <v>497036</v>
      </c>
      <c r="D5" s="8">
        <f>C5/$C$9</f>
        <v>0.23972119116886725</v>
      </c>
    </row>
    <row r="6" spans="2:4" x14ac:dyDescent="0.3">
      <c r="B6" s="3" t="s">
        <v>5</v>
      </c>
      <c r="C6" s="7">
        <v>603378</v>
      </c>
      <c r="D6" s="8">
        <f t="shared" ref="D6:D8" si="0">C6/$C$9</f>
        <v>0.29101009360506841</v>
      </c>
    </row>
    <row r="7" spans="2:4" x14ac:dyDescent="0.3">
      <c r="B7" s="3" t="s">
        <v>6</v>
      </c>
      <c r="C7" s="7">
        <v>412002</v>
      </c>
      <c r="D7" s="8">
        <f t="shared" si="0"/>
        <v>0.19870916835793714</v>
      </c>
    </row>
    <row r="8" spans="2:4" x14ac:dyDescent="0.3">
      <c r="B8" s="3" t="s">
        <v>7</v>
      </c>
      <c r="C8" s="7">
        <v>560976</v>
      </c>
      <c r="D8" s="8">
        <f t="shared" si="0"/>
        <v>0.27055954686812722</v>
      </c>
    </row>
    <row r="9" spans="2:4" ht="20.25" customHeight="1" x14ac:dyDescent="0.3">
      <c r="B9" s="2" t="s">
        <v>8</v>
      </c>
      <c r="C9" s="6">
        <f>SUM(C5:C8)</f>
        <v>2073392</v>
      </c>
      <c r="D9" s="19">
        <f>SUM(D5:D8)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FFC7-52DB-4ABE-8E1F-79B82FFA660F}">
  <dimension ref="B2:D17"/>
  <sheetViews>
    <sheetView zoomScale="115" zoomScaleNormal="115" workbookViewId="0">
      <selection activeCell="D17" sqref="D17"/>
    </sheetView>
  </sheetViews>
  <sheetFormatPr defaultRowHeight="14.4" x14ac:dyDescent="0.3"/>
  <cols>
    <col min="2" max="2" width="25.6640625" customWidth="1"/>
    <col min="3" max="4" width="27.6640625" style="5" customWidth="1"/>
    <col min="5" max="6" width="5.44140625" customWidth="1"/>
  </cols>
  <sheetData>
    <row r="2" spans="2:4" ht="27.75" customHeight="1" x14ac:dyDescent="0.3">
      <c r="B2" s="10" t="s">
        <v>32</v>
      </c>
    </row>
    <row r="3" spans="2:4" ht="9.75" customHeight="1" x14ac:dyDescent="0.3"/>
    <row r="4" spans="2:4" s="1" customFormat="1" ht="40.5" customHeight="1" x14ac:dyDescent="0.3">
      <c r="B4" s="2" t="s">
        <v>29</v>
      </c>
      <c r="C4" s="6" t="s">
        <v>30</v>
      </c>
      <c r="D4" s="9" t="s">
        <v>31</v>
      </c>
    </row>
    <row r="5" spans="2:4" x14ac:dyDescent="0.3">
      <c r="B5" s="3" t="s">
        <v>17</v>
      </c>
      <c r="C5" s="7">
        <v>563079</v>
      </c>
      <c r="D5" s="7">
        <f>SUM($C$5:C5)</f>
        <v>563079</v>
      </c>
    </row>
    <row r="6" spans="2:4" x14ac:dyDescent="0.3">
      <c r="B6" s="3" t="s">
        <v>18</v>
      </c>
      <c r="C6" s="7">
        <v>580298</v>
      </c>
      <c r="D6" s="7">
        <f>SUM($C$5:C6)</f>
        <v>1143377</v>
      </c>
    </row>
    <row r="7" spans="2:4" x14ac:dyDescent="0.3">
      <c r="B7" s="3" t="s">
        <v>19</v>
      </c>
      <c r="C7" s="7">
        <v>516722</v>
      </c>
      <c r="D7" s="7">
        <f>SUM($C$5:C7)</f>
        <v>1660099</v>
      </c>
    </row>
    <row r="8" spans="2:4" x14ac:dyDescent="0.3">
      <c r="B8" s="3" t="s">
        <v>20</v>
      </c>
      <c r="C8" s="7">
        <v>530403</v>
      </c>
      <c r="D8" s="7">
        <f>SUM($C$5:C8)</f>
        <v>2190502</v>
      </c>
    </row>
    <row r="9" spans="2:4" x14ac:dyDescent="0.3">
      <c r="B9" s="3" t="s">
        <v>21</v>
      </c>
      <c r="C9" s="7">
        <v>563079</v>
      </c>
      <c r="D9" s="7">
        <f>SUM($C$5:C9)</f>
        <v>2753581</v>
      </c>
    </row>
    <row r="10" spans="2:4" x14ac:dyDescent="0.3">
      <c r="B10" s="3" t="s">
        <v>22</v>
      </c>
      <c r="C10" s="7">
        <v>580298</v>
      </c>
      <c r="D10" s="7">
        <f>SUM($C$5:C10)</f>
        <v>3333879</v>
      </c>
    </row>
    <row r="11" spans="2:4" x14ac:dyDescent="0.3">
      <c r="B11" s="3" t="s">
        <v>23</v>
      </c>
      <c r="C11" s="7">
        <v>516722</v>
      </c>
      <c r="D11" s="7">
        <f>SUM($C$5:C11)</f>
        <v>3850601</v>
      </c>
    </row>
    <row r="12" spans="2:4" x14ac:dyDescent="0.3">
      <c r="B12" s="3" t="s">
        <v>24</v>
      </c>
      <c r="C12" s="7">
        <v>530403</v>
      </c>
      <c r="D12" s="7">
        <f>SUM($C$5:C12)</f>
        <v>4381004</v>
      </c>
    </row>
    <row r="13" spans="2:4" x14ac:dyDescent="0.3">
      <c r="B13" s="3" t="s">
        <v>25</v>
      </c>
      <c r="C13" s="7">
        <v>563079</v>
      </c>
      <c r="D13" s="7">
        <f>SUM($C$5:C13)</f>
        <v>4944083</v>
      </c>
    </row>
    <row r="14" spans="2:4" x14ac:dyDescent="0.3">
      <c r="B14" s="3" t="s">
        <v>26</v>
      </c>
      <c r="C14" s="7">
        <v>580298</v>
      </c>
      <c r="D14" s="7">
        <f>SUM($C$5:C14)</f>
        <v>5524381</v>
      </c>
    </row>
    <row r="15" spans="2:4" x14ac:dyDescent="0.3">
      <c r="B15" s="3" t="s">
        <v>27</v>
      </c>
      <c r="C15" s="7">
        <v>516722</v>
      </c>
      <c r="D15" s="7">
        <f>SUM($C$5:C15)</f>
        <v>6041103</v>
      </c>
    </row>
    <row r="16" spans="2:4" x14ac:dyDescent="0.3">
      <c r="B16" s="3" t="s">
        <v>28</v>
      </c>
      <c r="C16" s="7">
        <v>530403</v>
      </c>
      <c r="D16" s="7">
        <f>SUM($C$5:C16)</f>
        <v>6571506</v>
      </c>
    </row>
    <row r="17" spans="2:4" ht="20.25" customHeight="1" x14ac:dyDescent="0.3">
      <c r="B17" s="2" t="s">
        <v>8</v>
      </c>
      <c r="C17" s="6">
        <f>SUM(C5:C16)</f>
        <v>6571506</v>
      </c>
      <c r="D17" s="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24F5-2F00-41A7-AA99-75CB3C8149D8}">
  <dimension ref="B2:E8"/>
  <sheetViews>
    <sheetView zoomScale="115" zoomScaleNormal="115" workbookViewId="0">
      <selection activeCell="F8" sqref="F8"/>
    </sheetView>
  </sheetViews>
  <sheetFormatPr defaultRowHeight="14.4" x14ac:dyDescent="0.3"/>
  <cols>
    <col min="2" max="2" width="17.109375" customWidth="1"/>
    <col min="3" max="3" width="17.33203125" customWidth="1"/>
    <col min="4" max="4" width="21.33203125" style="5" customWidth="1"/>
    <col min="5" max="5" width="20.33203125" customWidth="1"/>
    <col min="6" max="7" width="5.44140625" customWidth="1"/>
  </cols>
  <sheetData>
    <row r="2" spans="2:5" ht="27.75" customHeight="1" x14ac:dyDescent="0.3">
      <c r="B2" s="10" t="s">
        <v>36</v>
      </c>
      <c r="C2" s="10"/>
    </row>
    <row r="3" spans="2:5" ht="16.5" customHeight="1" x14ac:dyDescent="0.3"/>
    <row r="4" spans="2:5" s="1" customFormat="1" ht="25.5" customHeight="1" x14ac:dyDescent="0.3">
      <c r="B4" s="2" t="s">
        <v>37</v>
      </c>
      <c r="C4" s="2" t="s">
        <v>39</v>
      </c>
      <c r="D4" s="6" t="s">
        <v>38</v>
      </c>
      <c r="E4" s="2" t="s">
        <v>40</v>
      </c>
    </row>
    <row r="5" spans="2:5" x14ac:dyDescent="0.3">
      <c r="B5" s="3" t="s">
        <v>41</v>
      </c>
      <c r="C5" s="7">
        <v>1500</v>
      </c>
      <c r="D5" s="8">
        <v>-0.1</v>
      </c>
      <c r="E5" s="7">
        <f>C5*(1+D5)</f>
        <v>1350</v>
      </c>
    </row>
    <row r="6" spans="2:5" x14ac:dyDescent="0.3">
      <c r="B6" s="3" t="s">
        <v>42</v>
      </c>
      <c r="C6" s="7">
        <v>2000</v>
      </c>
      <c r="D6" s="8">
        <v>0.2</v>
      </c>
      <c r="E6" s="7">
        <f t="shared" ref="E6:E8" si="0">C6*(1+D6)</f>
        <v>2400</v>
      </c>
    </row>
    <row r="7" spans="2:5" x14ac:dyDescent="0.3">
      <c r="B7" s="3" t="s">
        <v>43</v>
      </c>
      <c r="C7" s="7">
        <v>3000</v>
      </c>
      <c r="D7" s="8">
        <v>0.35</v>
      </c>
      <c r="E7" s="7">
        <f t="shared" si="0"/>
        <v>4050.0000000000005</v>
      </c>
    </row>
    <row r="8" spans="2:5" x14ac:dyDescent="0.3">
      <c r="B8" s="3" t="s">
        <v>44</v>
      </c>
      <c r="C8" s="7">
        <v>4000</v>
      </c>
      <c r="D8" s="8">
        <v>0.5</v>
      </c>
      <c r="E8" s="7">
        <f t="shared" si="0"/>
        <v>6000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FC4E-E1EF-47DC-9BE6-4EB762AA9E03}">
  <dimension ref="B2:E9"/>
  <sheetViews>
    <sheetView workbookViewId="0">
      <selection activeCell="E9" sqref="E9"/>
    </sheetView>
  </sheetViews>
  <sheetFormatPr defaultRowHeight="14.4" x14ac:dyDescent="0.3"/>
  <cols>
    <col min="2" max="2" width="16.33203125" customWidth="1"/>
    <col min="3" max="4" width="15.44140625" style="5" customWidth="1"/>
    <col min="5" max="5" width="28" bestFit="1" customWidth="1"/>
    <col min="6" max="7" width="5.44140625" customWidth="1"/>
  </cols>
  <sheetData>
    <row r="2" spans="2:5" ht="27.75" customHeight="1" x14ac:dyDescent="0.3">
      <c r="B2" s="10" t="s">
        <v>45</v>
      </c>
    </row>
    <row r="3" spans="2:5" ht="18" customHeight="1" x14ac:dyDescent="0.3"/>
    <row r="4" spans="2:5" s="1" customFormat="1" ht="25.5" customHeight="1" x14ac:dyDescent="0.3">
      <c r="B4" s="2" t="s">
        <v>0</v>
      </c>
      <c r="C4" s="6">
        <v>2020</v>
      </c>
      <c r="D4" s="6">
        <v>2021</v>
      </c>
      <c r="E4" s="2" t="s">
        <v>15</v>
      </c>
    </row>
    <row r="5" spans="2:5" x14ac:dyDescent="0.3">
      <c r="B5" s="3" t="s">
        <v>4</v>
      </c>
      <c r="C5" s="7">
        <v>0</v>
      </c>
      <c r="D5" s="7">
        <v>497036</v>
      </c>
      <c r="E5" s="20" t="e">
        <f>(D5-C5)/C5</f>
        <v>#DIV/0!</v>
      </c>
    </row>
    <row r="6" spans="2:5" x14ac:dyDescent="0.3">
      <c r="B6" s="3" t="s">
        <v>5</v>
      </c>
      <c r="C6" s="7">
        <v>580298</v>
      </c>
      <c r="D6" s="7">
        <v>603378</v>
      </c>
      <c r="E6" s="8">
        <f>(D6-C6)/C6</f>
        <v>3.9772668525481739E-2</v>
      </c>
    </row>
    <row r="7" spans="2:5" x14ac:dyDescent="0.3">
      <c r="B7" s="3" t="s">
        <v>6</v>
      </c>
      <c r="C7" s="7">
        <v>516722</v>
      </c>
      <c r="D7" s="7">
        <v>412002</v>
      </c>
      <c r="E7" s="8">
        <f t="shared" ref="E7:E8" si="0">(D7-C7)/C7</f>
        <v>-0.20266216650345834</v>
      </c>
    </row>
    <row r="8" spans="2:5" x14ac:dyDescent="0.3">
      <c r="B8" s="3" t="s">
        <v>7</v>
      </c>
      <c r="C8" s="7">
        <v>0</v>
      </c>
      <c r="D8" s="7">
        <v>560976</v>
      </c>
      <c r="E8" s="8" t="str">
        <f>IFERROR((D8-C8)/C8, "нет данных прошлого периода")</f>
        <v>нет данных прошлого периода</v>
      </c>
    </row>
    <row r="9" spans="2:5" ht="20.25" customHeight="1" x14ac:dyDescent="0.3">
      <c r="B9" s="2" t="s">
        <v>8</v>
      </c>
      <c r="C9" s="6"/>
      <c r="D9" s="6"/>
      <c r="E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162A-4055-4881-AE1F-D1E9B71469C8}">
  <dimension ref="B2:Q59"/>
  <sheetViews>
    <sheetView tabSelected="1" workbookViewId="0">
      <selection activeCell="F11" sqref="F11"/>
    </sheetView>
  </sheetViews>
  <sheetFormatPr defaultRowHeight="14.4" x14ac:dyDescent="0.3"/>
  <cols>
    <col min="1" max="1" width="5.6640625" customWidth="1"/>
    <col min="2" max="3" width="16.109375" customWidth="1"/>
    <col min="4" max="4" width="21.109375" customWidth="1"/>
    <col min="5" max="5" width="19.109375" style="5" customWidth="1"/>
  </cols>
  <sheetData>
    <row r="2" spans="2:17" ht="25.8" x14ac:dyDescent="0.3">
      <c r="B2" s="10" t="s">
        <v>59</v>
      </c>
      <c r="C2" s="10"/>
    </row>
    <row r="4" spans="2:17" x14ac:dyDescent="0.3">
      <c r="B4" s="14" t="s">
        <v>57</v>
      </c>
      <c r="C4" s="16" t="s">
        <v>52</v>
      </c>
    </row>
    <row r="5" spans="2:17" x14ac:dyDescent="0.3">
      <c r="B5" s="14" t="s">
        <v>56</v>
      </c>
      <c r="C5" s="16" t="s">
        <v>49</v>
      </c>
    </row>
    <row r="6" spans="2:17" x14ac:dyDescent="0.3">
      <c r="B6" s="14" t="s">
        <v>61</v>
      </c>
      <c r="C6" s="16"/>
      <c r="Q6" t="s">
        <v>48</v>
      </c>
    </row>
    <row r="7" spans="2:17" x14ac:dyDescent="0.3">
      <c r="Q7" t="s">
        <v>49</v>
      </c>
    </row>
    <row r="8" spans="2:17" x14ac:dyDescent="0.3">
      <c r="B8" s="14" t="s">
        <v>58</v>
      </c>
      <c r="C8" s="17">
        <f>SUMIFS(E12:E59, B12:B59, C4, D12:D59, C5)</f>
        <v>1023037</v>
      </c>
      <c r="Q8" t="s">
        <v>50</v>
      </c>
    </row>
    <row r="9" spans="2:17" x14ac:dyDescent="0.3">
      <c r="B9" s="15" t="s">
        <v>60</v>
      </c>
      <c r="C9" s="17">
        <f>AVERAGEIFS(E12:E59,B12:B59,C4,D12:D59,C5)</f>
        <v>341012.33333333331</v>
      </c>
      <c r="Q9" t="s">
        <v>51</v>
      </c>
    </row>
    <row r="11" spans="2:17" ht="15.6" x14ac:dyDescent="0.3">
      <c r="B11" s="2" t="s">
        <v>9</v>
      </c>
      <c r="C11" s="2" t="s">
        <v>29</v>
      </c>
      <c r="D11" s="2" t="s">
        <v>47</v>
      </c>
      <c r="E11" s="6" t="s">
        <v>30</v>
      </c>
    </row>
    <row r="12" spans="2:17" x14ac:dyDescent="0.3">
      <c r="B12" s="3" t="s">
        <v>52</v>
      </c>
      <c r="C12" s="3" t="s">
        <v>17</v>
      </c>
      <c r="D12" s="7" t="s">
        <v>48</v>
      </c>
      <c r="E12" s="7">
        <v>404909</v>
      </c>
    </row>
    <row r="13" spans="2:17" x14ac:dyDescent="0.3">
      <c r="B13" s="3" t="s">
        <v>53</v>
      </c>
      <c r="C13" s="3" t="s">
        <v>17</v>
      </c>
      <c r="D13" s="7" t="s">
        <v>48</v>
      </c>
      <c r="E13" s="7">
        <v>424716</v>
      </c>
    </row>
    <row r="14" spans="2:17" x14ac:dyDescent="0.3">
      <c r="B14" s="3" t="s">
        <v>54</v>
      </c>
      <c r="C14" s="3" t="s">
        <v>17</v>
      </c>
      <c r="D14" s="7" t="s">
        <v>48</v>
      </c>
      <c r="E14" s="7">
        <v>999768</v>
      </c>
    </row>
    <row r="15" spans="2:17" x14ac:dyDescent="0.3">
      <c r="B15" s="3" t="s">
        <v>55</v>
      </c>
      <c r="C15" s="3" t="s">
        <v>17</v>
      </c>
      <c r="D15" s="7" t="s">
        <v>48</v>
      </c>
      <c r="E15" s="7">
        <v>185570</v>
      </c>
    </row>
    <row r="16" spans="2:17" x14ac:dyDescent="0.3">
      <c r="B16" s="3" t="s">
        <v>52</v>
      </c>
      <c r="C16" s="3" t="s">
        <v>18</v>
      </c>
      <c r="D16" s="7" t="s">
        <v>48</v>
      </c>
      <c r="E16" s="7">
        <v>683833</v>
      </c>
    </row>
    <row r="17" spans="2:5" x14ac:dyDescent="0.3">
      <c r="B17" s="3" t="s">
        <v>53</v>
      </c>
      <c r="C17" s="3" t="s">
        <v>18</v>
      </c>
      <c r="D17" s="7" t="s">
        <v>48</v>
      </c>
      <c r="E17" s="7">
        <v>857636</v>
      </c>
    </row>
    <row r="18" spans="2:5" x14ac:dyDescent="0.3">
      <c r="B18" s="3" t="s">
        <v>54</v>
      </c>
      <c r="C18" s="3" t="s">
        <v>18</v>
      </c>
      <c r="D18" s="7" t="s">
        <v>48</v>
      </c>
      <c r="E18" s="7">
        <v>809024</v>
      </c>
    </row>
    <row r="19" spans="2:5" x14ac:dyDescent="0.3">
      <c r="B19" s="3" t="s">
        <v>55</v>
      </c>
      <c r="C19" s="3" t="s">
        <v>18</v>
      </c>
      <c r="D19" s="7" t="s">
        <v>48</v>
      </c>
      <c r="E19" s="7">
        <v>809853</v>
      </c>
    </row>
    <row r="20" spans="2:5" x14ac:dyDescent="0.3">
      <c r="B20" s="3" t="s">
        <v>52</v>
      </c>
      <c r="C20" s="3" t="s">
        <v>19</v>
      </c>
      <c r="D20" s="7" t="s">
        <v>48</v>
      </c>
      <c r="E20" s="7">
        <v>188740</v>
      </c>
    </row>
    <row r="21" spans="2:5" x14ac:dyDescent="0.3">
      <c r="B21" s="3" t="s">
        <v>53</v>
      </c>
      <c r="C21" s="3" t="s">
        <v>19</v>
      </c>
      <c r="D21" s="7" t="s">
        <v>48</v>
      </c>
      <c r="E21" s="7">
        <v>836161</v>
      </c>
    </row>
    <row r="22" spans="2:5" x14ac:dyDescent="0.3">
      <c r="B22" s="3" t="s">
        <v>54</v>
      </c>
      <c r="C22" s="3" t="s">
        <v>19</v>
      </c>
      <c r="D22" s="7" t="s">
        <v>48</v>
      </c>
      <c r="E22" s="7">
        <v>893562</v>
      </c>
    </row>
    <row r="23" spans="2:5" x14ac:dyDescent="0.3">
      <c r="B23" s="3" t="s">
        <v>55</v>
      </c>
      <c r="C23" s="3" t="s">
        <v>19</v>
      </c>
      <c r="D23" s="7" t="s">
        <v>48</v>
      </c>
      <c r="E23" s="7">
        <v>633458</v>
      </c>
    </row>
    <row r="24" spans="2:5" x14ac:dyDescent="0.3">
      <c r="B24" s="3" t="s">
        <v>52</v>
      </c>
      <c r="C24" s="3" t="s">
        <v>20</v>
      </c>
      <c r="D24" s="7" t="s">
        <v>49</v>
      </c>
      <c r="E24" s="7">
        <v>217447</v>
      </c>
    </row>
    <row r="25" spans="2:5" x14ac:dyDescent="0.3">
      <c r="B25" s="3" t="s">
        <v>53</v>
      </c>
      <c r="C25" s="3" t="s">
        <v>20</v>
      </c>
      <c r="D25" s="7" t="s">
        <v>49</v>
      </c>
      <c r="E25" s="7">
        <v>126738</v>
      </c>
    </row>
    <row r="26" spans="2:5" x14ac:dyDescent="0.3">
      <c r="B26" s="3" t="s">
        <v>54</v>
      </c>
      <c r="C26" s="3" t="s">
        <v>20</v>
      </c>
      <c r="D26" s="7" t="s">
        <v>49</v>
      </c>
      <c r="E26" s="7">
        <v>494322</v>
      </c>
    </row>
    <row r="27" spans="2:5" x14ac:dyDescent="0.3">
      <c r="B27" s="3" t="s">
        <v>55</v>
      </c>
      <c r="C27" s="3" t="s">
        <v>20</v>
      </c>
      <c r="D27" s="7" t="s">
        <v>49</v>
      </c>
      <c r="E27" s="7">
        <v>556350</v>
      </c>
    </row>
    <row r="28" spans="2:5" x14ac:dyDescent="0.3">
      <c r="B28" s="3" t="s">
        <v>52</v>
      </c>
      <c r="C28" s="3" t="s">
        <v>21</v>
      </c>
      <c r="D28" s="7" t="s">
        <v>49</v>
      </c>
      <c r="E28" s="7">
        <v>292958</v>
      </c>
    </row>
    <row r="29" spans="2:5" x14ac:dyDescent="0.3">
      <c r="B29" s="3" t="s">
        <v>53</v>
      </c>
      <c r="C29" s="3" t="s">
        <v>21</v>
      </c>
      <c r="D29" s="7" t="s">
        <v>49</v>
      </c>
      <c r="E29" s="7">
        <v>876312</v>
      </c>
    </row>
    <row r="30" spans="2:5" x14ac:dyDescent="0.3">
      <c r="B30" s="3" t="s">
        <v>54</v>
      </c>
      <c r="C30" s="3" t="s">
        <v>21</v>
      </c>
      <c r="D30" s="7" t="s">
        <v>49</v>
      </c>
      <c r="E30" s="7">
        <v>799923</v>
      </c>
    </row>
    <row r="31" spans="2:5" x14ac:dyDescent="0.3">
      <c r="B31" s="3" t="s">
        <v>55</v>
      </c>
      <c r="C31" s="3" t="s">
        <v>21</v>
      </c>
      <c r="D31" s="7" t="s">
        <v>49</v>
      </c>
      <c r="E31" s="7">
        <v>511473</v>
      </c>
    </row>
    <row r="32" spans="2:5" x14ac:dyDescent="0.3">
      <c r="B32" s="3" t="s">
        <v>52</v>
      </c>
      <c r="C32" s="3" t="s">
        <v>22</v>
      </c>
      <c r="D32" s="7" t="s">
        <v>49</v>
      </c>
      <c r="E32" s="7">
        <v>512632</v>
      </c>
    </row>
    <row r="33" spans="2:5" x14ac:dyDescent="0.3">
      <c r="B33" s="3" t="s">
        <v>53</v>
      </c>
      <c r="C33" s="3" t="s">
        <v>22</v>
      </c>
      <c r="D33" s="7" t="s">
        <v>49</v>
      </c>
      <c r="E33" s="7">
        <v>471944</v>
      </c>
    </row>
    <row r="34" spans="2:5" x14ac:dyDescent="0.3">
      <c r="B34" s="3" t="s">
        <v>54</v>
      </c>
      <c r="C34" s="3" t="s">
        <v>22</v>
      </c>
      <c r="D34" s="7" t="s">
        <v>49</v>
      </c>
      <c r="E34" s="7">
        <v>710192</v>
      </c>
    </row>
    <row r="35" spans="2:5" x14ac:dyDescent="0.3">
      <c r="B35" s="3" t="s">
        <v>55</v>
      </c>
      <c r="C35" s="3" t="s">
        <v>22</v>
      </c>
      <c r="D35" s="7" t="s">
        <v>49</v>
      </c>
      <c r="E35" s="7">
        <v>377488</v>
      </c>
    </row>
    <row r="36" spans="2:5" x14ac:dyDescent="0.3">
      <c r="B36" s="3" t="s">
        <v>52</v>
      </c>
      <c r="C36" s="3" t="s">
        <v>23</v>
      </c>
      <c r="D36" s="7" t="s">
        <v>50</v>
      </c>
      <c r="E36" s="7">
        <v>557838</v>
      </c>
    </row>
    <row r="37" spans="2:5" x14ac:dyDescent="0.3">
      <c r="B37" s="3" t="s">
        <v>53</v>
      </c>
      <c r="C37" s="3" t="s">
        <v>23</v>
      </c>
      <c r="D37" s="7" t="s">
        <v>50</v>
      </c>
      <c r="E37" s="7">
        <v>469133</v>
      </c>
    </row>
    <row r="38" spans="2:5" x14ac:dyDescent="0.3">
      <c r="B38" s="3" t="s">
        <v>54</v>
      </c>
      <c r="C38" s="3" t="s">
        <v>23</v>
      </c>
      <c r="D38" s="7" t="s">
        <v>50</v>
      </c>
      <c r="E38" s="7">
        <v>710344</v>
      </c>
    </row>
    <row r="39" spans="2:5" x14ac:dyDescent="0.3">
      <c r="B39" s="3" t="s">
        <v>55</v>
      </c>
      <c r="C39" s="3" t="s">
        <v>23</v>
      </c>
      <c r="D39" s="7" t="s">
        <v>50</v>
      </c>
      <c r="E39" s="7">
        <v>644352</v>
      </c>
    </row>
    <row r="40" spans="2:5" x14ac:dyDescent="0.3">
      <c r="B40" s="3" t="s">
        <v>52</v>
      </c>
      <c r="C40" s="3" t="s">
        <v>24</v>
      </c>
      <c r="D40" s="7" t="s">
        <v>50</v>
      </c>
      <c r="E40" s="7">
        <v>835897</v>
      </c>
    </row>
    <row r="41" spans="2:5" x14ac:dyDescent="0.3">
      <c r="B41" s="3" t="s">
        <v>53</v>
      </c>
      <c r="C41" s="3" t="s">
        <v>24</v>
      </c>
      <c r="D41" s="7" t="s">
        <v>50</v>
      </c>
      <c r="E41" s="7">
        <v>544459</v>
      </c>
    </row>
    <row r="42" spans="2:5" x14ac:dyDescent="0.3">
      <c r="B42" s="3" t="s">
        <v>54</v>
      </c>
      <c r="C42" s="3" t="s">
        <v>24</v>
      </c>
      <c r="D42" s="7" t="s">
        <v>50</v>
      </c>
      <c r="E42" s="7">
        <v>587469</v>
      </c>
    </row>
    <row r="43" spans="2:5" x14ac:dyDescent="0.3">
      <c r="B43" s="3" t="s">
        <v>55</v>
      </c>
      <c r="C43" s="3" t="s">
        <v>24</v>
      </c>
      <c r="D43" s="7" t="s">
        <v>50</v>
      </c>
      <c r="E43" s="7">
        <v>812409</v>
      </c>
    </row>
    <row r="44" spans="2:5" x14ac:dyDescent="0.3">
      <c r="B44" s="3" t="s">
        <v>52</v>
      </c>
      <c r="C44" s="3" t="s">
        <v>25</v>
      </c>
      <c r="D44" s="7" t="s">
        <v>50</v>
      </c>
      <c r="E44" s="7">
        <v>629929</v>
      </c>
    </row>
    <row r="45" spans="2:5" x14ac:dyDescent="0.3">
      <c r="B45" s="3" t="s">
        <v>53</v>
      </c>
      <c r="C45" s="3" t="s">
        <v>25</v>
      </c>
      <c r="D45" s="7" t="s">
        <v>50</v>
      </c>
      <c r="E45" s="7">
        <v>157416</v>
      </c>
    </row>
    <row r="46" spans="2:5" x14ac:dyDescent="0.3">
      <c r="B46" s="3" t="s">
        <v>54</v>
      </c>
      <c r="C46" s="3" t="s">
        <v>25</v>
      </c>
      <c r="D46" s="7" t="s">
        <v>50</v>
      </c>
      <c r="E46" s="7">
        <v>931698</v>
      </c>
    </row>
    <row r="47" spans="2:5" x14ac:dyDescent="0.3">
      <c r="B47" s="3" t="s">
        <v>55</v>
      </c>
      <c r="C47" s="3" t="s">
        <v>25</v>
      </c>
      <c r="D47" s="7" t="s">
        <v>50</v>
      </c>
      <c r="E47" s="7">
        <v>602499</v>
      </c>
    </row>
    <row r="48" spans="2:5" x14ac:dyDescent="0.3">
      <c r="B48" s="3" t="s">
        <v>52</v>
      </c>
      <c r="C48" s="3" t="s">
        <v>26</v>
      </c>
      <c r="D48" s="7" t="s">
        <v>51</v>
      </c>
      <c r="E48" s="7">
        <v>430287</v>
      </c>
    </row>
    <row r="49" spans="2:5" x14ac:dyDescent="0.3">
      <c r="B49" s="3" t="s">
        <v>53</v>
      </c>
      <c r="C49" s="3" t="s">
        <v>26</v>
      </c>
      <c r="D49" s="7" t="s">
        <v>51</v>
      </c>
      <c r="E49" s="7">
        <v>733636</v>
      </c>
    </row>
    <row r="50" spans="2:5" x14ac:dyDescent="0.3">
      <c r="B50" s="3" t="s">
        <v>54</v>
      </c>
      <c r="C50" s="3" t="s">
        <v>26</v>
      </c>
      <c r="D50" s="7" t="s">
        <v>51</v>
      </c>
      <c r="E50" s="7">
        <v>498455</v>
      </c>
    </row>
    <row r="51" spans="2:5" x14ac:dyDescent="0.3">
      <c r="B51" s="3" t="s">
        <v>55</v>
      </c>
      <c r="C51" s="3" t="s">
        <v>26</v>
      </c>
      <c r="D51" s="7" t="s">
        <v>51</v>
      </c>
      <c r="E51" s="7">
        <v>579583</v>
      </c>
    </row>
    <row r="52" spans="2:5" x14ac:dyDescent="0.3">
      <c r="B52" s="3" t="s">
        <v>52</v>
      </c>
      <c r="C52" s="3" t="s">
        <v>27</v>
      </c>
      <c r="D52" s="7" t="s">
        <v>51</v>
      </c>
      <c r="E52" s="7">
        <v>704469</v>
      </c>
    </row>
    <row r="53" spans="2:5" x14ac:dyDescent="0.3">
      <c r="B53" s="3" t="s">
        <v>53</v>
      </c>
      <c r="C53" s="3" t="s">
        <v>27</v>
      </c>
      <c r="D53" s="7" t="s">
        <v>51</v>
      </c>
      <c r="E53" s="7">
        <v>426205</v>
      </c>
    </row>
    <row r="54" spans="2:5" x14ac:dyDescent="0.3">
      <c r="B54" s="3" t="s">
        <v>54</v>
      </c>
      <c r="C54" s="3" t="s">
        <v>27</v>
      </c>
      <c r="D54" s="7" t="s">
        <v>51</v>
      </c>
      <c r="E54" s="7">
        <v>360905</v>
      </c>
    </row>
    <row r="55" spans="2:5" x14ac:dyDescent="0.3">
      <c r="B55" s="3" t="s">
        <v>55</v>
      </c>
      <c r="C55" s="3" t="s">
        <v>27</v>
      </c>
      <c r="D55" s="7" t="s">
        <v>51</v>
      </c>
      <c r="E55" s="7">
        <v>737065</v>
      </c>
    </row>
    <row r="56" spans="2:5" x14ac:dyDescent="0.3">
      <c r="B56" s="3" t="s">
        <v>52</v>
      </c>
      <c r="C56" s="3" t="s">
        <v>28</v>
      </c>
      <c r="D56" s="7" t="s">
        <v>51</v>
      </c>
      <c r="E56" s="7">
        <v>471339</v>
      </c>
    </row>
    <row r="57" spans="2:5" x14ac:dyDescent="0.3">
      <c r="B57" s="3" t="s">
        <v>53</v>
      </c>
      <c r="C57" s="3" t="s">
        <v>28</v>
      </c>
      <c r="D57" s="7" t="s">
        <v>51</v>
      </c>
      <c r="E57" s="7">
        <v>733113</v>
      </c>
    </row>
    <row r="58" spans="2:5" x14ac:dyDescent="0.3">
      <c r="B58" s="3" t="s">
        <v>54</v>
      </c>
      <c r="C58" s="3" t="s">
        <v>28</v>
      </c>
      <c r="D58" s="7" t="s">
        <v>51</v>
      </c>
      <c r="E58" s="7">
        <v>521102</v>
      </c>
    </row>
    <row r="59" spans="2:5" x14ac:dyDescent="0.3">
      <c r="B59" s="3" t="s">
        <v>55</v>
      </c>
      <c r="C59" s="3" t="s">
        <v>28</v>
      </c>
      <c r="D59" s="7" t="s">
        <v>51</v>
      </c>
      <c r="E59" s="7">
        <v>537794</v>
      </c>
    </row>
  </sheetData>
  <autoFilter ref="B11:L59" xr:uid="{313B162A-4055-4881-AE1F-D1E9B71469C8}"/>
  <phoneticPr fontId="3" type="noConversion"/>
  <dataValidations count="2">
    <dataValidation type="list" allowBlank="1" showInputMessage="1" showErrorMessage="1" sqref="C4" xr:uid="{83D116AF-C392-4586-B00B-31D392E74406}">
      <formula1>$B$12:$B$15</formula1>
    </dataValidation>
    <dataValidation type="list" allowBlank="1" showInputMessage="1" showErrorMessage="1" sqref="C5" xr:uid="{62EFC599-E102-4AA5-AEF3-80E19C4AA75B}">
      <formula1>$Q$6:$Q$9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Бархатов</dc:creator>
  <cp:lastModifiedBy>SuperUser</cp:lastModifiedBy>
  <dcterms:created xsi:type="dcterms:W3CDTF">2022-02-11T09:11:01Z</dcterms:created>
  <dcterms:modified xsi:type="dcterms:W3CDTF">2024-04-05T19:24:00Z</dcterms:modified>
</cp:coreProperties>
</file>