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4-1-2023 Rate Filing\Filing\1-5 Objection\"/>
    </mc:Choice>
  </mc:AlternateContent>
  <xr:revisionPtr revIDLastSave="0" documentId="8_{E440A869-1CB3-46AA-9587-659D73DDC5C9}" xr6:coauthVersionLast="47" xr6:coauthVersionMax="47" xr10:uidLastSave="{00000000-0000-0000-0000-000000000000}"/>
  <bookViews>
    <workbookView xWindow="-108" yWindow="-108" windowWidth="23256" windowHeight="12576" xr2:uid="{4242B575-0C22-42C0-91F3-2B9F0EE35CA6}"/>
  </bookViews>
  <sheets>
    <sheet name="Sheet 1" sheetId="1" r:id="rId1"/>
  </sheets>
  <externalReferences>
    <externalReference r:id="rId2"/>
  </externalReferences>
  <definedNames>
    <definedName name="CMPNY_1">[1]Setup!$E$28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'Sheet 1'!$A$1:$Q$22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J21" i="1"/>
  <c r="G9" i="1"/>
  <c r="H9" i="1"/>
  <c r="I9" i="1" s="1"/>
  <c r="E21" i="1"/>
  <c r="D21" i="1"/>
  <c r="B21" i="1"/>
  <c r="I17" i="1" l="1"/>
  <c r="I13" i="1"/>
  <c r="G21" i="1"/>
  <c r="I15" i="1"/>
  <c r="I19" i="1"/>
  <c r="I12" i="1"/>
  <c r="I14" i="1"/>
  <c r="I16" i="1"/>
  <c r="I18" i="1"/>
  <c r="I20" i="1"/>
  <c r="C12" i="1"/>
  <c r="C9" i="1"/>
  <c r="C20" i="1"/>
  <c r="C19" i="1"/>
  <c r="C18" i="1"/>
  <c r="C17" i="1"/>
  <c r="C16" i="1"/>
  <c r="C15" i="1"/>
  <c r="C14" i="1"/>
  <c r="C13" i="1"/>
  <c r="C21" i="1"/>
  <c r="F21" i="1"/>
  <c r="H21" i="1" s="1"/>
  <c r="I21" i="1" s="1"/>
</calcChain>
</file>

<file path=xl/sharedStrings.xml><?xml version="1.0" encoding="utf-8"?>
<sst xmlns="http://schemas.openxmlformats.org/spreadsheetml/2006/main" count="48" uniqueCount="40">
  <si>
    <t>State Farm Mutual Automobile Insurance Company</t>
  </si>
  <si>
    <t>California Private Passenger Auto</t>
  </si>
  <si>
    <t>Total Book of Business</t>
  </si>
  <si>
    <t>By Coverage/Program</t>
  </si>
  <si>
    <t>Percent Range*</t>
  </si>
  <si>
    <t>Policy Count</t>
  </si>
  <si>
    <t>Policy Distribution</t>
  </si>
  <si>
    <t>Total Rate Change</t>
  </si>
  <si>
    <t>Current Total Premium</t>
  </si>
  <si>
    <t>Proposed Total Premium</t>
  </si>
  <si>
    <t>Current Average Premium</t>
  </si>
  <si>
    <t>Proposed Average Premium</t>
  </si>
  <si>
    <t>Average Premium Increase/Decrease Change</t>
  </si>
  <si>
    <t>Highest Premium Increase A Policyholder Will Receive</t>
  </si>
  <si>
    <r>
      <t xml:space="preserve">Average </t>
    </r>
    <r>
      <rPr>
        <i/>
        <sz val="11"/>
        <rFont val="Calibri"/>
        <family val="2"/>
        <scheme val="minor"/>
      </rPr>
      <t>BIPD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</si>
  <si>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MPC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</si>
  <si>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UM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</si>
  <si>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COMP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</si>
  <si>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COLL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</si>
  <si>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Misc. Damage</t>
    </r>
    <r>
      <rPr>
        <sz val="11"/>
        <rFont val="Calibri"/>
        <family val="2"/>
        <scheme val="minor"/>
      </rPr>
      <t xml:space="preserve"> Premium Change</t>
    </r>
  </si>
  <si>
    <r>
      <t xml:space="preserve">Average </t>
    </r>
    <r>
      <rPr>
        <i/>
        <sz val="11"/>
        <rFont val="Calibri"/>
        <family val="2"/>
        <scheme val="minor"/>
      </rPr>
      <t>Misc. Liability</t>
    </r>
    <r>
      <rPr>
        <sz val="11"/>
        <rFont val="Calibri"/>
        <family val="2"/>
        <scheme val="minor"/>
      </rPr>
      <t xml:space="preserve"> Premium Change</t>
    </r>
  </si>
  <si>
    <t>-15% to -20%</t>
  </si>
  <si>
    <t>-0.01% to -5%</t>
  </si>
  <si>
    <t>0%</t>
  </si>
  <si>
    <t>+0.01% to +5%</t>
  </si>
  <si>
    <t>+5% to +10%</t>
  </si>
  <si>
    <t>+10% to +15%</t>
  </si>
  <si>
    <t>+15% to +20%</t>
  </si>
  <si>
    <t>+20% to +25%</t>
  </si>
  <si>
    <t>+25% to +30%</t>
  </si>
  <si>
    <t>+30% to +35%</t>
  </si>
  <si>
    <t>Total</t>
  </si>
  <si>
    <t>*Premium amounts provided represent annualized figures.</t>
  </si>
  <si>
    <t/>
  </si>
  <si>
    <t>Supplemental Exhibit 2 Customer Dislocation</t>
  </si>
  <si>
    <t>-10% to -15%</t>
  </si>
  <si>
    <t>n/a</t>
  </si>
  <si>
    <t>-5% to -10%</t>
  </si>
  <si>
    <t>©, Copyright, State Farm Mutual Automobile Insurance Company 2023</t>
  </si>
  <si>
    <t>No reproduction of this copyrighted material without express written consent from State Farm®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</si>
</sst>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</cellStyleXfs>
  <cellXfs count="42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5" fillId="0" borderId="5" xfId="4" applyFont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4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2" borderId="8" xfId="4" applyFont="1" applyFill="1" applyBorder="1" applyAlignment="1">
      <alignment horizontal="center" vertical="center" wrapText="1"/>
    </xf>
    <xf numFmtId="0" fontId="5" fillId="2" borderId="9" xfId="4" applyFont="1" applyFill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7" fillId="0" borderId="0" xfId="4" applyFont="1" applyAlignment="1">
      <alignment horizontal="center"/>
    </xf>
    <xf numFmtId="49" fontId="5" fillId="0" borderId="11" xfId="5" applyNumberFormat="1" applyFont="1" applyBorder="1" applyAlignment="1">
      <alignment horizontal="center" wrapText="1"/>
    </xf>
    <xf numFmtId="3" fontId="0" fillId="0" borderId="12" xfId="0" applyNumberFormat="1" applyBorder="1" applyAlignment="1">
      <alignment horizontal="center"/>
    </xf>
    <xf numFmtId="165" fontId="0" fillId="0" borderId="12" xfId="3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1" fillId="2" borderId="12" xfId="1" applyNumberFormat="1" applyFont="1" applyFill="1" applyBorder="1" applyAlignment="1">
      <alignment horizontal="center"/>
    </xf>
    <xf numFmtId="166" fontId="5" fillId="0" borderId="13" xfId="1" applyNumberFormat="1" applyFont="1" applyFill="1" applyBorder="1" applyAlignment="1">
      <alignment horizontal="center" wrapText="1"/>
    </xf>
    <xf numFmtId="166" fontId="1" fillId="2" borderId="13" xfId="1" applyNumberFormat="1" applyFont="1" applyFill="1" applyBorder="1" applyAlignment="1">
      <alignment horizontal="center"/>
    </xf>
    <xf numFmtId="166" fontId="5" fillId="2" borderId="14" xfId="1" applyNumberFormat="1" applyFont="1" applyFill="1" applyBorder="1" applyAlignment="1">
      <alignment horizontal="center"/>
    </xf>
    <xf numFmtId="166" fontId="5" fillId="0" borderId="12" xfId="1" applyNumberFormat="1" applyFont="1" applyFill="1" applyBorder="1" applyAlignment="1">
      <alignment horizontal="center" wrapText="1"/>
    </xf>
    <xf numFmtId="44" fontId="0" fillId="0" borderId="0" xfId="0" applyNumberFormat="1"/>
    <xf numFmtId="9" fontId="0" fillId="0" borderId="0" xfId="3" applyFont="1"/>
    <xf numFmtId="9" fontId="0" fillId="0" borderId="0" xfId="3" applyFont="1" applyBorder="1"/>
    <xf numFmtId="49" fontId="5" fillId="0" borderId="15" xfId="5" applyNumberFormat="1" applyFont="1" applyBorder="1" applyAlignment="1">
      <alignment horizontal="center" wrapText="1"/>
    </xf>
    <xf numFmtId="0" fontId="8" fillId="0" borderId="5" xfId="4" applyFont="1" applyBorder="1" applyAlignment="1">
      <alignment horizontal="center" wrapText="1"/>
    </xf>
    <xf numFmtId="3" fontId="2" fillId="2" borderId="6" xfId="0" applyNumberFormat="1" applyFont="1" applyFill="1" applyBorder="1" applyAlignment="1">
      <alignment horizontal="center"/>
    </xf>
    <xf numFmtId="166" fontId="5" fillId="0" borderId="13" xfId="2" applyNumberFormat="1" applyFont="1" applyFill="1" applyBorder="1" applyAlignment="1">
      <alignment horizontal="center" wrapText="1"/>
    </xf>
    <xf numFmtId="166" fontId="1" fillId="2" borderId="13" xfId="2" applyNumberFormat="1" applyFont="1" applyFill="1" applyBorder="1" applyAlignment="1">
      <alignment horizontal="center"/>
    </xf>
    <xf numFmtId="166" fontId="5" fillId="2" borderId="14" xfId="2" applyNumberFormat="1" applyFont="1" applyFill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0" xfId="4" applyFont="1" applyAlignment="1">
      <alignment horizontal="left" wrapText="1"/>
    </xf>
    <xf numFmtId="0" fontId="0" fillId="0" borderId="0" xfId="0" applyAlignment="1">
      <alignment wrapText="1"/>
    </xf>
  </cellXfs>
  <cellStyles count="6">
    <cellStyle name="Comma" xfId="1" builtinId="3"/>
    <cellStyle name="Currency" xfId="2" builtinId="4"/>
    <cellStyle name="Normal" xfId="0" builtinId="0"/>
    <cellStyle name="Normal 2" xfId="5" xr:uid="{6DC0B320-EB1A-43E1-BA71-0D1A726EB7CB}"/>
    <cellStyle name="Normal 2 3" xfId="4" xr:uid="{70C83703-009A-408C-A73E-02980063B7A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REVISIONS\2023\4-1-2023%20Rate%20Filing\SOC\CA%20SO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QR1"/>
      <sheetName val="QR2"/>
      <sheetName val="ROC Exh"/>
      <sheetName val="Terr"/>
      <sheetName val="Base_STAR"/>
      <sheetName val="MCY ROC"/>
      <sheetName val="Drvr_Detl-YL"/>
      <sheetName val="REC ROC"/>
      <sheetName val="MCY_Class"/>
      <sheetName val="Drvr_Detl-YL (Proposal)"/>
      <sheetName val="FINAL SOC"/>
      <sheetName val="SOC"/>
      <sheetName val="CDI SOC"/>
      <sheetName val="Max-Min Change"/>
      <sheetName val="BRO"/>
      <sheetName val="ROC"/>
      <sheetName val="BRE"/>
      <sheetName val="SQL"/>
      <sheetName val="Data"/>
    </sheetNames>
    <sheetDataSet>
      <sheetData sheetId="0">
        <row r="28">
          <cell r="E28" t="str">
            <v>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8B46-52DA-48B1-B9CB-A2AF2E7D4F3A}">
  <sheetPr>
    <pageSetUpPr fitToPage="1"/>
  </sheetPr>
  <dimension ref="A1:U25"/>
  <sheetViews>
    <sheetView tabSelected="1" topLeftCell="A16" zoomScaleNormal="100" zoomScaleSheetLayoutView="85" workbookViewId="0">
      <selection activeCell="A24" sqref="A24"/>
    </sheetView>
  </sheetViews>
  <sheetFormatPr defaultRowHeight="14.4" x14ac:dyDescent="0.3"/>
  <cols>
    <col min="1" max="1" width="19.5546875" customWidth="1"/>
    <col min="2" max="2" width="13.44140625" bestFit="1" customWidth="1"/>
    <col min="3" max="3" width="12.88671875" customWidth="1"/>
    <col min="4" max="4" width="17.6640625" bestFit="1" customWidth="1"/>
    <col min="5" max="5" width="22.44140625" bestFit="1" customWidth="1"/>
    <col min="6" max="6" width="19.5546875" bestFit="1" customWidth="1"/>
    <col min="7" max="7" width="11.5546875" bestFit="1" customWidth="1"/>
    <col min="8" max="8" width="11.6640625" bestFit="1" customWidth="1"/>
    <col min="9" max="9" width="20.109375" customWidth="1"/>
    <col min="10" max="10" width="20.6640625" customWidth="1"/>
    <col min="11" max="11" width="18.5546875" customWidth="1"/>
    <col min="12" max="12" width="17.33203125" customWidth="1"/>
    <col min="13" max="13" width="18.6640625" customWidth="1"/>
    <col min="14" max="14" width="19.109375" customWidth="1"/>
    <col min="15" max="17" width="17.109375" customWidth="1"/>
    <col min="18" max="18" width="10.33203125" bestFit="1" customWidth="1"/>
    <col min="19" max="19" width="11.33203125" bestFit="1" customWidth="1"/>
  </cols>
  <sheetData>
    <row r="1" spans="1:21" x14ac:dyDescent="0.3">
      <c r="A1" s="1"/>
      <c r="B1" s="2"/>
      <c r="C1" s="2"/>
      <c r="E1" s="2"/>
      <c r="F1" s="2"/>
      <c r="G1" s="2"/>
      <c r="I1" s="2" t="s">
        <v>0</v>
      </c>
      <c r="K1" s="3"/>
      <c r="L1" s="2"/>
      <c r="M1" s="2"/>
      <c r="N1" s="2"/>
      <c r="O1" s="2"/>
      <c r="P1" s="2"/>
      <c r="Q1" s="2"/>
    </row>
    <row r="2" spans="1:21" x14ac:dyDescent="0.3">
      <c r="A2" s="4"/>
      <c r="B2" s="2"/>
      <c r="C2" s="2"/>
      <c r="E2" s="2"/>
      <c r="F2" s="2"/>
      <c r="G2" s="2"/>
      <c r="I2" s="2" t="s">
        <v>1</v>
      </c>
      <c r="K2" s="3"/>
      <c r="L2" s="2"/>
      <c r="M2" s="2"/>
      <c r="N2" s="2"/>
      <c r="O2" s="2"/>
      <c r="P2" s="2"/>
      <c r="Q2" s="2"/>
    </row>
    <row r="3" spans="1:21" x14ac:dyDescent="0.3">
      <c r="B3" s="2"/>
      <c r="C3" s="2"/>
      <c r="E3" s="2"/>
      <c r="F3" s="2"/>
      <c r="G3" s="2"/>
      <c r="I3" s="1" t="s">
        <v>34</v>
      </c>
      <c r="K3" s="3"/>
      <c r="L3" s="2"/>
      <c r="M3" s="2"/>
      <c r="N3" s="2"/>
      <c r="O3" s="2"/>
      <c r="P3" s="2"/>
      <c r="Q3" s="2"/>
    </row>
    <row r="4" spans="1:2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1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15" thickBot="1" x14ac:dyDescent="0.35">
      <c r="K6" s="5"/>
      <c r="L6" s="6"/>
    </row>
    <row r="7" spans="1:21" ht="15" thickBot="1" x14ac:dyDescent="0.35">
      <c r="A7" s="7"/>
      <c r="B7" s="8" t="s">
        <v>2</v>
      </c>
      <c r="C7" s="9"/>
      <c r="D7" s="9"/>
      <c r="E7" s="9"/>
      <c r="F7" s="9"/>
      <c r="G7" s="9"/>
      <c r="H7" s="10"/>
      <c r="I7" s="9"/>
      <c r="J7" s="11"/>
      <c r="K7" s="12" t="s">
        <v>3</v>
      </c>
      <c r="L7" s="12"/>
      <c r="M7" s="12"/>
      <c r="N7" s="12"/>
      <c r="O7" s="12"/>
      <c r="P7" s="12"/>
      <c r="Q7" s="12"/>
    </row>
    <row r="8" spans="1:21" ht="70.5" customHeight="1" thickBot="1" x14ac:dyDescent="0.35">
      <c r="A8" s="13" t="s">
        <v>4</v>
      </c>
      <c r="B8" s="14" t="s">
        <v>5</v>
      </c>
      <c r="C8" s="15" t="s">
        <v>6</v>
      </c>
      <c r="D8" s="15" t="s">
        <v>7</v>
      </c>
      <c r="E8" s="15" t="s">
        <v>8</v>
      </c>
      <c r="F8" s="15" t="s">
        <v>9</v>
      </c>
      <c r="G8" s="15" t="s">
        <v>10</v>
      </c>
      <c r="H8" s="16" t="s">
        <v>11</v>
      </c>
      <c r="I8" s="17" t="s">
        <v>12</v>
      </c>
      <c r="J8" s="18" t="s">
        <v>13</v>
      </c>
      <c r="K8" s="19" t="s">
        <v>14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T8" s="20"/>
      <c r="U8" s="20"/>
    </row>
    <row r="9" spans="1:21" ht="15" customHeight="1" x14ac:dyDescent="0.3">
      <c r="A9" s="21" t="s">
        <v>21</v>
      </c>
      <c r="B9" s="22">
        <v>18</v>
      </c>
      <c r="C9" s="23">
        <f>B9/$B$21</f>
        <v>5.0825031440929174E-6</v>
      </c>
      <c r="D9" s="24">
        <v>-11.879999999999995</v>
      </c>
      <c r="E9" s="25">
        <v>64.8</v>
      </c>
      <c r="F9" s="25">
        <v>52.92</v>
      </c>
      <c r="G9" s="26">
        <f>E9/B9</f>
        <v>3.5999999999999996</v>
      </c>
      <c r="H9" s="26">
        <f>F9/B9</f>
        <v>2.94</v>
      </c>
      <c r="I9" s="27">
        <f>H9-G9</f>
        <v>-0.6599999999999997</v>
      </c>
      <c r="J9" s="28">
        <v>-0.1799999999999998</v>
      </c>
      <c r="K9" s="29" t="s">
        <v>33</v>
      </c>
      <c r="L9" s="29" t="s">
        <v>33</v>
      </c>
      <c r="M9" s="29" t="s">
        <v>33</v>
      </c>
      <c r="N9" s="29" t="s">
        <v>33</v>
      </c>
      <c r="O9" s="29" t="s">
        <v>33</v>
      </c>
      <c r="P9" s="29" t="s">
        <v>33</v>
      </c>
      <c r="Q9" s="29">
        <v>-0.62526315789473697</v>
      </c>
      <c r="R9" s="5"/>
      <c r="S9" s="30"/>
      <c r="T9" s="31"/>
      <c r="U9" s="32"/>
    </row>
    <row r="10" spans="1:21" ht="15" customHeight="1" x14ac:dyDescent="0.3">
      <c r="A10" s="21" t="s">
        <v>35</v>
      </c>
      <c r="B10" s="22" t="s">
        <v>36</v>
      </c>
      <c r="C10" s="23"/>
      <c r="D10" s="24"/>
      <c r="E10" s="25"/>
      <c r="F10" s="25"/>
      <c r="G10" s="26"/>
      <c r="H10" s="26"/>
      <c r="I10" s="27"/>
      <c r="J10" s="28"/>
      <c r="K10" s="29"/>
      <c r="L10" s="29"/>
      <c r="M10" s="29"/>
      <c r="N10" s="29"/>
      <c r="O10" s="29"/>
      <c r="P10" s="29"/>
      <c r="Q10" s="29"/>
      <c r="R10" s="5"/>
      <c r="S10" s="30"/>
      <c r="T10" s="31"/>
      <c r="U10" s="32"/>
    </row>
    <row r="11" spans="1:21" ht="15" customHeight="1" x14ac:dyDescent="0.3">
      <c r="A11" s="21" t="s">
        <v>37</v>
      </c>
      <c r="B11" s="22" t="s">
        <v>36</v>
      </c>
      <c r="C11" s="23"/>
      <c r="D11" s="24"/>
      <c r="E11" s="25"/>
      <c r="F11" s="25"/>
      <c r="G11" s="26"/>
      <c r="H11" s="26"/>
      <c r="I11" s="27"/>
      <c r="J11" s="28"/>
      <c r="K11" s="29"/>
      <c r="L11" s="29"/>
      <c r="M11" s="29"/>
      <c r="N11" s="29"/>
      <c r="O11" s="29"/>
      <c r="P11" s="29"/>
      <c r="Q11" s="29"/>
      <c r="R11" s="5"/>
      <c r="S11" s="30"/>
      <c r="T11" s="31"/>
      <c r="U11" s="32"/>
    </row>
    <row r="12" spans="1:21" x14ac:dyDescent="0.3">
      <c r="A12" s="21" t="s">
        <v>22</v>
      </c>
      <c r="B12" s="22">
        <v>43966</v>
      </c>
      <c r="C12" s="23">
        <f t="shared" ref="C12:C21" si="0">B12/$B$21</f>
        <v>1.2414296290732733E-2</v>
      </c>
      <c r="D12" s="24">
        <v>-274305.87999980152</v>
      </c>
      <c r="E12" s="25">
        <v>26771614.4599998</v>
      </c>
      <c r="F12" s="25">
        <v>26497308.579999998</v>
      </c>
      <c r="G12" s="26">
        <f t="shared" ref="G12:G21" si="1">E12/B12</f>
        <v>608.9163094209116</v>
      </c>
      <c r="H12" s="26">
        <f t="shared" ref="H12:H21" si="2">F12/B12</f>
        <v>602.6772637947505</v>
      </c>
      <c r="I12" s="27">
        <f t="shared" ref="I12:I20" si="3">H12-G12</f>
        <v>-6.2390456261611007</v>
      </c>
      <c r="J12" s="28">
        <v>-1.99999999999818E-2</v>
      </c>
      <c r="K12" s="29">
        <v>-9.2809079949914679</v>
      </c>
      <c r="L12" s="29">
        <v>-0.28922956283120843</v>
      </c>
      <c r="M12" s="29">
        <v>5.4708605602216247</v>
      </c>
      <c r="N12" s="29">
        <v>3.9477535301669056</v>
      </c>
      <c r="O12" s="29">
        <v>3.5530232558139052</v>
      </c>
      <c r="P12" s="29">
        <v>0.4136869717283489</v>
      </c>
      <c r="Q12" s="29">
        <v>-0.62787079762689391</v>
      </c>
      <c r="R12" s="5"/>
      <c r="S12" s="30"/>
      <c r="T12" s="32"/>
      <c r="U12" s="32"/>
    </row>
    <row r="13" spans="1:21" x14ac:dyDescent="0.3">
      <c r="A13" s="21" t="s">
        <v>23</v>
      </c>
      <c r="B13" s="22">
        <v>194</v>
      </c>
      <c r="C13" s="23">
        <f t="shared" si="0"/>
        <v>5.4778089441890332E-5</v>
      </c>
      <c r="D13" s="24">
        <v>0</v>
      </c>
      <c r="E13" s="25">
        <v>124306.5799999998</v>
      </c>
      <c r="F13" s="25">
        <v>124306.5799999998</v>
      </c>
      <c r="G13" s="26">
        <f t="shared" si="1"/>
        <v>640.75556701030825</v>
      </c>
      <c r="H13" s="26">
        <f t="shared" si="2"/>
        <v>640.75556701030825</v>
      </c>
      <c r="I13" s="27">
        <f t="shared" si="3"/>
        <v>0</v>
      </c>
      <c r="J13" s="28">
        <v>0</v>
      </c>
      <c r="K13" s="29">
        <v>-9.0491752577329763</v>
      </c>
      <c r="L13" s="29">
        <v>-0.19630769230772366</v>
      </c>
      <c r="M13" s="29">
        <v>4.5949071618036585</v>
      </c>
      <c r="N13" s="29">
        <v>3.1800000000000015</v>
      </c>
      <c r="O13" s="29" t="s">
        <v>33</v>
      </c>
      <c r="P13" s="29">
        <v>0.40252427184464179</v>
      </c>
      <c r="Q13" s="29">
        <v>-0.61571428571429976</v>
      </c>
      <c r="R13" s="5"/>
      <c r="S13" s="30"/>
      <c r="T13" s="32"/>
      <c r="U13" s="32"/>
    </row>
    <row r="14" spans="1:21" x14ac:dyDescent="0.3">
      <c r="A14" s="21" t="s">
        <v>24</v>
      </c>
      <c r="B14" s="22">
        <v>830899</v>
      </c>
      <c r="C14" s="23">
        <f t="shared" si="0"/>
        <v>0.23461370999575892</v>
      </c>
      <c r="D14" s="24">
        <v>19750161.980000019</v>
      </c>
      <c r="E14" s="25">
        <v>648076705.05999994</v>
      </c>
      <c r="F14" s="25">
        <v>667826867.03999996</v>
      </c>
      <c r="G14" s="26">
        <f t="shared" si="1"/>
        <v>779.97049588457799</v>
      </c>
      <c r="H14" s="26">
        <f t="shared" si="2"/>
        <v>803.74012610437603</v>
      </c>
      <c r="I14" s="27">
        <f t="shared" si="3"/>
        <v>23.769630219798046</v>
      </c>
      <c r="J14" s="28">
        <v>765.08</v>
      </c>
      <c r="K14" s="29">
        <v>-8.4647108419671078</v>
      </c>
      <c r="L14" s="29">
        <v>-0.24516651064848871</v>
      </c>
      <c r="M14" s="29">
        <v>6.5112601817878595</v>
      </c>
      <c r="N14" s="29">
        <v>12.438242800353169</v>
      </c>
      <c r="O14" s="29">
        <v>24.034777877666926</v>
      </c>
      <c r="P14" s="29">
        <v>0.83868512991080513</v>
      </c>
      <c r="Q14" s="29">
        <v>-0.55774422772799548</v>
      </c>
      <c r="R14" s="5"/>
      <c r="S14" s="30"/>
      <c r="T14" s="31"/>
      <c r="U14" s="32"/>
    </row>
    <row r="15" spans="1:21" x14ac:dyDescent="0.3">
      <c r="A15" s="21" t="s">
        <v>25</v>
      </c>
      <c r="B15" s="22">
        <v>2431207</v>
      </c>
      <c r="C15" s="23">
        <f t="shared" si="0"/>
        <v>0.68647873452448382</v>
      </c>
      <c r="D15" s="24">
        <v>210209141.64001989</v>
      </c>
      <c r="E15" s="25">
        <v>2854525045.5399799</v>
      </c>
      <c r="F15" s="25">
        <v>3064734187.1799998</v>
      </c>
      <c r="G15" s="26">
        <f t="shared" si="1"/>
        <v>1174.1184710063685</v>
      </c>
      <c r="H15" s="26">
        <f t="shared" si="2"/>
        <v>1260.5813438263381</v>
      </c>
      <c r="I15" s="27">
        <f t="shared" si="3"/>
        <v>86.462872819969562</v>
      </c>
      <c r="J15" s="28">
        <v>2962.5</v>
      </c>
      <c r="K15" s="29">
        <v>-7.7982173218664856</v>
      </c>
      <c r="L15" s="29">
        <v>-0.22768426277966899</v>
      </c>
      <c r="M15" s="29">
        <v>6.9172321298185819</v>
      </c>
      <c r="N15" s="29">
        <v>30.631628656802725</v>
      </c>
      <c r="O15" s="29">
        <v>49.019495633905798</v>
      </c>
      <c r="P15" s="29">
        <v>1.1476056832999626</v>
      </c>
      <c r="Q15" s="29">
        <v>-0.5753568231850521</v>
      </c>
      <c r="R15" s="5"/>
      <c r="S15" s="30"/>
      <c r="T15" s="32"/>
      <c r="U15" s="32"/>
    </row>
    <row r="16" spans="1:21" x14ac:dyDescent="0.3">
      <c r="A16" s="21" t="s">
        <v>26</v>
      </c>
      <c r="B16" s="22">
        <v>208152</v>
      </c>
      <c r="C16" s="23">
        <f t="shared" si="0"/>
        <v>5.8774066358290494E-2</v>
      </c>
      <c r="D16" s="24">
        <v>34691961.920001984</v>
      </c>
      <c r="E16" s="25">
        <v>316081076.25999802</v>
      </c>
      <c r="F16" s="25">
        <v>350773038.18000001</v>
      </c>
      <c r="G16" s="26">
        <f t="shared" si="1"/>
        <v>1518.5108779161287</v>
      </c>
      <c r="H16" s="26">
        <f t="shared" si="2"/>
        <v>1685.177361639571</v>
      </c>
      <c r="I16" s="27">
        <f t="shared" si="3"/>
        <v>166.6664837234423</v>
      </c>
      <c r="J16" s="28">
        <v>11033.8</v>
      </c>
      <c r="K16" s="29">
        <v>-6.1849622399475344</v>
      </c>
      <c r="L16" s="29">
        <v>-0.19201846346409213</v>
      </c>
      <c r="M16" s="29">
        <v>6.7538856992158101</v>
      </c>
      <c r="N16" s="29">
        <v>76.553792782059887</v>
      </c>
      <c r="O16" s="29">
        <v>81.981132124651481</v>
      </c>
      <c r="P16" s="29">
        <v>1.1663167702351325</v>
      </c>
      <c r="Q16" s="29">
        <v>-0.59308320668693004</v>
      </c>
      <c r="R16" s="5"/>
      <c r="S16" s="30"/>
      <c r="T16" s="32"/>
      <c r="U16" s="32"/>
    </row>
    <row r="17" spans="1:21" x14ac:dyDescent="0.3">
      <c r="A17" s="21" t="s">
        <v>27</v>
      </c>
      <c r="B17" s="22">
        <v>805</v>
      </c>
      <c r="C17" s="23">
        <f t="shared" si="0"/>
        <v>2.2730083505526658E-4</v>
      </c>
      <c r="D17" s="24">
        <v>97154.239999997895</v>
      </c>
      <c r="E17" s="25">
        <v>619233.68000000005</v>
      </c>
      <c r="F17" s="25">
        <v>716387.91999999795</v>
      </c>
      <c r="G17" s="26">
        <f t="shared" si="1"/>
        <v>769.23438509316782</v>
      </c>
      <c r="H17" s="26">
        <f t="shared" si="2"/>
        <v>889.92288198757512</v>
      </c>
      <c r="I17" s="27">
        <f t="shared" si="3"/>
        <v>120.68849689440731</v>
      </c>
      <c r="J17" s="28">
        <v>1146.219999999998</v>
      </c>
      <c r="K17" s="29">
        <v>-4.7719130434774106</v>
      </c>
      <c r="L17" s="29">
        <v>-0.16796610169491663</v>
      </c>
      <c r="M17" s="29">
        <v>5.9426315789473749</v>
      </c>
      <c r="N17" s="29">
        <v>74.212173913043458</v>
      </c>
      <c r="O17" s="29">
        <v>67.330550284630007</v>
      </c>
      <c r="P17" s="29">
        <v>0.73988212180746549</v>
      </c>
      <c r="Q17" s="29">
        <v>-0.66965517241379657</v>
      </c>
      <c r="R17" s="5"/>
      <c r="S17" s="30"/>
      <c r="T17" s="32"/>
      <c r="U17" s="32"/>
    </row>
    <row r="18" spans="1:21" x14ac:dyDescent="0.3">
      <c r="A18" s="21" t="s">
        <v>28</v>
      </c>
      <c r="B18" s="22">
        <v>588</v>
      </c>
      <c r="C18" s="23">
        <f t="shared" si="0"/>
        <v>1.6602843604036864E-4</v>
      </c>
      <c r="D18" s="24">
        <v>6345.6600000000035</v>
      </c>
      <c r="E18" s="25">
        <v>27924.479999999799</v>
      </c>
      <c r="F18" s="25">
        <v>34270.139999999803</v>
      </c>
      <c r="G18" s="26">
        <f t="shared" si="1"/>
        <v>47.490612244897619</v>
      </c>
      <c r="H18" s="26">
        <f t="shared" si="2"/>
        <v>58.28255102040783</v>
      </c>
      <c r="I18" s="27">
        <f t="shared" si="3"/>
        <v>10.791938775510211</v>
      </c>
      <c r="J18" s="28">
        <v>495.59999999999798</v>
      </c>
      <c r="K18" s="29">
        <v>-6.9066666666666761</v>
      </c>
      <c r="L18" s="29">
        <v>-0.18666666666666268</v>
      </c>
      <c r="M18" s="29">
        <v>4.4999999999999991</v>
      </c>
      <c r="N18" s="29">
        <v>10.477380952380953</v>
      </c>
      <c r="O18" s="29">
        <v>16.47999999999999</v>
      </c>
      <c r="P18" s="29">
        <v>0.56215885947042532</v>
      </c>
      <c r="Q18" s="29">
        <v>-0.69133333333333458</v>
      </c>
      <c r="R18" s="5"/>
      <c r="S18" s="30"/>
      <c r="T18" s="32"/>
      <c r="U18" s="32"/>
    </row>
    <row r="19" spans="1:21" x14ac:dyDescent="0.3">
      <c r="A19" s="21" t="s">
        <v>29</v>
      </c>
      <c r="B19" s="22">
        <v>21301</v>
      </c>
      <c r="C19" s="23">
        <f t="shared" si="0"/>
        <v>6.0145777484624015E-3</v>
      </c>
      <c r="D19" s="24">
        <v>387362.02000000211</v>
      </c>
      <c r="E19" s="25">
        <v>1303665.299999998</v>
      </c>
      <c r="F19" s="25">
        <v>1691027.32</v>
      </c>
      <c r="G19" s="26">
        <f t="shared" si="1"/>
        <v>61.202070325336742</v>
      </c>
      <c r="H19" s="26">
        <f t="shared" si="2"/>
        <v>79.38722689075631</v>
      </c>
      <c r="I19" s="27">
        <f t="shared" si="3"/>
        <v>18.185156565419568</v>
      </c>
      <c r="J19" s="28">
        <v>1335.679999999998</v>
      </c>
      <c r="K19" s="29">
        <v>0</v>
      </c>
      <c r="L19" s="29">
        <v>0</v>
      </c>
      <c r="M19" s="29">
        <v>0</v>
      </c>
      <c r="N19" s="29">
        <v>18.16450734638304</v>
      </c>
      <c r="O19" s="29">
        <v>0</v>
      </c>
      <c r="P19" s="29">
        <v>0.4427976190476039</v>
      </c>
      <c r="Q19" s="29">
        <v>-0.46731707317073168</v>
      </c>
      <c r="R19" s="5"/>
      <c r="S19" s="30"/>
      <c r="T19" s="32"/>
      <c r="U19" s="32"/>
    </row>
    <row r="20" spans="1:21" ht="15" thickBot="1" x14ac:dyDescent="0.35">
      <c r="A20" s="33" t="s">
        <v>30</v>
      </c>
      <c r="B20" s="22">
        <v>4432</v>
      </c>
      <c r="C20" s="23">
        <f t="shared" si="0"/>
        <v>1.2514252185899894E-3</v>
      </c>
      <c r="D20" s="24">
        <v>24201.579999999798</v>
      </c>
      <c r="E20" s="25">
        <v>80554.62</v>
      </c>
      <c r="F20" s="25">
        <v>104756.19999999979</v>
      </c>
      <c r="G20" s="26">
        <f t="shared" si="1"/>
        <v>18.175681407942236</v>
      </c>
      <c r="H20" s="26">
        <f t="shared" si="2"/>
        <v>23.636326714801399</v>
      </c>
      <c r="I20" s="27">
        <f t="shared" si="3"/>
        <v>5.4606453068591634</v>
      </c>
      <c r="J20" s="28">
        <v>38.919999999999803</v>
      </c>
      <c r="K20" s="29">
        <v>0</v>
      </c>
      <c r="L20" s="29">
        <v>0</v>
      </c>
      <c r="M20" s="29">
        <v>0</v>
      </c>
      <c r="N20" s="29">
        <v>5.4606453068591598</v>
      </c>
      <c r="O20" s="29">
        <v>0</v>
      </c>
      <c r="P20" s="29">
        <v>0</v>
      </c>
      <c r="Q20" s="29" t="s">
        <v>33</v>
      </c>
      <c r="R20" s="5"/>
      <c r="S20" s="30"/>
      <c r="T20" s="32"/>
      <c r="U20" s="32"/>
    </row>
    <row r="21" spans="1:21" ht="41.25" customHeight="1" thickBot="1" x14ac:dyDescent="0.35">
      <c r="A21" s="34" t="s">
        <v>31</v>
      </c>
      <c r="B21" s="35">
        <f>SUM(B9:B20)</f>
        <v>3541562</v>
      </c>
      <c r="C21" s="23">
        <f t="shared" si="0"/>
        <v>1</v>
      </c>
      <c r="D21" s="24">
        <f>SUM(D9:D20)</f>
        <v>264892011.28002211</v>
      </c>
      <c r="E21" s="24">
        <f t="shared" ref="E21:F21" si="4">SUM(E9:E20)</f>
        <v>3847610190.7799773</v>
      </c>
      <c r="F21" s="24">
        <f t="shared" si="4"/>
        <v>4112502202.0599995</v>
      </c>
      <c r="G21" s="36">
        <f t="shared" si="1"/>
        <v>1086.416160660177</v>
      </c>
      <c r="H21" s="36">
        <f t="shared" si="2"/>
        <v>1161.2114095588329</v>
      </c>
      <c r="I21" s="37">
        <f>H21-G21</f>
        <v>74.795248898655927</v>
      </c>
      <c r="J21" s="38">
        <f>MAX(J9:J20)</f>
        <v>11033.8</v>
      </c>
      <c r="K21" s="39">
        <v>-7.8790167131003859</v>
      </c>
      <c r="L21" s="39">
        <v>-0.22920236665407911</v>
      </c>
      <c r="M21" s="39">
        <v>6.8060723685543048</v>
      </c>
      <c r="N21" s="39">
        <v>30.850232756593744</v>
      </c>
      <c r="O21" s="39">
        <v>47.917153228159471</v>
      </c>
      <c r="P21" s="39">
        <v>1.0881358743516918</v>
      </c>
      <c r="Q21" s="39">
        <v>-0.57274490062936445</v>
      </c>
      <c r="R21" s="5"/>
      <c r="S21" s="6"/>
    </row>
    <row r="22" spans="1:21" ht="15" customHeight="1" x14ac:dyDescent="0.3">
      <c r="A22" s="40" t="s">
        <v>32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4" spans="1:21" x14ac:dyDescent="0.3">
      <c r="A24" t="s">
        <v>38</v>
      </c>
    </row>
    <row r="25" spans="1:21" x14ac:dyDescent="0.3">
      <c r="A25" t="s">
        <v>39</v>
      </c>
    </row>
  </sheetData>
  <mergeCells count="1">
    <mergeCell ref="A22:Q22"/>
  </mergeCells>
  <printOptions horizontalCentered="1"/>
  <pageMargins left="0.7" right="0.7" top="0.75" bottom="0.75" header="0.3" footer="0.3"/>
  <pageSetup scale="41" orientation="landscape" r:id="rId1"/>
  <headerFooter>
    <oddHeader>&amp;RExhibit 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Schuman</dc:creator>
  <cp:lastModifiedBy>Denise Webb</cp:lastModifiedBy>
  <dcterms:created xsi:type="dcterms:W3CDTF">2023-01-12T21:32:39Z</dcterms:created>
  <dcterms:modified xsi:type="dcterms:W3CDTF">2023-01-12T22:43:34Z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2023-01-12T21:32:43Z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5e826a3e-a7cd-44ed-88cf-0904868442fa</vt:lpwstr>
  </property>
  <property fmtid="{D5CDD505-2E9C-101B-9397-08002B2CF9AE}" pid="8" name="MSIP_Label_261ecbe3-7ba9-4124-b9d7-ffd820687beb_ContentBits">
    <vt:lpwstr>0</vt:lpwstr>
  </property>
</Properties>
</file>