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Filing\Objections\05-25-20023 phone call\"/>
    </mc:Choice>
  </mc:AlternateContent>
  <xr:revisionPtr revIDLastSave="0" documentId="8_{FE3E63C3-4E86-4378-A9B4-46D07F178AA9}" xr6:coauthVersionLast="47" xr6:coauthVersionMax="47" xr10:uidLastSave="{00000000-0000-0000-0000-000000000000}"/>
  <bookViews>
    <workbookView xWindow="-120" yWindow="-120" windowWidth="29040" windowHeight="15840" xr2:uid="{1E201D28-63B9-42EF-BE89-8D1F566BB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F21" i="1"/>
  <c r="E21" i="1"/>
  <c r="D21" i="1"/>
  <c r="B21" i="1"/>
  <c r="H20" i="1" l="1"/>
  <c r="G20" i="1"/>
  <c r="G19" i="1"/>
  <c r="H19" i="1"/>
  <c r="G18" i="1"/>
  <c r="H17" i="1"/>
  <c r="G17" i="1"/>
  <c r="H16" i="1"/>
  <c r="G16" i="1"/>
  <c r="G15" i="1"/>
  <c r="H15" i="1"/>
  <c r="G14" i="1"/>
  <c r="H13" i="1"/>
  <c r="G13" i="1"/>
  <c r="H12" i="1"/>
  <c r="G12" i="1"/>
  <c r="H11" i="1"/>
  <c r="G10" i="1"/>
  <c r="H9" i="1"/>
  <c r="G9" i="1"/>
  <c r="I15" i="1" l="1"/>
  <c r="I19" i="1"/>
  <c r="I12" i="1"/>
  <c r="I9" i="1"/>
  <c r="I13" i="1"/>
  <c r="I20" i="1"/>
  <c r="I16" i="1"/>
  <c r="I17" i="1"/>
  <c r="H21" i="1"/>
  <c r="G11" i="1"/>
  <c r="I11" i="1" s="1"/>
  <c r="H18" i="1"/>
  <c r="I18" i="1" s="1"/>
  <c r="H10" i="1"/>
  <c r="I10" i="1" s="1"/>
  <c r="H14" i="1"/>
  <c r="I14" i="1" s="1"/>
  <c r="C21" i="1" l="1"/>
  <c r="G21" i="1"/>
  <c r="I21" i="1" s="1"/>
</calcChain>
</file>

<file path=xl/sharedStrings.xml><?xml version="1.0" encoding="utf-8"?>
<sst xmlns="http://schemas.openxmlformats.org/spreadsheetml/2006/main" count="62" uniqueCount="37">
  <si>
    <t>State Farm Mutual Automobile Insurance Company</t>
  </si>
  <si>
    <t>California Private Passenger Auto</t>
  </si>
  <si>
    <t>Total Book of Business</t>
  </si>
  <si>
    <t>By Coverage/Program</t>
  </si>
  <si>
    <t>Percent Range*</t>
  </si>
  <si>
    <t>Policy Count</t>
  </si>
  <si>
    <t>Policy Distribution</t>
  </si>
  <si>
    <t>Total Rate Change</t>
  </si>
  <si>
    <t>Current Total Premium</t>
  </si>
  <si>
    <t>Proposed Total Premium</t>
  </si>
  <si>
    <t>Current Average Premium</t>
  </si>
  <si>
    <t>Proposed Average Premium</t>
  </si>
  <si>
    <t>Average Premium Increase/Decrease Change</t>
  </si>
  <si>
    <t>Highest Premium Increase A Policyholder Will Receive</t>
  </si>
  <si>
    <t>Average BIPD Premium Change</t>
  </si>
  <si>
    <t>Average MPC Premium Change</t>
  </si>
  <si>
    <t>Average UM Premium Change</t>
  </si>
  <si>
    <t>Average COMP Premium Change</t>
  </si>
  <si>
    <t>Average COLL Premium Change</t>
  </si>
  <si>
    <t>+40% to +45%</t>
  </si>
  <si>
    <t>+35% to +40%</t>
  </si>
  <si>
    <t>+30% to +35%</t>
  </si>
  <si>
    <t>+25% to +30%</t>
  </si>
  <si>
    <t>+20% to +25%</t>
  </si>
  <si>
    <t>+15% to +20%</t>
  </si>
  <si>
    <t>+10% to +15%</t>
  </si>
  <si>
    <t>+5% to +10%</t>
  </si>
  <si>
    <t>+0.01% to +5%</t>
  </si>
  <si>
    <t>0%</t>
  </si>
  <si>
    <t>-0.01% to -5%</t>
  </si>
  <si>
    <t>-5% to -10%</t>
  </si>
  <si>
    <t>Total</t>
  </si>
  <si>
    <t>*Premium amounts provided represent annualized figures.</t>
  </si>
  <si>
    <t/>
  </si>
  <si>
    <t>©, Copyright, State Farm Mutual Automobile Insurance Company 2023</t>
  </si>
  <si>
    <t>No reproduction of this copyrighted material allowed without express written consent from State Farm® </t>
  </si>
  <si>
    <t>Capped Range of Change - Hyundai/Kia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</si>
</sst>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&quot;$&quot;#,##0"/>
    <numFmt numFmtId="167" formatCode="0.0%"/>
    <numFmt numFmtId="168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5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5" fillId="0" borderId="5" xfId="4" applyFont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4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2" borderId="8" xfId="4" applyFont="1" applyFill="1" applyBorder="1" applyAlignment="1">
      <alignment horizontal="center" vertical="center" wrapText="1"/>
    </xf>
    <xf numFmtId="0" fontId="5" fillId="2" borderId="9" xfId="4" applyFont="1" applyFill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6" fillId="0" borderId="0" xfId="4" applyFont="1" applyAlignment="1">
      <alignment horizontal="center"/>
    </xf>
    <xf numFmtId="3" fontId="0" fillId="0" borderId="11" xfId="0" applyNumberFormat="1" applyBorder="1" applyAlignment="1">
      <alignment horizontal="center"/>
    </xf>
    <xf numFmtId="10" fontId="0" fillId="0" borderId="12" xfId="3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6" fontId="1" fillId="2" borderId="12" xfId="2" applyNumberFormat="1" applyFont="1" applyFill="1" applyBorder="1" applyAlignment="1">
      <alignment horizontal="center"/>
    </xf>
    <xf numFmtId="166" fontId="5" fillId="0" borderId="12" xfId="2" applyNumberFormat="1" applyFont="1" applyFill="1" applyBorder="1" applyAlignment="1">
      <alignment horizontal="center" wrapText="1"/>
    </xf>
    <xf numFmtId="166" fontId="5" fillId="0" borderId="13" xfId="2" applyNumberFormat="1" applyFont="1" applyFill="1" applyBorder="1" applyAlignment="1">
      <alignment horizontal="center" wrapText="1"/>
    </xf>
    <xf numFmtId="166" fontId="1" fillId="2" borderId="13" xfId="2" applyNumberFormat="1" applyFont="1" applyFill="1" applyBorder="1" applyAlignment="1">
      <alignment horizontal="center"/>
    </xf>
    <xf numFmtId="166" fontId="1" fillId="2" borderId="14" xfId="2" applyNumberFormat="1" applyFont="1" applyFill="1" applyBorder="1" applyAlignment="1">
      <alignment horizontal="center"/>
    </xf>
    <xf numFmtId="166" fontId="5" fillId="0" borderId="15" xfId="2" applyNumberFormat="1" applyFont="1" applyFill="1" applyBorder="1" applyAlignment="1">
      <alignment horizontal="center" wrapText="1"/>
    </xf>
    <xf numFmtId="44" fontId="0" fillId="0" borderId="0" xfId="0" applyNumberFormat="1"/>
    <xf numFmtId="9" fontId="0" fillId="0" borderId="0" xfId="3" applyFont="1" applyBorder="1"/>
    <xf numFmtId="9" fontId="0" fillId="0" borderId="0" xfId="3" applyFont="1"/>
    <xf numFmtId="49" fontId="5" fillId="0" borderId="16" xfId="5" applyNumberFormat="1" applyFont="1" applyBorder="1" applyAlignment="1">
      <alignment horizontal="center" wrapText="1"/>
    </xf>
    <xf numFmtId="0" fontId="3" fillId="0" borderId="5" xfId="4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/>
    </xf>
    <xf numFmtId="167" fontId="2" fillId="2" borderId="7" xfId="3" applyNumberFormat="1" applyFont="1" applyFill="1" applyBorder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0" borderId="7" xfId="2" applyNumberFormat="1" applyFont="1" applyFill="1" applyBorder="1" applyAlignment="1">
      <alignment horizontal="center"/>
    </xf>
    <xf numFmtId="164" fontId="2" fillId="2" borderId="9" xfId="2" applyNumberFormat="1" applyFont="1" applyFill="1" applyBorder="1" applyAlignment="1">
      <alignment horizontal="center"/>
    </xf>
    <xf numFmtId="168" fontId="2" fillId="2" borderId="7" xfId="2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9" fontId="1" fillId="2" borderId="0" xfId="3" applyFont="1" applyFill="1" applyBorder="1" applyAlignment="1">
      <alignment horizontal="center"/>
    </xf>
    <xf numFmtId="164" fontId="1" fillId="2" borderId="0" xfId="3" applyNumberFormat="1" applyFont="1" applyFill="1" applyBorder="1" applyAlignment="1">
      <alignment horizontal="center"/>
    </xf>
    <xf numFmtId="164" fontId="1" fillId="0" borderId="0" xfId="2" applyNumberFormat="1" applyFont="1" applyFill="1" applyBorder="1" applyAlignment="1">
      <alignment horizontal="center"/>
    </xf>
    <xf numFmtId="164" fontId="1" fillId="2" borderId="0" xfId="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5" fillId="0" borderId="0" xfId="4" applyFont="1" applyAlignment="1"/>
  </cellXfs>
  <cellStyles count="6">
    <cellStyle name="Comma" xfId="1" builtinId="3"/>
    <cellStyle name="Currency" xfId="2" builtinId="4"/>
    <cellStyle name="Normal" xfId="0" builtinId="0"/>
    <cellStyle name="Normal 2" xfId="5" xr:uid="{85B3D9AC-8100-4E65-A755-7E2E0C17536A}"/>
    <cellStyle name="Normal 2 3" xfId="4" xr:uid="{C7C6210F-1382-4C3E-AC72-A19C738A197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8B53-DCC0-4AEC-9389-0EFCA442DFAE}">
  <sheetPr>
    <pageSetUpPr fitToPage="1"/>
  </sheetPr>
  <dimension ref="A1:S26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19.5703125" customWidth="1"/>
    <col min="2" max="2" width="15" bestFit="1" customWidth="1"/>
    <col min="3" max="3" width="12.85546875" customWidth="1"/>
    <col min="4" max="4" width="16.28515625" bestFit="1" customWidth="1"/>
    <col min="5" max="5" width="22.42578125" bestFit="1" customWidth="1"/>
    <col min="6" max="6" width="22" bestFit="1" customWidth="1"/>
    <col min="7" max="7" width="11.5703125" bestFit="1" customWidth="1"/>
    <col min="8" max="8" width="11.7109375" bestFit="1" customWidth="1"/>
    <col min="9" max="9" width="20.140625" customWidth="1"/>
    <col min="10" max="10" width="20.7109375" customWidth="1"/>
    <col min="11" max="11" width="18.140625" bestFit="1" customWidth="1"/>
    <col min="12" max="12" width="17.28515625" customWidth="1"/>
    <col min="13" max="13" width="18.7109375" customWidth="1"/>
    <col min="14" max="14" width="19.140625" customWidth="1"/>
    <col min="15" max="15" width="17.140625" customWidth="1"/>
    <col min="16" max="16" width="10.28515625" bestFit="1" customWidth="1"/>
    <col min="17" max="17" width="11.28515625" bestFit="1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x14ac:dyDescent="0.25">
      <c r="A3" s="1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ht="15.75" thickBot="1" x14ac:dyDescent="0.3">
      <c r="K6" s="4"/>
      <c r="L6" s="5"/>
    </row>
    <row r="7" spans="1:19" ht="15.75" thickBot="1" x14ac:dyDescent="0.3">
      <c r="A7" s="6"/>
      <c r="B7" s="7" t="s">
        <v>2</v>
      </c>
      <c r="C7" s="8"/>
      <c r="D7" s="8"/>
      <c r="E7" s="8"/>
      <c r="F7" s="8"/>
      <c r="G7" s="8"/>
      <c r="H7" s="9"/>
      <c r="I7" s="8"/>
      <c r="J7" s="10"/>
      <c r="K7" s="11" t="s">
        <v>3</v>
      </c>
      <c r="L7" s="11"/>
      <c r="M7" s="11"/>
      <c r="N7" s="11"/>
      <c r="O7" s="11"/>
    </row>
    <row r="8" spans="1:19" ht="60.75" thickBot="1" x14ac:dyDescent="0.3">
      <c r="A8" s="12" t="s">
        <v>4</v>
      </c>
      <c r="B8" s="13" t="s">
        <v>5</v>
      </c>
      <c r="C8" s="14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 t="s">
        <v>11</v>
      </c>
      <c r="I8" s="16" t="s">
        <v>12</v>
      </c>
      <c r="J8" s="17" t="s">
        <v>13</v>
      </c>
      <c r="K8" s="18" t="s">
        <v>14</v>
      </c>
      <c r="L8" s="18" t="s">
        <v>15</v>
      </c>
      <c r="M8" s="18" t="s">
        <v>16</v>
      </c>
      <c r="N8" s="18" t="s">
        <v>17</v>
      </c>
      <c r="O8" s="18" t="s">
        <v>18</v>
      </c>
      <c r="R8" s="19"/>
      <c r="S8" s="19"/>
    </row>
    <row r="9" spans="1:19" ht="15.75" thickBot="1" x14ac:dyDescent="0.3">
      <c r="A9" s="32" t="s">
        <v>19</v>
      </c>
      <c r="B9" s="20">
        <v>1</v>
      </c>
      <c r="C9" s="21">
        <v>5.8657907085875174E-5</v>
      </c>
      <c r="D9" s="22">
        <v>44.419999999999987</v>
      </c>
      <c r="E9" s="23">
        <v>110.28</v>
      </c>
      <c r="F9" s="24">
        <v>154.69999999999999</v>
      </c>
      <c r="G9" s="25">
        <f t="shared" ref="G9:G20" si="0">E9/B9</f>
        <v>110.28</v>
      </c>
      <c r="H9" s="24">
        <f t="shared" ref="H9:H20" si="1">F9/B9</f>
        <v>154.69999999999999</v>
      </c>
      <c r="I9" s="26">
        <f t="shared" ref="I9:I20" si="2">H9-G9</f>
        <v>44.419999999999987</v>
      </c>
      <c r="J9" s="27">
        <v>44.419999999999803</v>
      </c>
      <c r="K9" s="24" t="s">
        <v>33</v>
      </c>
      <c r="L9" s="24" t="s">
        <v>33</v>
      </c>
      <c r="M9" s="24" t="s">
        <v>33</v>
      </c>
      <c r="N9" s="24">
        <v>44.419999999999987</v>
      </c>
      <c r="O9" s="28" t="s">
        <v>33</v>
      </c>
      <c r="P9" s="4"/>
      <c r="Q9" s="29"/>
      <c r="R9" s="30"/>
      <c r="S9" s="30"/>
    </row>
    <row r="10" spans="1:19" ht="15.75" thickBot="1" x14ac:dyDescent="0.3">
      <c r="A10" s="32" t="s">
        <v>20</v>
      </c>
      <c r="B10" s="20">
        <v>1</v>
      </c>
      <c r="C10" s="21">
        <v>5.8657907085875174E-5</v>
      </c>
      <c r="D10" s="22">
        <v>67.200000000000017</v>
      </c>
      <c r="E10" s="23">
        <v>170.6</v>
      </c>
      <c r="F10" s="24">
        <v>237.8</v>
      </c>
      <c r="G10" s="25">
        <f t="shared" si="0"/>
        <v>170.6</v>
      </c>
      <c r="H10" s="24">
        <f t="shared" si="1"/>
        <v>237.8</v>
      </c>
      <c r="I10" s="26">
        <f t="shared" si="2"/>
        <v>67.200000000000017</v>
      </c>
      <c r="J10" s="27">
        <v>67.2</v>
      </c>
      <c r="K10" s="24" t="s">
        <v>33</v>
      </c>
      <c r="L10" s="24" t="s">
        <v>33</v>
      </c>
      <c r="M10" s="24" t="s">
        <v>33</v>
      </c>
      <c r="N10" s="24">
        <v>67.200000000000017</v>
      </c>
      <c r="O10" s="28" t="s">
        <v>33</v>
      </c>
      <c r="P10" s="4"/>
      <c r="Q10" s="29"/>
      <c r="R10" s="30"/>
      <c r="S10" s="30"/>
    </row>
    <row r="11" spans="1:19" ht="15.75" thickBot="1" x14ac:dyDescent="0.3">
      <c r="A11" s="32" t="s">
        <v>21</v>
      </c>
      <c r="B11" s="20">
        <v>1</v>
      </c>
      <c r="C11" s="21">
        <v>5.8657907085875174E-5</v>
      </c>
      <c r="D11" s="22">
        <v>14.04</v>
      </c>
      <c r="E11" s="23">
        <v>44.52</v>
      </c>
      <c r="F11" s="24">
        <v>58.56</v>
      </c>
      <c r="G11" s="25">
        <f t="shared" si="0"/>
        <v>44.52</v>
      </c>
      <c r="H11" s="24">
        <f t="shared" si="1"/>
        <v>58.56</v>
      </c>
      <c r="I11" s="26">
        <f t="shared" si="2"/>
        <v>14.04</v>
      </c>
      <c r="J11" s="27">
        <v>14.04</v>
      </c>
      <c r="K11" s="24" t="s">
        <v>33</v>
      </c>
      <c r="L11" s="24" t="s">
        <v>33</v>
      </c>
      <c r="M11" s="24" t="s">
        <v>33</v>
      </c>
      <c r="N11" s="24">
        <v>14.04</v>
      </c>
      <c r="O11" s="28" t="s">
        <v>33</v>
      </c>
      <c r="P11" s="4"/>
      <c r="Q11" s="29"/>
      <c r="R11" s="31"/>
      <c r="S11" s="30"/>
    </row>
    <row r="12" spans="1:19" ht="15.75" thickBot="1" x14ac:dyDescent="0.3">
      <c r="A12" s="32" t="s">
        <v>22</v>
      </c>
      <c r="B12" s="20">
        <v>5</v>
      </c>
      <c r="C12" s="21">
        <v>2.9328953542937588E-4</v>
      </c>
      <c r="D12" s="22">
        <v>181.77999999999997</v>
      </c>
      <c r="E12" s="23">
        <v>668.02</v>
      </c>
      <c r="F12" s="24">
        <v>849.8</v>
      </c>
      <c r="G12" s="25">
        <f t="shared" si="0"/>
        <v>133.60399999999998</v>
      </c>
      <c r="H12" s="24">
        <f t="shared" si="1"/>
        <v>169.95999999999998</v>
      </c>
      <c r="I12" s="26">
        <f t="shared" si="2"/>
        <v>36.355999999999995</v>
      </c>
      <c r="J12" s="27">
        <v>57.04</v>
      </c>
      <c r="K12" s="24" t="s">
        <v>33</v>
      </c>
      <c r="L12" s="24" t="s">
        <v>33</v>
      </c>
      <c r="M12" s="24" t="s">
        <v>33</v>
      </c>
      <c r="N12" s="24">
        <v>36.355999999999995</v>
      </c>
      <c r="O12" s="28" t="s">
        <v>33</v>
      </c>
      <c r="P12" s="4"/>
      <c r="Q12" s="29"/>
      <c r="R12" s="30"/>
      <c r="S12" s="30"/>
    </row>
    <row r="13" spans="1:19" ht="15.75" thickBot="1" x14ac:dyDescent="0.3">
      <c r="A13" s="32" t="s">
        <v>23</v>
      </c>
      <c r="B13" s="20">
        <v>4</v>
      </c>
      <c r="C13" s="21">
        <v>2.3463162834350069E-4</v>
      </c>
      <c r="D13" s="22">
        <v>110.44000000000199</v>
      </c>
      <c r="E13" s="23">
        <v>494.91999999999803</v>
      </c>
      <c r="F13" s="24">
        <v>605.36</v>
      </c>
      <c r="G13" s="25">
        <f t="shared" si="0"/>
        <v>123.72999999999951</v>
      </c>
      <c r="H13" s="24">
        <f t="shared" si="1"/>
        <v>151.34</v>
      </c>
      <c r="I13" s="26">
        <f t="shared" si="2"/>
        <v>27.610000000000497</v>
      </c>
      <c r="J13" s="27">
        <v>43.78</v>
      </c>
      <c r="K13" s="24" t="s">
        <v>33</v>
      </c>
      <c r="L13" s="24" t="s">
        <v>33</v>
      </c>
      <c r="M13" s="24" t="s">
        <v>33</v>
      </c>
      <c r="N13" s="24">
        <v>27.610000000000497</v>
      </c>
      <c r="O13" s="28" t="s">
        <v>33</v>
      </c>
      <c r="P13" s="4"/>
      <c r="Q13" s="29"/>
      <c r="R13" s="30"/>
      <c r="S13" s="30"/>
    </row>
    <row r="14" spans="1:19" ht="15.75" thickBot="1" x14ac:dyDescent="0.3">
      <c r="A14" s="32" t="s">
        <v>24</v>
      </c>
      <c r="B14" s="20">
        <v>26</v>
      </c>
      <c r="C14" s="21">
        <v>1.5251055842327545E-3</v>
      </c>
      <c r="D14" s="22">
        <v>4050.0199999998003</v>
      </c>
      <c r="E14" s="23">
        <v>25611.119999999999</v>
      </c>
      <c r="F14" s="24">
        <v>29661.139999999799</v>
      </c>
      <c r="G14" s="25">
        <f t="shared" si="0"/>
        <v>985.04307692307691</v>
      </c>
      <c r="H14" s="24">
        <f t="shared" si="1"/>
        <v>1140.8130769230693</v>
      </c>
      <c r="I14" s="26">
        <f t="shared" si="2"/>
        <v>155.76999999999236</v>
      </c>
      <c r="J14" s="27">
        <v>309.39999999999799</v>
      </c>
      <c r="K14" s="24">
        <v>66.603076923076941</v>
      </c>
      <c r="L14" s="24" t="s">
        <v>33</v>
      </c>
      <c r="M14" s="24">
        <v>0</v>
      </c>
      <c r="N14" s="24">
        <v>46.19666666666749</v>
      </c>
      <c r="O14" s="28">
        <v>67.20111111111116</v>
      </c>
      <c r="P14" s="4"/>
      <c r="Q14" s="29"/>
      <c r="R14" s="31"/>
      <c r="S14" s="30"/>
    </row>
    <row r="15" spans="1:19" ht="15.75" thickBot="1" x14ac:dyDescent="0.3">
      <c r="A15" s="32" t="s">
        <v>25</v>
      </c>
      <c r="B15" s="20">
        <v>1041</v>
      </c>
      <c r="C15" s="21">
        <v>6.1062881276396058E-2</v>
      </c>
      <c r="D15" s="22">
        <v>152795.33999999799</v>
      </c>
      <c r="E15" s="23">
        <v>1374651.46</v>
      </c>
      <c r="F15" s="24">
        <v>1527446.799999998</v>
      </c>
      <c r="G15" s="25">
        <f t="shared" si="0"/>
        <v>1320.5105283381363</v>
      </c>
      <c r="H15" s="24">
        <f t="shared" si="1"/>
        <v>1467.2879923150797</v>
      </c>
      <c r="I15" s="26">
        <f t="shared" si="2"/>
        <v>146.77746397694341</v>
      </c>
      <c r="J15" s="27">
        <v>682.2</v>
      </c>
      <c r="K15" s="24">
        <v>44.647550432276631</v>
      </c>
      <c r="L15" s="24">
        <v>0.79860262008734073</v>
      </c>
      <c r="M15" s="24">
        <v>0</v>
      </c>
      <c r="N15" s="24">
        <v>63.694678714857417</v>
      </c>
      <c r="O15" s="28">
        <v>43.512364380755351</v>
      </c>
      <c r="P15" s="4"/>
      <c r="Q15" s="29"/>
      <c r="R15" s="30"/>
      <c r="S15" s="30"/>
    </row>
    <row r="16" spans="1:19" ht="15.75" thickBot="1" x14ac:dyDescent="0.3">
      <c r="A16" s="32" t="s">
        <v>26</v>
      </c>
      <c r="B16" s="20">
        <v>7694</v>
      </c>
      <c r="C16" s="21">
        <v>0.45131393711872358</v>
      </c>
      <c r="D16" s="22">
        <v>809117.84000002034</v>
      </c>
      <c r="E16" s="23">
        <v>11217065.31999998</v>
      </c>
      <c r="F16" s="24">
        <v>12026183.16</v>
      </c>
      <c r="G16" s="25">
        <f t="shared" si="0"/>
        <v>1457.8977540940966</v>
      </c>
      <c r="H16" s="24">
        <f t="shared" si="1"/>
        <v>1563.059937613725</v>
      </c>
      <c r="I16" s="26">
        <f t="shared" si="2"/>
        <v>105.16218351962834</v>
      </c>
      <c r="J16" s="27">
        <v>603.319999999998</v>
      </c>
      <c r="K16" s="24">
        <v>28.59137433363669</v>
      </c>
      <c r="L16" s="24">
        <v>1.783248192770603</v>
      </c>
      <c r="M16" s="24">
        <v>0</v>
      </c>
      <c r="N16" s="24">
        <v>43.320177638453501</v>
      </c>
      <c r="O16" s="28">
        <v>32.730841292686158</v>
      </c>
      <c r="P16" s="4"/>
      <c r="Q16" s="29"/>
      <c r="R16" s="30"/>
      <c r="S16" s="30"/>
    </row>
    <row r="17" spans="1:19" ht="15.75" thickBot="1" x14ac:dyDescent="0.3">
      <c r="A17" s="32" t="s">
        <v>27</v>
      </c>
      <c r="B17" s="20">
        <v>7506</v>
      </c>
      <c r="C17" s="21">
        <v>0.44028625058657905</v>
      </c>
      <c r="D17" s="22">
        <v>299117.66000000015</v>
      </c>
      <c r="E17" s="23">
        <v>11306361.359999981</v>
      </c>
      <c r="F17" s="24">
        <v>11605479.019999981</v>
      </c>
      <c r="G17" s="25">
        <f t="shared" si="0"/>
        <v>1506.3098001598696</v>
      </c>
      <c r="H17" s="24">
        <f t="shared" si="1"/>
        <v>1546.1602744471065</v>
      </c>
      <c r="I17" s="26">
        <f t="shared" si="2"/>
        <v>39.850474287236921</v>
      </c>
      <c r="J17" s="27">
        <v>357.12</v>
      </c>
      <c r="K17" s="24">
        <v>-4.1077558635421267</v>
      </c>
      <c r="L17" s="24">
        <v>1.7302035749751761</v>
      </c>
      <c r="M17" s="24">
        <v>0</v>
      </c>
      <c r="N17" s="24">
        <v>34.956757997030373</v>
      </c>
      <c r="O17" s="28">
        <v>8.6562549046137036</v>
      </c>
      <c r="P17" s="4"/>
      <c r="Q17" s="29"/>
      <c r="R17" s="30"/>
      <c r="S17" s="30"/>
    </row>
    <row r="18" spans="1:19" ht="15.75" thickBot="1" x14ac:dyDescent="0.3">
      <c r="A18" s="32" t="s">
        <v>28</v>
      </c>
      <c r="B18" s="20" t="e">
        <v>#N/A</v>
      </c>
      <c r="C18" s="21" t="e">
        <v>#N/A</v>
      </c>
      <c r="D18" s="22" t="e">
        <v>#N/A</v>
      </c>
      <c r="E18" s="23" t="e">
        <v>#N/A</v>
      </c>
      <c r="F18" s="24" t="e">
        <v>#N/A</v>
      </c>
      <c r="G18" s="25" t="e">
        <f t="shared" si="0"/>
        <v>#N/A</v>
      </c>
      <c r="H18" s="24" t="e">
        <f t="shared" si="1"/>
        <v>#N/A</v>
      </c>
      <c r="I18" s="26" t="e">
        <f t="shared" si="2"/>
        <v>#N/A</v>
      </c>
      <c r="J18" s="27" t="e">
        <v>#N/A</v>
      </c>
      <c r="K18" s="24" t="s">
        <v>33</v>
      </c>
      <c r="L18" s="24" t="s">
        <v>33</v>
      </c>
      <c r="M18" s="24" t="s">
        <v>33</v>
      </c>
      <c r="N18" s="24" t="s">
        <v>33</v>
      </c>
      <c r="O18" s="28" t="s">
        <v>33</v>
      </c>
      <c r="P18" s="4"/>
      <c r="Q18" s="29"/>
      <c r="R18" s="31"/>
      <c r="S18" s="30"/>
    </row>
    <row r="19" spans="1:19" ht="15.75" thickBot="1" x14ac:dyDescent="0.3">
      <c r="A19" s="32" t="s">
        <v>29</v>
      </c>
      <c r="B19" s="20">
        <v>730</v>
      </c>
      <c r="C19" s="21">
        <v>4.2820272172688877E-2</v>
      </c>
      <c r="D19" s="22">
        <v>-12899.659999999916</v>
      </c>
      <c r="E19" s="23">
        <v>1102340.1399999999</v>
      </c>
      <c r="F19" s="24">
        <v>1089440.48</v>
      </c>
      <c r="G19" s="25">
        <f t="shared" si="0"/>
        <v>1510.0549863013698</v>
      </c>
      <c r="H19" s="24">
        <f t="shared" si="1"/>
        <v>1492.3842191780823</v>
      </c>
      <c r="I19" s="26">
        <f t="shared" si="2"/>
        <v>-17.670767123287533</v>
      </c>
      <c r="J19" s="27">
        <v>-3.9999999999963599E-2</v>
      </c>
      <c r="K19" s="24">
        <v>-34.730219178084901</v>
      </c>
      <c r="L19" s="24">
        <v>-1.5011444141689325</v>
      </c>
      <c r="M19" s="24">
        <v>0</v>
      </c>
      <c r="N19" s="24">
        <v>24.527657657657677</v>
      </c>
      <c r="O19" s="28">
        <v>-5.0167168674668643</v>
      </c>
      <c r="P19" s="4"/>
      <c r="Q19" s="29"/>
      <c r="R19" s="30"/>
      <c r="S19" s="30"/>
    </row>
    <row r="20" spans="1:19" ht="15.75" thickBot="1" x14ac:dyDescent="0.3">
      <c r="A20" s="32" t="s">
        <v>30</v>
      </c>
      <c r="B20" s="20">
        <v>39</v>
      </c>
      <c r="C20" s="21">
        <v>2.2876583763491317E-3</v>
      </c>
      <c r="D20" s="22">
        <v>-3459.7400000002017</v>
      </c>
      <c r="E20" s="23">
        <v>56212.800000000003</v>
      </c>
      <c r="F20" s="24">
        <v>52753.059999999801</v>
      </c>
      <c r="G20" s="25">
        <f t="shared" si="0"/>
        <v>1441.3538461538462</v>
      </c>
      <c r="H20" s="24">
        <f t="shared" si="1"/>
        <v>1352.6425641025589</v>
      </c>
      <c r="I20" s="26">
        <f t="shared" si="2"/>
        <v>-88.711282051287299</v>
      </c>
      <c r="J20" s="27">
        <v>-34.199999999999797</v>
      </c>
      <c r="K20" s="24">
        <v>-76.567692307692298</v>
      </c>
      <c r="L20" s="24">
        <v>0</v>
      </c>
      <c r="M20" s="24">
        <v>0</v>
      </c>
      <c r="N20" s="24">
        <v>20.551666666666115</v>
      </c>
      <c r="O20" s="28">
        <v>-33.7072222222222</v>
      </c>
      <c r="P20" s="4"/>
      <c r="Q20" s="29"/>
      <c r="R20" s="30"/>
      <c r="S20" s="30"/>
    </row>
    <row r="21" spans="1:19" ht="15.75" thickBot="1" x14ac:dyDescent="0.3">
      <c r="A21" s="33" t="s">
        <v>31</v>
      </c>
      <c r="B21" s="34">
        <f>SUM(B9:B17,B19:B20)</f>
        <v>17048</v>
      </c>
      <c r="C21" s="35">
        <f t="shared" ref="C21" si="3">B21/$B$21</f>
        <v>1</v>
      </c>
      <c r="D21" s="34">
        <f>SUM(D9:D17,D19:D20)</f>
        <v>1249139.3400000182</v>
      </c>
      <c r="E21" s="34">
        <f>SUM(E9:E17,E19:E20)</f>
        <v>25083730.539999962</v>
      </c>
      <c r="F21" s="34">
        <f>SUM(F9:F17,F19:F20)</f>
        <v>26332869.87999998</v>
      </c>
      <c r="G21" s="36">
        <f>E21/B21</f>
        <v>1471.3591353824472</v>
      </c>
      <c r="H21" s="37">
        <f>F21/B21</f>
        <v>1544.6310347254798</v>
      </c>
      <c r="I21" s="36">
        <f>H21-G21</f>
        <v>73.271899343032601</v>
      </c>
      <c r="J21" s="38">
        <f>MAX(J9:J17,J19:J20)</f>
        <v>682.2</v>
      </c>
      <c r="K21" s="39">
        <v>12.236000702657186</v>
      </c>
      <c r="L21" s="39">
        <v>1.5708283499444051</v>
      </c>
      <c r="M21" s="39">
        <v>0</v>
      </c>
      <c r="N21" s="39">
        <v>40.044123809523633</v>
      </c>
      <c r="O21" s="39">
        <v>21.113326161018499</v>
      </c>
      <c r="P21" s="4"/>
      <c r="Q21" s="5"/>
    </row>
    <row r="22" spans="1:19" x14ac:dyDescent="0.25">
      <c r="A22" s="19"/>
      <c r="B22" s="40"/>
      <c r="C22" s="41"/>
      <c r="D22" s="41"/>
      <c r="E22" s="41"/>
      <c r="F22" s="41"/>
      <c r="G22" s="42"/>
      <c r="H22" s="43"/>
      <c r="I22" s="44"/>
      <c r="J22" s="44"/>
      <c r="K22" s="45"/>
      <c r="L22" s="45"/>
      <c r="M22" s="45"/>
      <c r="N22" s="45"/>
      <c r="O22" s="45"/>
      <c r="P22" s="5"/>
    </row>
    <row r="23" spans="1:19" ht="14.45" customHeight="1" x14ac:dyDescent="0.25">
      <c r="A23" s="49" t="s">
        <v>32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6"/>
      <c r="Q23" s="46"/>
    </row>
    <row r="25" spans="1:19" x14ac:dyDescent="0.25">
      <c r="A25" s="48" t="s">
        <v>34</v>
      </c>
    </row>
    <row r="26" spans="1:19" s="47" customFormat="1" x14ac:dyDescent="0.25">
      <c r="A26" s="48" t="s">
        <v>35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</sheetData>
  <pageMargins left="0.7" right="0.7" top="0.75" bottom="0.75" header="0.3" footer="0.3"/>
  <pageSetup scale="40" orientation="landscape" r:id="rId1"/>
  <headerFooter>
    <oddHeader>&amp;RExhibit 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Maria Bunner</cp:lastModifiedBy>
  <cp:lastPrinted>2023-03-08T15:00:46Z</cp:lastPrinted>
  <dcterms:created xsi:type="dcterms:W3CDTF">2023-03-08T14:58:25Z</dcterms:created>
  <dcterms:modified xsi:type="dcterms:W3CDTF">2023-05-24T20:36:06Z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2023-03-08T14:58:26Z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cb134f54-4b1c-4ce0-9975-78e017af9a59</vt:lpwstr>
  </property>
  <property fmtid="{D5CDD505-2E9C-101B-9397-08002B2CF9AE}" pid="8" name="MSIP_Label_261ecbe3-7ba9-4124-b9d7-ffd820687beb_ContentBits">
    <vt:lpwstr>0</vt:lpwstr>
  </property>
</Properties>
</file>