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AUTO\STATE FILES\California\REVISIONS\2023\PP Symbol Filing\Filing\Objections\05-25-20023 phone call\"/>
    </mc:Choice>
  </mc:AlternateContent>
  <xr:revisionPtr revIDLastSave="0" documentId="8_{D39FAFFC-3E3E-494F-89D0-A9690EA25256}" xr6:coauthVersionLast="47" xr6:coauthVersionMax="47" xr10:uidLastSave="{00000000-0000-0000-0000-000000000000}"/>
  <bookViews>
    <workbookView xWindow="10470" yWindow="2670" windowWidth="17520" windowHeight="11385" xr2:uid="{1E201D28-63B9-42EF-BE89-8D1F566BB5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F24" i="1"/>
  <c r="E24" i="1"/>
  <c r="D24" i="1"/>
  <c r="B24" i="1"/>
  <c r="G23" i="1"/>
  <c r="H23" i="1"/>
  <c r="I23" i="1" s="1"/>
  <c r="G22" i="1"/>
  <c r="H21" i="1"/>
  <c r="G21" i="1"/>
  <c r="H20" i="1"/>
  <c r="G20" i="1"/>
  <c r="G19" i="1"/>
  <c r="H19" i="1"/>
  <c r="G18" i="1"/>
  <c r="H17" i="1"/>
  <c r="G17" i="1"/>
  <c r="H16" i="1"/>
  <c r="G16" i="1"/>
  <c r="G15" i="1"/>
  <c r="H15" i="1"/>
  <c r="I15" i="1" s="1"/>
  <c r="G14" i="1"/>
  <c r="H13" i="1"/>
  <c r="G13" i="1"/>
  <c r="H12" i="1"/>
  <c r="G12" i="1"/>
  <c r="H11" i="1"/>
  <c r="G10" i="1"/>
  <c r="H9" i="1"/>
  <c r="G9" i="1"/>
  <c r="I19" i="1" l="1"/>
  <c r="I12" i="1"/>
  <c r="I9" i="1"/>
  <c r="I13" i="1"/>
  <c r="I20" i="1"/>
  <c r="I16" i="1"/>
  <c r="I17" i="1"/>
  <c r="I11" i="1"/>
  <c r="I21" i="1"/>
  <c r="H24" i="1"/>
  <c r="G11" i="1"/>
  <c r="H18" i="1"/>
  <c r="I18" i="1" s="1"/>
  <c r="H22" i="1"/>
  <c r="I22" i="1" s="1"/>
  <c r="H10" i="1"/>
  <c r="I10" i="1" s="1"/>
  <c r="H14" i="1"/>
  <c r="I14" i="1" s="1"/>
  <c r="C24" i="1" l="1"/>
  <c r="G24" i="1"/>
  <c r="I24" i="1" s="1"/>
</calcChain>
</file>

<file path=xl/sharedStrings.xml><?xml version="1.0" encoding="utf-8"?>
<sst xmlns="http://schemas.openxmlformats.org/spreadsheetml/2006/main" count="68" uniqueCount="40">
  <si>
    <t>State Farm Mutual Automobile Insurance Company</t>
  </si>
  <si>
    <t>California Private Passenger Auto</t>
  </si>
  <si>
    <t>Total Book of Business</t>
  </si>
  <si>
    <t>By Coverage/Program</t>
  </si>
  <si>
    <t>Percent Range*</t>
  </si>
  <si>
    <t>Policy Count</t>
  </si>
  <si>
    <t>Policy Distribution</t>
  </si>
  <si>
    <t>Total Rate Change</t>
  </si>
  <si>
    <t>Current Total Premium</t>
  </si>
  <si>
    <t>Proposed Total Premium</t>
  </si>
  <si>
    <t>Current Average Premium</t>
  </si>
  <si>
    <t>Proposed Average Premium</t>
  </si>
  <si>
    <t>Average Premium Increase/Decrease Change</t>
  </si>
  <si>
    <t>Highest Premium Increase A Policyholder Will Receive</t>
  </si>
  <si>
    <t>Average BIPD Premium Change</t>
  </si>
  <si>
    <t>Average MPC Premium Change</t>
  </si>
  <si>
    <t>Average UM Premium Change</t>
  </si>
  <si>
    <t>Average COMP Premium Change</t>
  </si>
  <si>
    <t>Average COLL Premium Change</t>
  </si>
  <si>
    <t>+40% to +45%</t>
  </si>
  <si>
    <t>+35% to +40%</t>
  </si>
  <si>
    <t>+30% to +35%</t>
  </si>
  <si>
    <t>+25% to +30%</t>
  </si>
  <si>
    <t>+20% to +25%</t>
  </si>
  <si>
    <t>+15% to +20%</t>
  </si>
  <si>
    <t>+10% to +15%</t>
  </si>
  <si>
    <t>+5% to +10%</t>
  </si>
  <si>
    <t>+0.01% to +5%</t>
  </si>
  <si>
    <t>0%</t>
  </si>
  <si>
    <t>-0.01% to -5%</t>
  </si>
  <si>
    <t>-5% to -10%</t>
  </si>
  <si>
    <t>-10% to -15%</t>
  </si>
  <si>
    <t>-15% to -20%</t>
  </si>
  <si>
    <t>-20% to -25%</t>
  </si>
  <si>
    <t>Total</t>
  </si>
  <si>
    <t>*Premium amounts provided represent annualized figures.</t>
  </si>
  <si>
    <t/>
  </si>
  <si>
    <t>©, Copyright, State Farm Mutual Automobile Insurance Company 2023</t>
  </si>
  <si>
    <t>No reproduction of this copyrighted material allowed without express written consent from State Farm® </t>
  </si>
  <si>
    <t>Capped Range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</si>
</sst>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.0_);_(* \(#,##0.0\);_(* &quot;-&quot;??_);_(@_)"/>
    <numFmt numFmtId="166" formatCode="&quot;$&quot;#,##0"/>
    <numFmt numFmtId="167" formatCode="0.0%"/>
    <numFmt numFmtId="168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/>
  </cellStyleXfs>
  <cellXfs count="50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5" fillId="0" borderId="5" xfId="4" applyFont="1" applyBorder="1" applyAlignment="1">
      <alignment horizontal="center" vertical="center" wrapText="1"/>
    </xf>
    <xf numFmtId="0" fontId="5" fillId="2" borderId="6" xfId="4" applyFont="1" applyFill="1" applyBorder="1" applyAlignment="1">
      <alignment horizontal="center" vertical="center" wrapText="1"/>
    </xf>
    <xf numFmtId="0" fontId="5" fillId="2" borderId="7" xfId="4" applyFont="1" applyFill="1" applyBorder="1" applyAlignment="1">
      <alignment horizontal="center" vertical="center" wrapText="1"/>
    </xf>
    <xf numFmtId="0" fontId="5" fillId="0" borderId="7" xfId="4" applyFont="1" applyBorder="1" applyAlignment="1">
      <alignment horizontal="center" vertical="center" wrapText="1"/>
    </xf>
    <xf numFmtId="0" fontId="5" fillId="2" borderId="8" xfId="4" applyFont="1" applyFill="1" applyBorder="1" applyAlignment="1">
      <alignment horizontal="center" vertical="center" wrapText="1"/>
    </xf>
    <xf numFmtId="0" fontId="5" fillId="2" borderId="9" xfId="4" applyFont="1" applyFill="1" applyBorder="1" applyAlignment="1">
      <alignment horizontal="center" vertical="center" wrapText="1"/>
    </xf>
    <xf numFmtId="0" fontId="5" fillId="0" borderId="10" xfId="4" applyFont="1" applyBorder="1" applyAlignment="1">
      <alignment horizontal="center" vertical="center" wrapText="1"/>
    </xf>
    <xf numFmtId="0" fontId="6" fillId="0" borderId="0" xfId="4" applyFont="1" applyAlignment="1">
      <alignment horizontal="center"/>
    </xf>
    <xf numFmtId="3" fontId="0" fillId="0" borderId="11" xfId="0" applyNumberFormat="1" applyBorder="1" applyAlignment="1">
      <alignment horizontal="center"/>
    </xf>
    <xf numFmtId="10" fontId="0" fillId="0" borderId="12" xfId="3" applyNumberFormat="1" applyFont="1" applyBorder="1" applyAlignment="1">
      <alignment horizontal="center"/>
    </xf>
    <xf numFmtId="165" fontId="0" fillId="0" borderId="12" xfId="1" applyNumberFormat="1" applyFont="1" applyBorder="1" applyAlignment="1">
      <alignment horizontal="center"/>
    </xf>
    <xf numFmtId="166" fontId="1" fillId="2" borderId="12" xfId="2" applyNumberFormat="1" applyFont="1" applyFill="1" applyBorder="1" applyAlignment="1">
      <alignment horizontal="center"/>
    </xf>
    <xf numFmtId="166" fontId="5" fillId="0" borderId="12" xfId="2" applyNumberFormat="1" applyFont="1" applyFill="1" applyBorder="1" applyAlignment="1">
      <alignment horizontal="center" wrapText="1"/>
    </xf>
    <xf numFmtId="166" fontId="5" fillId="0" borderId="13" xfId="2" applyNumberFormat="1" applyFont="1" applyFill="1" applyBorder="1" applyAlignment="1">
      <alignment horizontal="center" wrapText="1"/>
    </xf>
    <xf numFmtId="166" fontId="1" fillId="2" borderId="13" xfId="2" applyNumberFormat="1" applyFont="1" applyFill="1" applyBorder="1" applyAlignment="1">
      <alignment horizontal="center"/>
    </xf>
    <xf numFmtId="166" fontId="1" fillId="2" borderId="14" xfId="2" applyNumberFormat="1" applyFont="1" applyFill="1" applyBorder="1" applyAlignment="1">
      <alignment horizontal="center"/>
    </xf>
    <xf numFmtId="166" fontId="5" fillId="0" borderId="15" xfId="2" applyNumberFormat="1" applyFont="1" applyFill="1" applyBorder="1" applyAlignment="1">
      <alignment horizontal="center" wrapText="1"/>
    </xf>
    <xf numFmtId="44" fontId="0" fillId="0" borderId="0" xfId="0" applyNumberFormat="1"/>
    <xf numFmtId="9" fontId="0" fillId="0" borderId="0" xfId="3" applyFont="1" applyBorder="1"/>
    <xf numFmtId="9" fontId="0" fillId="0" borderId="0" xfId="3" applyFont="1"/>
    <xf numFmtId="49" fontId="5" fillId="0" borderId="16" xfId="5" applyNumberFormat="1" applyFont="1" applyBorder="1" applyAlignment="1">
      <alignment horizontal="center" wrapText="1"/>
    </xf>
    <xf numFmtId="0" fontId="3" fillId="0" borderId="5" xfId="4" applyFont="1" applyBorder="1" applyAlignment="1">
      <alignment horizontal="center" wrapText="1"/>
    </xf>
    <xf numFmtId="3" fontId="2" fillId="0" borderId="11" xfId="0" applyNumberFormat="1" applyFont="1" applyBorder="1" applyAlignment="1">
      <alignment horizontal="center"/>
    </xf>
    <xf numFmtId="167" fontId="2" fillId="2" borderId="7" xfId="3" applyNumberFormat="1" applyFont="1" applyFill="1" applyBorder="1" applyAlignment="1">
      <alignment horizontal="center"/>
    </xf>
    <xf numFmtId="164" fontId="2" fillId="2" borderId="7" xfId="2" applyNumberFormat="1" applyFont="1" applyFill="1" applyBorder="1" applyAlignment="1">
      <alignment horizontal="center"/>
    </xf>
    <xf numFmtId="164" fontId="2" fillId="0" borderId="7" xfId="2" applyNumberFormat="1" applyFont="1" applyFill="1" applyBorder="1" applyAlignment="1">
      <alignment horizontal="center"/>
    </xf>
    <xf numFmtId="164" fontId="2" fillId="2" borderId="9" xfId="2" applyNumberFormat="1" applyFont="1" applyFill="1" applyBorder="1" applyAlignment="1">
      <alignment horizontal="center"/>
    </xf>
    <xf numFmtId="168" fontId="2" fillId="2" borderId="7" xfId="2" applyNumberFormat="1" applyFont="1" applyFill="1" applyBorder="1" applyAlignment="1">
      <alignment horizontal="center"/>
    </xf>
    <xf numFmtId="3" fontId="0" fillId="2" borderId="0" xfId="0" applyNumberFormat="1" applyFill="1" applyAlignment="1">
      <alignment horizontal="center"/>
    </xf>
    <xf numFmtId="9" fontId="1" fillId="2" borderId="0" xfId="3" applyFont="1" applyFill="1" applyBorder="1" applyAlignment="1">
      <alignment horizontal="center"/>
    </xf>
    <xf numFmtId="164" fontId="1" fillId="2" borderId="0" xfId="3" applyNumberFormat="1" applyFont="1" applyFill="1" applyBorder="1" applyAlignment="1">
      <alignment horizontal="center"/>
    </xf>
    <xf numFmtId="164" fontId="1" fillId="0" borderId="0" xfId="2" applyNumberFormat="1" applyFont="1" applyFill="1" applyBorder="1" applyAlignment="1">
      <alignment horizontal="center"/>
    </xf>
    <xf numFmtId="164" fontId="1" fillId="2" borderId="0" xfId="2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ill="1"/>
    <xf numFmtId="0" fontId="2" fillId="0" borderId="0" xfId="0" applyFont="1"/>
    <xf numFmtId="0" fontId="5" fillId="0" borderId="0" xfId="4" applyFont="1" applyAlignment="1"/>
  </cellXfs>
  <cellStyles count="6">
    <cellStyle name="Comma" xfId="1" builtinId="3"/>
    <cellStyle name="Currency" xfId="2" builtinId="4"/>
    <cellStyle name="Normal" xfId="0" builtinId="0"/>
    <cellStyle name="Normal 2" xfId="5" xr:uid="{85B3D9AC-8100-4E65-A755-7E2E0C17536A}"/>
    <cellStyle name="Normal 2 3" xfId="4" xr:uid="{C7C6210F-1382-4C3E-AC72-A19C738A197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8B53-DCC0-4AEC-9389-0EFCA442DFAE}">
  <sheetPr>
    <pageSetUpPr fitToPage="1"/>
  </sheetPr>
  <dimension ref="A1:S29"/>
  <sheetViews>
    <sheetView tabSelected="1" zoomScaleNormal="100" workbookViewId="0">
      <selection activeCell="A4" sqref="A4"/>
    </sheetView>
  </sheetViews>
  <sheetFormatPr defaultRowHeight="15" x14ac:dyDescent="0.25"/>
  <cols>
    <col min="1" max="1" width="19.5703125" customWidth="1"/>
    <col min="2" max="2" width="15" bestFit="1" customWidth="1"/>
    <col min="3" max="3" width="12.85546875" customWidth="1"/>
    <col min="4" max="4" width="16.28515625" bestFit="1" customWidth="1"/>
    <col min="5" max="5" width="22.42578125" bestFit="1" customWidth="1"/>
    <col min="6" max="6" width="22" bestFit="1" customWidth="1"/>
    <col min="7" max="7" width="11.5703125" bestFit="1" customWidth="1"/>
    <col min="8" max="8" width="11.7109375" bestFit="1" customWidth="1"/>
    <col min="9" max="9" width="20.140625" customWidth="1"/>
    <col min="10" max="10" width="20.7109375" customWidth="1"/>
    <col min="11" max="11" width="18.140625" bestFit="1" customWidth="1"/>
    <col min="12" max="12" width="17.28515625" customWidth="1"/>
    <col min="13" max="13" width="18.7109375" customWidth="1"/>
    <col min="14" max="14" width="19.140625" customWidth="1"/>
    <col min="15" max="15" width="17.140625" customWidth="1"/>
    <col min="16" max="16" width="10.28515625" bestFit="1" customWidth="1"/>
    <col min="17" max="17" width="11.28515625" bestFit="1" customWidth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9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9" x14ac:dyDescent="0.25">
      <c r="A3" s="1" t="s">
        <v>39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9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9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9" ht="15.75" thickBot="1" x14ac:dyDescent="0.3">
      <c r="K6" s="4"/>
      <c r="L6" s="5"/>
    </row>
    <row r="7" spans="1:19" ht="15.75" thickBot="1" x14ac:dyDescent="0.3">
      <c r="A7" s="6"/>
      <c r="B7" s="7" t="s">
        <v>2</v>
      </c>
      <c r="C7" s="8"/>
      <c r="D7" s="8"/>
      <c r="E7" s="8"/>
      <c r="F7" s="8"/>
      <c r="G7" s="8"/>
      <c r="H7" s="9"/>
      <c r="I7" s="8"/>
      <c r="J7" s="10"/>
      <c r="K7" s="11" t="s">
        <v>3</v>
      </c>
      <c r="L7" s="11"/>
      <c r="M7" s="11"/>
      <c r="N7" s="11"/>
      <c r="O7" s="11"/>
    </row>
    <row r="8" spans="1:19" ht="60.75" thickBot="1" x14ac:dyDescent="0.3">
      <c r="A8" s="12" t="s">
        <v>4</v>
      </c>
      <c r="B8" s="13" t="s">
        <v>5</v>
      </c>
      <c r="C8" s="14" t="s">
        <v>6</v>
      </c>
      <c r="D8" s="14" t="s">
        <v>7</v>
      </c>
      <c r="E8" s="14" t="s">
        <v>8</v>
      </c>
      <c r="F8" s="14" t="s">
        <v>9</v>
      </c>
      <c r="G8" s="14" t="s">
        <v>10</v>
      </c>
      <c r="H8" s="15" t="s">
        <v>11</v>
      </c>
      <c r="I8" s="16" t="s">
        <v>12</v>
      </c>
      <c r="J8" s="17" t="s">
        <v>13</v>
      </c>
      <c r="K8" s="18" t="s">
        <v>14</v>
      </c>
      <c r="L8" s="18" t="s">
        <v>15</v>
      </c>
      <c r="M8" s="18" t="s">
        <v>16</v>
      </c>
      <c r="N8" s="18" t="s">
        <v>17</v>
      </c>
      <c r="O8" s="18" t="s">
        <v>18</v>
      </c>
      <c r="R8" s="19"/>
      <c r="S8" s="19"/>
    </row>
    <row r="9" spans="1:19" ht="15.75" thickBot="1" x14ac:dyDescent="0.3">
      <c r="A9" s="32" t="s">
        <v>19</v>
      </c>
      <c r="B9" s="20">
        <v>1</v>
      </c>
      <c r="C9" s="21">
        <v>2.7840279204592085E-7</v>
      </c>
      <c r="D9" s="22">
        <v>44.419999999999987</v>
      </c>
      <c r="E9" s="23">
        <v>110.28</v>
      </c>
      <c r="F9" s="24">
        <v>154.69999999999999</v>
      </c>
      <c r="G9" s="25">
        <f t="shared" ref="G9:G23" si="0">E9/B9</f>
        <v>110.28</v>
      </c>
      <c r="H9" s="24">
        <f t="shared" ref="H9:H23" si="1">F9/B9</f>
        <v>154.69999999999999</v>
      </c>
      <c r="I9" s="26">
        <f t="shared" ref="I9:I23" si="2">H9-G9</f>
        <v>44.419999999999987</v>
      </c>
      <c r="J9" s="27">
        <v>44.419999999999803</v>
      </c>
      <c r="K9" s="24" t="s">
        <v>36</v>
      </c>
      <c r="L9" s="24" t="s">
        <v>36</v>
      </c>
      <c r="M9" s="24" t="s">
        <v>36</v>
      </c>
      <c r="N9" s="24">
        <v>44.419999999999987</v>
      </c>
      <c r="O9" s="28" t="s">
        <v>36</v>
      </c>
      <c r="P9" s="4"/>
      <c r="Q9" s="29"/>
      <c r="R9" s="30"/>
      <c r="S9" s="30"/>
    </row>
    <row r="10" spans="1:19" ht="15.75" thickBot="1" x14ac:dyDescent="0.3">
      <c r="A10" s="32" t="s">
        <v>20</v>
      </c>
      <c r="B10" s="20">
        <v>2</v>
      </c>
      <c r="C10" s="21">
        <v>5.5680558409184171E-7</v>
      </c>
      <c r="D10" s="22">
        <v>136.12000000000205</v>
      </c>
      <c r="E10" s="23">
        <v>345.53999999999797</v>
      </c>
      <c r="F10" s="24">
        <v>481.66</v>
      </c>
      <c r="G10" s="25">
        <f t="shared" si="0"/>
        <v>172.76999999999899</v>
      </c>
      <c r="H10" s="24">
        <f t="shared" si="1"/>
        <v>240.83</v>
      </c>
      <c r="I10" s="26">
        <f t="shared" si="2"/>
        <v>68.060000000001025</v>
      </c>
      <c r="J10" s="27">
        <v>68.92</v>
      </c>
      <c r="K10" s="24" t="s">
        <v>36</v>
      </c>
      <c r="L10" s="24" t="s">
        <v>36</v>
      </c>
      <c r="M10" s="24" t="s">
        <v>36</v>
      </c>
      <c r="N10" s="24">
        <v>68.060000000001025</v>
      </c>
      <c r="O10" s="28" t="s">
        <v>36</v>
      </c>
      <c r="P10" s="4"/>
      <c r="Q10" s="29"/>
      <c r="R10" s="30"/>
      <c r="S10" s="30"/>
    </row>
    <row r="11" spans="1:19" ht="15.75" thickBot="1" x14ac:dyDescent="0.3">
      <c r="A11" s="32" t="s">
        <v>21</v>
      </c>
      <c r="B11" s="20">
        <v>1</v>
      </c>
      <c r="C11" s="21">
        <v>2.7840279204592085E-7</v>
      </c>
      <c r="D11" s="22">
        <v>14.04</v>
      </c>
      <c r="E11" s="23">
        <v>44.52</v>
      </c>
      <c r="F11" s="24">
        <v>58.56</v>
      </c>
      <c r="G11" s="25">
        <f t="shared" si="0"/>
        <v>44.52</v>
      </c>
      <c r="H11" s="24">
        <f t="shared" si="1"/>
        <v>58.56</v>
      </c>
      <c r="I11" s="26">
        <f t="shared" si="2"/>
        <v>14.04</v>
      </c>
      <c r="J11" s="27">
        <v>14.04</v>
      </c>
      <c r="K11" s="24" t="s">
        <v>36</v>
      </c>
      <c r="L11" s="24" t="s">
        <v>36</v>
      </c>
      <c r="M11" s="24" t="s">
        <v>36</v>
      </c>
      <c r="N11" s="24">
        <v>14.04</v>
      </c>
      <c r="O11" s="28" t="s">
        <v>36</v>
      </c>
      <c r="P11" s="4"/>
      <c r="Q11" s="29"/>
      <c r="R11" s="31"/>
      <c r="S11" s="30"/>
    </row>
    <row r="12" spans="1:19" ht="15.75" thickBot="1" x14ac:dyDescent="0.3">
      <c r="A12" s="32" t="s">
        <v>22</v>
      </c>
      <c r="B12" s="20">
        <v>7</v>
      </c>
      <c r="C12" s="21">
        <v>1.9488195443214461E-6</v>
      </c>
      <c r="D12" s="22">
        <v>223.72000000000003</v>
      </c>
      <c r="E12" s="23">
        <v>813.54</v>
      </c>
      <c r="F12" s="24">
        <v>1037.26</v>
      </c>
      <c r="G12" s="25">
        <f t="shared" si="0"/>
        <v>116.22</v>
      </c>
      <c r="H12" s="24">
        <f t="shared" si="1"/>
        <v>148.18</v>
      </c>
      <c r="I12" s="26">
        <f t="shared" si="2"/>
        <v>31.960000000000008</v>
      </c>
      <c r="J12" s="27">
        <v>57.04</v>
      </c>
      <c r="K12" s="24" t="s">
        <v>36</v>
      </c>
      <c r="L12" s="24" t="s">
        <v>36</v>
      </c>
      <c r="M12" s="24" t="s">
        <v>36</v>
      </c>
      <c r="N12" s="24">
        <v>31.960000000000004</v>
      </c>
      <c r="O12" s="28" t="s">
        <v>36</v>
      </c>
      <c r="P12" s="4"/>
      <c r="Q12" s="29"/>
      <c r="R12" s="30"/>
      <c r="S12" s="30"/>
    </row>
    <row r="13" spans="1:19" ht="15.75" thickBot="1" x14ac:dyDescent="0.3">
      <c r="A13" s="32" t="s">
        <v>23</v>
      </c>
      <c r="B13" s="20">
        <v>10</v>
      </c>
      <c r="C13" s="21">
        <v>2.7840279204592087E-6</v>
      </c>
      <c r="D13" s="22">
        <v>287.41999999999803</v>
      </c>
      <c r="E13" s="23">
        <v>1303.46</v>
      </c>
      <c r="F13" s="24">
        <v>1590.8799999999981</v>
      </c>
      <c r="G13" s="25">
        <f t="shared" si="0"/>
        <v>130.346</v>
      </c>
      <c r="H13" s="24">
        <f t="shared" si="1"/>
        <v>159.08799999999979</v>
      </c>
      <c r="I13" s="26">
        <f t="shared" si="2"/>
        <v>28.741999999999791</v>
      </c>
      <c r="J13" s="27">
        <v>57.699999999999797</v>
      </c>
      <c r="K13" s="24" t="s">
        <v>36</v>
      </c>
      <c r="L13" s="24" t="s">
        <v>36</v>
      </c>
      <c r="M13" s="24" t="s">
        <v>36</v>
      </c>
      <c r="N13" s="24">
        <v>28.742000000000008</v>
      </c>
      <c r="O13" s="28" t="s">
        <v>36</v>
      </c>
      <c r="P13" s="4"/>
      <c r="Q13" s="29"/>
      <c r="R13" s="30"/>
      <c r="S13" s="30"/>
    </row>
    <row r="14" spans="1:19" ht="15.75" thickBot="1" x14ac:dyDescent="0.3">
      <c r="A14" s="32" t="s">
        <v>24</v>
      </c>
      <c r="B14" s="20">
        <v>137</v>
      </c>
      <c r="C14" s="21">
        <v>3.8141182510291161E-5</v>
      </c>
      <c r="D14" s="22">
        <v>13158.859999999797</v>
      </c>
      <c r="E14" s="23">
        <v>85114.78</v>
      </c>
      <c r="F14" s="24">
        <v>98273.639999999796</v>
      </c>
      <c r="G14" s="25">
        <f t="shared" si="0"/>
        <v>621.27576642335771</v>
      </c>
      <c r="H14" s="24">
        <f t="shared" si="1"/>
        <v>717.32583941605685</v>
      </c>
      <c r="I14" s="26">
        <f t="shared" si="2"/>
        <v>96.050072992699143</v>
      </c>
      <c r="J14" s="27">
        <v>406.61999999999802</v>
      </c>
      <c r="K14" s="24">
        <v>86.148521739130445</v>
      </c>
      <c r="L14" s="24" t="s">
        <v>36</v>
      </c>
      <c r="M14" s="24">
        <v>0</v>
      </c>
      <c r="N14" s="24">
        <v>31.02204081632614</v>
      </c>
      <c r="O14" s="28">
        <v>86.585000000000036</v>
      </c>
      <c r="P14" s="4"/>
      <c r="Q14" s="29"/>
      <c r="R14" s="31"/>
      <c r="S14" s="30"/>
    </row>
    <row r="15" spans="1:19" ht="15.75" thickBot="1" x14ac:dyDescent="0.3">
      <c r="A15" s="32" t="s">
        <v>25</v>
      </c>
      <c r="B15" s="20">
        <v>5215</v>
      </c>
      <c r="C15" s="21">
        <v>1.4518705605194773E-3</v>
      </c>
      <c r="D15" s="22">
        <v>724351.18000000063</v>
      </c>
      <c r="E15" s="23">
        <v>6560563.0999999996</v>
      </c>
      <c r="F15" s="24">
        <v>7284914.2800000003</v>
      </c>
      <c r="G15" s="25">
        <f t="shared" si="0"/>
        <v>1258.0178523489933</v>
      </c>
      <c r="H15" s="24">
        <f t="shared" si="1"/>
        <v>1396.915489932886</v>
      </c>
      <c r="I15" s="26">
        <f t="shared" si="2"/>
        <v>138.89763758389267</v>
      </c>
      <c r="J15" s="27">
        <v>1066.78</v>
      </c>
      <c r="K15" s="24">
        <v>68.715741682970631</v>
      </c>
      <c r="L15" s="24">
        <v>2.4718479958356077</v>
      </c>
      <c r="M15" s="24">
        <v>0</v>
      </c>
      <c r="N15" s="24">
        <v>29.009073529411769</v>
      </c>
      <c r="O15" s="28">
        <v>66.306548250270367</v>
      </c>
      <c r="P15" s="4"/>
      <c r="Q15" s="29"/>
      <c r="R15" s="30"/>
      <c r="S15" s="30"/>
    </row>
    <row r="16" spans="1:19" ht="15.75" thickBot="1" x14ac:dyDescent="0.3">
      <c r="A16" s="32" t="s">
        <v>26</v>
      </c>
      <c r="B16" s="20">
        <v>176628</v>
      </c>
      <c r="C16" s="21">
        <v>4.9173728353486913E-2</v>
      </c>
      <c r="D16" s="22">
        <v>18272458.960000038</v>
      </c>
      <c r="E16" s="23">
        <v>279960068.73999798</v>
      </c>
      <c r="F16" s="24">
        <v>298232527.69999802</v>
      </c>
      <c r="G16" s="25">
        <f t="shared" si="0"/>
        <v>1585.0265458477591</v>
      </c>
      <c r="H16" s="24">
        <f t="shared" si="1"/>
        <v>1688.4782010779606</v>
      </c>
      <c r="I16" s="26">
        <f t="shared" si="2"/>
        <v>103.4516552302016</v>
      </c>
      <c r="J16" s="27">
        <v>1074.260000000002</v>
      </c>
      <c r="K16" s="24">
        <v>41.324118881039574</v>
      </c>
      <c r="L16" s="24">
        <v>2.109416354088733</v>
      </c>
      <c r="M16" s="24">
        <v>0</v>
      </c>
      <c r="N16" s="24">
        <v>16.010167042116983</v>
      </c>
      <c r="O16" s="28">
        <v>45.680026676435389</v>
      </c>
      <c r="P16" s="4"/>
      <c r="Q16" s="29"/>
      <c r="R16" s="30"/>
      <c r="S16" s="30"/>
    </row>
    <row r="17" spans="1:19" ht="15.75" thickBot="1" x14ac:dyDescent="0.3">
      <c r="A17" s="32" t="s">
        <v>27</v>
      </c>
      <c r="B17" s="20">
        <v>577851</v>
      </c>
      <c r="C17" s="21">
        <v>0.16087533178652741</v>
      </c>
      <c r="D17" s="22">
        <v>20980628.580000043</v>
      </c>
      <c r="E17" s="23">
        <v>902137547.39999998</v>
      </c>
      <c r="F17" s="24">
        <v>923118175.98000002</v>
      </c>
      <c r="G17" s="25">
        <f t="shared" si="0"/>
        <v>1561.1940576376956</v>
      </c>
      <c r="H17" s="24">
        <f t="shared" si="1"/>
        <v>1597.502082682214</v>
      </c>
      <c r="I17" s="26">
        <f t="shared" si="2"/>
        <v>36.308025044518445</v>
      </c>
      <c r="J17" s="27">
        <v>1041.22</v>
      </c>
      <c r="K17" s="24">
        <v>9.7849082954585942</v>
      </c>
      <c r="L17" s="24">
        <v>1.2386654866656133</v>
      </c>
      <c r="M17" s="24">
        <v>0</v>
      </c>
      <c r="N17" s="24">
        <v>5.6788390172822432</v>
      </c>
      <c r="O17" s="28">
        <v>20.245998198822786</v>
      </c>
      <c r="P17" s="4"/>
      <c r="Q17" s="29"/>
      <c r="R17" s="30"/>
      <c r="S17" s="30"/>
    </row>
    <row r="18" spans="1:19" ht="15.75" thickBot="1" x14ac:dyDescent="0.3">
      <c r="A18" s="32" t="s">
        <v>28</v>
      </c>
      <c r="B18" s="20">
        <v>2274336</v>
      </c>
      <c r="C18" s="21">
        <v>0.63318149245055144</v>
      </c>
      <c r="D18" s="22">
        <v>0</v>
      </c>
      <c r="E18" s="23">
        <v>2206684123.1399798</v>
      </c>
      <c r="F18" s="24">
        <v>2206684123.1399798</v>
      </c>
      <c r="G18" s="25">
        <f t="shared" si="0"/>
        <v>970.25422942783291</v>
      </c>
      <c r="H18" s="24">
        <f t="shared" si="1"/>
        <v>970.25422942783291</v>
      </c>
      <c r="I18" s="26">
        <f t="shared" si="2"/>
        <v>0</v>
      </c>
      <c r="J18" s="27">
        <v>0</v>
      </c>
      <c r="K18" s="24">
        <v>-5.4055929868770887E-5</v>
      </c>
      <c r="L18" s="24">
        <v>2.641621357252618E-6</v>
      </c>
      <c r="M18" s="24">
        <v>0</v>
      </c>
      <c r="N18" s="24">
        <v>1.2936588609922071E-4</v>
      </c>
      <c r="O18" s="28">
        <v>-7.0472678733626932E-5</v>
      </c>
      <c r="P18" s="4"/>
      <c r="Q18" s="29"/>
      <c r="R18" s="31"/>
      <c r="S18" s="30"/>
    </row>
    <row r="19" spans="1:19" ht="15.75" thickBot="1" x14ac:dyDescent="0.3">
      <c r="A19" s="32" t="s">
        <v>29</v>
      </c>
      <c r="B19" s="20">
        <v>472198</v>
      </c>
      <c r="C19" s="21">
        <v>0.13146124159849976</v>
      </c>
      <c r="D19" s="22">
        <v>-16069494.020002007</v>
      </c>
      <c r="E19" s="23">
        <v>741785415.38</v>
      </c>
      <c r="F19" s="24">
        <v>725715921.35999799</v>
      </c>
      <c r="G19" s="25">
        <f t="shared" si="0"/>
        <v>1570.9202821274127</v>
      </c>
      <c r="H19" s="24">
        <f t="shared" si="1"/>
        <v>1536.8890197755984</v>
      </c>
      <c r="I19" s="26">
        <f t="shared" si="2"/>
        <v>-34.031262351814348</v>
      </c>
      <c r="J19" s="27">
        <v>-1.99999999999818E-2</v>
      </c>
      <c r="K19" s="24">
        <v>-10.01642501048315</v>
      </c>
      <c r="L19" s="24">
        <v>-0.11081802902979272</v>
      </c>
      <c r="M19" s="24">
        <v>0</v>
      </c>
      <c r="N19" s="24">
        <v>-5.2828335296548223</v>
      </c>
      <c r="O19" s="28">
        <v>-18.787298245763385</v>
      </c>
      <c r="P19" s="4"/>
      <c r="Q19" s="29"/>
      <c r="R19" s="30"/>
      <c r="S19" s="30"/>
    </row>
    <row r="20" spans="1:19" ht="15.75" thickBot="1" x14ac:dyDescent="0.3">
      <c r="A20" s="32" t="s">
        <v>30</v>
      </c>
      <c r="B20" s="20">
        <v>83537</v>
      </c>
      <c r="C20" s="21">
        <v>2.325693403914009E-2</v>
      </c>
      <c r="D20" s="22">
        <v>-8431556.1800000072</v>
      </c>
      <c r="E20" s="23">
        <v>131689554.35999981</v>
      </c>
      <c r="F20" s="24">
        <v>123257998.1799998</v>
      </c>
      <c r="G20" s="25">
        <f t="shared" si="0"/>
        <v>1576.4218772519937</v>
      </c>
      <c r="H20" s="24">
        <f t="shared" si="1"/>
        <v>1475.4898808910998</v>
      </c>
      <c r="I20" s="26">
        <f t="shared" si="2"/>
        <v>-100.93199636089389</v>
      </c>
      <c r="J20" s="27">
        <v>-4.18</v>
      </c>
      <c r="K20" s="24">
        <v>-39.076311697660444</v>
      </c>
      <c r="L20" s="24">
        <v>-0.91225416036304341</v>
      </c>
      <c r="M20" s="24">
        <v>0</v>
      </c>
      <c r="N20" s="24">
        <v>-17.799591000566167</v>
      </c>
      <c r="O20" s="28">
        <v>-44.214923743584784</v>
      </c>
      <c r="P20" s="4"/>
      <c r="Q20" s="29"/>
      <c r="R20" s="30"/>
      <c r="S20" s="30"/>
    </row>
    <row r="21" spans="1:19" ht="15.75" thickBot="1" x14ac:dyDescent="0.3">
      <c r="A21" s="32" t="s">
        <v>31</v>
      </c>
      <c r="B21" s="20">
        <v>1988</v>
      </c>
      <c r="C21" s="21">
        <v>5.5346475058729071E-4</v>
      </c>
      <c r="D21" s="22">
        <v>-325865.25999997975</v>
      </c>
      <c r="E21" s="23">
        <v>2956528.3999999799</v>
      </c>
      <c r="F21" s="24">
        <v>2630663.14</v>
      </c>
      <c r="G21" s="25">
        <f t="shared" si="0"/>
        <v>1487.1873239436518</v>
      </c>
      <c r="H21" s="24">
        <f t="shared" si="1"/>
        <v>1323.2711971830986</v>
      </c>
      <c r="I21" s="26">
        <f t="shared" si="2"/>
        <v>-163.9161267605532</v>
      </c>
      <c r="J21" s="27">
        <v>-3.93999999999998</v>
      </c>
      <c r="K21" s="24">
        <v>-41.495504115226339</v>
      </c>
      <c r="L21" s="24">
        <v>-3.9452444444444459</v>
      </c>
      <c r="M21" s="24">
        <v>0</v>
      </c>
      <c r="N21" s="24">
        <v>-40.733717026378912</v>
      </c>
      <c r="O21" s="28">
        <v>-108.36147223955081</v>
      </c>
      <c r="P21" s="4"/>
      <c r="Q21" s="29"/>
      <c r="R21" s="31"/>
      <c r="S21" s="30"/>
    </row>
    <row r="22" spans="1:19" ht="15.75" thickBot="1" x14ac:dyDescent="0.3">
      <c r="A22" s="32" t="s">
        <v>32</v>
      </c>
      <c r="B22" s="20">
        <v>6</v>
      </c>
      <c r="C22" s="21">
        <v>1.6704167522755251E-6</v>
      </c>
      <c r="D22" s="22">
        <v>-194.92000000000201</v>
      </c>
      <c r="E22" s="23">
        <v>1039.74</v>
      </c>
      <c r="F22" s="24">
        <v>844.819999999998</v>
      </c>
      <c r="G22" s="25">
        <f t="shared" si="0"/>
        <v>173.29</v>
      </c>
      <c r="H22" s="24">
        <f t="shared" si="1"/>
        <v>140.803333333333</v>
      </c>
      <c r="I22" s="26">
        <f t="shared" si="2"/>
        <v>-32.486666666666991</v>
      </c>
      <c r="J22" s="27">
        <v>-5.97999999999998</v>
      </c>
      <c r="K22" s="24" t="s">
        <v>36</v>
      </c>
      <c r="L22" s="24" t="s">
        <v>36</v>
      </c>
      <c r="M22" s="24" t="s">
        <v>36</v>
      </c>
      <c r="N22" s="24">
        <v>-32.486666666666999</v>
      </c>
      <c r="O22" s="28" t="s">
        <v>36</v>
      </c>
      <c r="P22" s="4"/>
      <c r="Q22" s="29"/>
      <c r="R22" s="30"/>
      <c r="S22" s="30"/>
    </row>
    <row r="23" spans="1:19" ht="15.75" thickBot="1" x14ac:dyDescent="0.3">
      <c r="A23" s="32" t="s">
        <v>33</v>
      </c>
      <c r="B23" s="20">
        <v>1</v>
      </c>
      <c r="C23" s="21">
        <v>2.7840279204592085E-7</v>
      </c>
      <c r="D23" s="22">
        <v>-14.960000000000008</v>
      </c>
      <c r="E23" s="23">
        <v>73.12</v>
      </c>
      <c r="F23" s="24">
        <v>58.16</v>
      </c>
      <c r="G23" s="25">
        <f t="shared" si="0"/>
        <v>73.12</v>
      </c>
      <c r="H23" s="24">
        <f t="shared" si="1"/>
        <v>58.16</v>
      </c>
      <c r="I23" s="26">
        <f t="shared" si="2"/>
        <v>-14.960000000000008</v>
      </c>
      <c r="J23" s="27">
        <v>-14.96</v>
      </c>
      <c r="K23" s="24" t="s">
        <v>36</v>
      </c>
      <c r="L23" s="24" t="s">
        <v>36</v>
      </c>
      <c r="M23" s="24" t="s">
        <v>36</v>
      </c>
      <c r="N23" s="24">
        <v>-14.960000000000008</v>
      </c>
      <c r="O23" s="28" t="s">
        <v>36</v>
      </c>
      <c r="P23" s="4"/>
      <c r="Q23" s="29"/>
      <c r="R23" s="30"/>
      <c r="S23" s="30"/>
    </row>
    <row r="24" spans="1:19" ht="15.75" thickBot="1" x14ac:dyDescent="0.3">
      <c r="A24" s="33" t="s">
        <v>34</v>
      </c>
      <c r="B24" s="34">
        <f>SUM(B9:B23)</f>
        <v>3591918</v>
      </c>
      <c r="C24" s="35">
        <f t="shared" ref="C24" si="3">B24/$B$24</f>
        <v>1</v>
      </c>
      <c r="D24" s="34">
        <f>SUM(D9:D23)</f>
        <v>15164177.959998092</v>
      </c>
      <c r="E24" s="34">
        <f>SUM(E9:E23)</f>
        <v>4271862645.4999776</v>
      </c>
      <c r="F24" s="34">
        <f>SUM(F9:F23)</f>
        <v>4287026823.4599757</v>
      </c>
      <c r="G24" s="36">
        <f>E24/B24</f>
        <v>1189.2984877438676</v>
      </c>
      <c r="H24" s="37">
        <f>F24/B24</f>
        <v>1193.5202372270123</v>
      </c>
      <c r="I24" s="36">
        <f>H24-G24</f>
        <v>4.2217494831447766</v>
      </c>
      <c r="J24" s="38">
        <f>MAX(J9:J23)</f>
        <v>1074.260000000002</v>
      </c>
      <c r="K24" s="39">
        <v>1.4689905792779869</v>
      </c>
      <c r="L24" s="39">
        <v>0.2716012260785301</v>
      </c>
      <c r="M24" s="39">
        <v>0</v>
      </c>
      <c r="N24" s="39">
        <v>0.67810806703635251</v>
      </c>
      <c r="O24" s="39">
        <v>2.3359044354658391</v>
      </c>
      <c r="P24" s="4"/>
      <c r="Q24" s="5"/>
    </row>
    <row r="25" spans="1:19" x14ac:dyDescent="0.25">
      <c r="A25" s="19"/>
      <c r="B25" s="40"/>
      <c r="C25" s="41"/>
      <c r="D25" s="41"/>
      <c r="E25" s="41"/>
      <c r="F25" s="41"/>
      <c r="G25" s="42"/>
      <c r="H25" s="43"/>
      <c r="I25" s="44"/>
      <c r="J25" s="44"/>
      <c r="K25" s="45"/>
      <c r="L25" s="45"/>
      <c r="M25" s="45"/>
      <c r="N25" s="45"/>
      <c r="O25" s="45"/>
      <c r="P25" s="5"/>
    </row>
    <row r="26" spans="1:19" ht="14.45" customHeight="1" x14ac:dyDescent="0.25">
      <c r="A26" s="49" t="s">
        <v>35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6"/>
      <c r="Q26" s="46"/>
    </row>
    <row r="28" spans="1:19" x14ac:dyDescent="0.25">
      <c r="A28" s="48" t="s">
        <v>37</v>
      </c>
    </row>
    <row r="29" spans="1:19" s="47" customFormat="1" x14ac:dyDescent="0.25">
      <c r="A29" s="48" t="s">
        <v>38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</sheetData>
  <pageMargins left="0.7" right="0.7" top="0.75" bottom="0.75" header="0.3" footer="0.3"/>
  <pageSetup scale="40" orientation="landscape" r:id="rId1"/>
  <headerFooter>
    <oddHeader>&amp;RExhibit 20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Bunner</dc:creator>
  <cp:lastModifiedBy>Maria Bunner</cp:lastModifiedBy>
  <cp:lastPrinted>2023-03-08T15:00:46Z</cp:lastPrinted>
  <dcterms:created xsi:type="dcterms:W3CDTF">2023-03-08T14:58:25Z</dcterms:created>
  <dcterms:modified xsi:type="dcterms:W3CDTF">2023-05-24T20:19:13Z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2023-03-08T14:58:26Z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cb134f54-4b1c-4ce0-9975-78e017af9a59</vt:lpwstr>
  </property>
  <property fmtid="{D5CDD505-2E9C-101B-9397-08002B2CF9AE}" pid="8" name="MSIP_Label_261ecbe3-7ba9-4124-b9d7-ffd820687beb_ContentBits">
    <vt:lpwstr>0</vt:lpwstr>
  </property>
</Properties>
</file>