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19\Class Plan\Filing\Objections\7-18-18\"/>
    </mc:Choice>
  </mc:AlternateContent>
  <bookViews>
    <workbookView xWindow="0" yWindow="0" windowWidth="19260" windowHeight="8460" activeTab="3"/>
  </bookViews>
  <sheets>
    <sheet name="BIPD" sheetId="1" r:id="rId1"/>
    <sheet name="COLL" sheetId="2" r:id="rId2"/>
    <sheet name="COMP" sheetId="3" r:id="rId3"/>
    <sheet name="MPC" sheetId="4" r:id="rId4"/>
    <sheet name="UBI" sheetId="5" r:id="rId5"/>
  </sheets>
  <definedNames>
    <definedName name="_xlnm.Print_Area" localSheetId="0">BIPD!$A$13:$P$349</definedName>
    <definedName name="_xlnm.Print_Area" localSheetId="1">COLL!$A$13:$P$334</definedName>
    <definedName name="_xlnm.Print_Area" localSheetId="2">COMP!$A$13:$P$334</definedName>
    <definedName name="_xlnm.Print_Area" localSheetId="3">MPC!$A$13:$P$339</definedName>
    <definedName name="_xlnm.Print_Area" localSheetId="4">UBI!$A$13:$P$324</definedName>
    <definedName name="_xlnm.Print_Titles" localSheetId="0">BIPD!$8:$12</definedName>
    <definedName name="_xlnm.Print_Titles" localSheetId="1">COLL!$8:$12</definedName>
    <definedName name="_xlnm.Print_Titles" localSheetId="2">COMP!$8:$12</definedName>
    <definedName name="_xlnm.Print_Titles" localSheetId="3">MPC!$8:$12</definedName>
    <definedName name="_xlnm.Print_Titles" localSheetId="4">UBI!$8:$12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4" i="4" l="1"/>
  <c r="D294" i="4"/>
  <c r="H298" i="1" l="1"/>
  <c r="D298" i="1"/>
  <c r="I47" i="5" l="1"/>
  <c r="G47" i="5"/>
  <c r="C47" i="5"/>
  <c r="B47" i="5"/>
  <c r="I80" i="5"/>
  <c r="G80" i="5"/>
  <c r="C80" i="5"/>
  <c r="B80" i="5"/>
  <c r="I87" i="5"/>
  <c r="G87" i="5"/>
  <c r="C87" i="5"/>
  <c r="B87" i="5"/>
  <c r="I95" i="5"/>
  <c r="G95" i="5"/>
  <c r="C95" i="5"/>
  <c r="B95" i="5"/>
  <c r="I223" i="5"/>
  <c r="G223" i="5"/>
  <c r="C223" i="5"/>
  <c r="B223" i="5"/>
  <c r="I231" i="5"/>
  <c r="G231" i="5"/>
  <c r="C231" i="5"/>
  <c r="B231" i="5"/>
  <c r="I238" i="5"/>
  <c r="G238" i="5"/>
  <c r="C238" i="5"/>
  <c r="B238" i="5"/>
  <c r="I249" i="5"/>
  <c r="G249" i="5"/>
  <c r="C249" i="5"/>
  <c r="B249" i="5"/>
  <c r="I260" i="5"/>
  <c r="G260" i="5"/>
  <c r="C260" i="5"/>
  <c r="B260" i="5"/>
  <c r="I270" i="5"/>
  <c r="G270" i="5"/>
  <c r="C270" i="5"/>
  <c r="B270" i="5"/>
  <c r="I277" i="5"/>
  <c r="G277" i="5"/>
  <c r="C277" i="5"/>
  <c r="B277" i="5"/>
  <c r="I302" i="5"/>
  <c r="G302" i="5"/>
  <c r="C302" i="5"/>
  <c r="B302" i="5"/>
  <c r="I324" i="5"/>
  <c r="G324" i="5"/>
  <c r="C324" i="5"/>
  <c r="B324" i="5"/>
  <c r="D302" i="5"/>
  <c r="D324" i="5"/>
  <c r="I47" i="4"/>
  <c r="G47" i="4"/>
  <c r="C47" i="4"/>
  <c r="B47" i="4"/>
  <c r="I80" i="4"/>
  <c r="G80" i="4"/>
  <c r="C80" i="4"/>
  <c r="B80" i="4"/>
  <c r="I87" i="4"/>
  <c r="G87" i="4"/>
  <c r="C87" i="4"/>
  <c r="B87" i="4"/>
  <c r="I95" i="4"/>
  <c r="G95" i="4"/>
  <c r="C95" i="4"/>
  <c r="B95" i="4"/>
  <c r="I223" i="4"/>
  <c r="G223" i="4"/>
  <c r="C223" i="4"/>
  <c r="B223" i="4"/>
  <c r="I231" i="4"/>
  <c r="G231" i="4"/>
  <c r="C231" i="4"/>
  <c r="B231" i="4"/>
  <c r="I238" i="4"/>
  <c r="G238" i="4"/>
  <c r="C238" i="4"/>
  <c r="B238" i="4"/>
  <c r="I249" i="4"/>
  <c r="G249" i="4"/>
  <c r="C249" i="4"/>
  <c r="B249" i="4"/>
  <c r="I260" i="4"/>
  <c r="G260" i="4"/>
  <c r="C260" i="4"/>
  <c r="B260" i="4"/>
  <c r="I270" i="4"/>
  <c r="G270" i="4"/>
  <c r="C270" i="4"/>
  <c r="B270" i="4"/>
  <c r="I277" i="4"/>
  <c r="G277" i="4"/>
  <c r="C277" i="4"/>
  <c r="B277" i="4"/>
  <c r="I284" i="4"/>
  <c r="G284" i="4"/>
  <c r="C284" i="4"/>
  <c r="B284" i="4"/>
  <c r="I295" i="4"/>
  <c r="G295" i="4"/>
  <c r="C295" i="4"/>
  <c r="B295" i="4"/>
  <c r="I320" i="4"/>
  <c r="G320" i="4"/>
  <c r="C320" i="4"/>
  <c r="B320" i="4"/>
  <c r="I339" i="4"/>
  <c r="G339" i="4"/>
  <c r="C339" i="4"/>
  <c r="B339" i="4"/>
  <c r="M294" i="4"/>
  <c r="L295" i="4"/>
  <c r="O294" i="4" s="1"/>
  <c r="J295" i="4"/>
  <c r="D295" i="4"/>
  <c r="F294" i="4" s="1"/>
  <c r="D334" i="3"/>
  <c r="D334" i="2"/>
  <c r="I334" i="3"/>
  <c r="I334" i="2"/>
  <c r="G334" i="3"/>
  <c r="G334" i="2"/>
  <c r="C334" i="3"/>
  <c r="C334" i="2"/>
  <c r="B334" i="3"/>
  <c r="B334" i="2"/>
  <c r="I309" i="3"/>
  <c r="I309" i="2"/>
  <c r="G309" i="3"/>
  <c r="G309" i="2"/>
  <c r="D309" i="3"/>
  <c r="D309" i="2"/>
  <c r="C309" i="3"/>
  <c r="C309" i="2"/>
  <c r="B309" i="3"/>
  <c r="B309" i="2"/>
  <c r="I284" i="3"/>
  <c r="I284" i="2"/>
  <c r="G284" i="3"/>
  <c r="G284" i="2"/>
  <c r="C284" i="3"/>
  <c r="C284" i="2"/>
  <c r="B284" i="3"/>
  <c r="B284" i="2"/>
  <c r="I277" i="3"/>
  <c r="I277" i="2"/>
  <c r="G277" i="3"/>
  <c r="G277" i="2"/>
  <c r="C277" i="3"/>
  <c r="C277" i="2"/>
  <c r="B277" i="3"/>
  <c r="B277" i="2"/>
  <c r="I270" i="3"/>
  <c r="I270" i="2"/>
  <c r="G270" i="3"/>
  <c r="G270" i="2"/>
  <c r="C270" i="3"/>
  <c r="C270" i="2"/>
  <c r="B270" i="3"/>
  <c r="B270" i="2"/>
  <c r="I260" i="3"/>
  <c r="I260" i="2"/>
  <c r="G260" i="3"/>
  <c r="G260" i="2"/>
  <c r="C260" i="3"/>
  <c r="C260" i="2"/>
  <c r="B260" i="3"/>
  <c r="B260" i="2"/>
  <c r="I249" i="3"/>
  <c r="I249" i="2"/>
  <c r="G249" i="3"/>
  <c r="G249" i="2"/>
  <c r="C249" i="3"/>
  <c r="C249" i="2"/>
  <c r="B249" i="3"/>
  <c r="B249" i="2"/>
  <c r="I238" i="3"/>
  <c r="I238" i="2"/>
  <c r="G238" i="3"/>
  <c r="G238" i="2"/>
  <c r="C238" i="3"/>
  <c r="C238" i="2"/>
  <c r="B238" i="3"/>
  <c r="B238" i="2"/>
  <c r="I231" i="3"/>
  <c r="I231" i="2"/>
  <c r="G231" i="3"/>
  <c r="G231" i="2"/>
  <c r="C231" i="3"/>
  <c r="C231" i="2"/>
  <c r="B231" i="3"/>
  <c r="B231" i="2"/>
  <c r="I223" i="3"/>
  <c r="I223" i="2"/>
  <c r="G223" i="3"/>
  <c r="G223" i="2"/>
  <c r="C223" i="3"/>
  <c r="C223" i="2"/>
  <c r="B223" i="3"/>
  <c r="B223" i="2"/>
  <c r="I95" i="3"/>
  <c r="I95" i="2"/>
  <c r="G95" i="3"/>
  <c r="G95" i="2"/>
  <c r="C95" i="3"/>
  <c r="C95" i="2"/>
  <c r="B95" i="3"/>
  <c r="B95" i="2"/>
  <c r="I87" i="3"/>
  <c r="I87" i="2"/>
  <c r="G87" i="3"/>
  <c r="G87" i="2"/>
  <c r="C87" i="3"/>
  <c r="C87" i="2"/>
  <c r="B87" i="3"/>
  <c r="B87" i="2"/>
  <c r="I80" i="3"/>
  <c r="I80" i="2"/>
  <c r="G80" i="3"/>
  <c r="G80" i="2"/>
  <c r="C80" i="3"/>
  <c r="C80" i="2"/>
  <c r="B80" i="3"/>
  <c r="B80" i="2"/>
  <c r="I47" i="3"/>
  <c r="I47" i="2"/>
  <c r="G47" i="3"/>
  <c r="G47" i="2"/>
  <c r="C47" i="3"/>
  <c r="C47" i="2"/>
  <c r="B47" i="3"/>
  <c r="B47" i="2"/>
  <c r="I47" i="1"/>
  <c r="G47" i="1"/>
  <c r="C47" i="1"/>
  <c r="B47" i="1"/>
  <c r="I80" i="1"/>
  <c r="G80" i="1"/>
  <c r="C80" i="1"/>
  <c r="B80" i="1"/>
  <c r="I87" i="1"/>
  <c r="G87" i="1"/>
  <c r="C87" i="1"/>
  <c r="B87" i="1"/>
  <c r="I95" i="1"/>
  <c r="G95" i="1"/>
  <c r="C95" i="1"/>
  <c r="B95" i="1"/>
  <c r="I223" i="1"/>
  <c r="G223" i="1"/>
  <c r="C223" i="1"/>
  <c r="B223" i="1"/>
  <c r="I231" i="1"/>
  <c r="G231" i="1"/>
  <c r="C231" i="1"/>
  <c r="B231" i="1"/>
  <c r="I238" i="1"/>
  <c r="G238" i="1"/>
  <c r="C238" i="1"/>
  <c r="B238" i="1"/>
  <c r="I249" i="1"/>
  <c r="G249" i="1"/>
  <c r="C249" i="1"/>
  <c r="B249" i="1"/>
  <c r="I260" i="1"/>
  <c r="G260" i="1"/>
  <c r="C260" i="1"/>
  <c r="B260" i="1"/>
  <c r="I270" i="1"/>
  <c r="G270" i="1"/>
  <c r="C270" i="1"/>
  <c r="B270" i="1"/>
  <c r="I277" i="1"/>
  <c r="G277" i="1"/>
  <c r="C277" i="1"/>
  <c r="B277" i="1"/>
  <c r="I284" i="1"/>
  <c r="G284" i="1"/>
  <c r="C284" i="1"/>
  <c r="B284" i="1"/>
  <c r="I299" i="1"/>
  <c r="G299" i="1"/>
  <c r="C299" i="1"/>
  <c r="B299" i="1"/>
  <c r="D299" i="1"/>
  <c r="F298" i="1" s="1"/>
  <c r="I324" i="1"/>
  <c r="B324" i="1"/>
  <c r="G324" i="1"/>
  <c r="D324" i="1"/>
  <c r="C324" i="1"/>
  <c r="B349" i="1"/>
  <c r="C349" i="1"/>
  <c r="G349" i="1"/>
  <c r="I349" i="1"/>
  <c r="D349" i="1"/>
  <c r="L299" i="1"/>
  <c r="O298" i="1" s="1"/>
  <c r="J299" i="1"/>
  <c r="M298" i="1"/>
  <c r="K294" i="4" l="1"/>
  <c r="K298" i="1"/>
  <c r="D277" i="5" l="1"/>
  <c r="D270" i="5"/>
  <c r="D260" i="5"/>
  <c r="D249" i="5"/>
  <c r="D238" i="5"/>
  <c r="D231" i="5"/>
  <c r="D223" i="5"/>
  <c r="D95" i="5"/>
  <c r="D87" i="5"/>
  <c r="D80" i="5"/>
  <c r="D47" i="5"/>
  <c r="D339" i="4"/>
  <c r="D320" i="4"/>
  <c r="D284" i="4"/>
  <c r="D277" i="4"/>
  <c r="D270" i="4"/>
  <c r="D260" i="4"/>
  <c r="D249" i="4"/>
  <c r="D238" i="4"/>
  <c r="D231" i="4"/>
  <c r="D223" i="4"/>
  <c r="D95" i="4"/>
  <c r="D87" i="4"/>
  <c r="D80" i="4"/>
  <c r="D47" i="4"/>
  <c r="D284" i="1"/>
  <c r="D277" i="1"/>
  <c r="D270" i="1"/>
  <c r="D260" i="1"/>
  <c r="D249" i="1"/>
  <c r="D238" i="1"/>
  <c r="D231" i="1"/>
  <c r="D223" i="1"/>
  <c r="D95" i="1"/>
  <c r="D87" i="1"/>
  <c r="D80" i="1"/>
  <c r="D47" i="1"/>
  <c r="D284" i="2"/>
  <c r="D277" i="2"/>
  <c r="D270" i="2"/>
  <c r="D260" i="2"/>
  <c r="D249" i="2"/>
  <c r="D238" i="2"/>
  <c r="D231" i="2"/>
  <c r="D223" i="2"/>
  <c r="D95" i="2"/>
  <c r="D87" i="2"/>
  <c r="D80" i="2"/>
  <c r="D47" i="2"/>
  <c r="D284" i="3"/>
  <c r="D277" i="3"/>
  <c r="D270" i="3"/>
  <c r="D260" i="3"/>
  <c r="D249" i="3"/>
  <c r="D238" i="3"/>
  <c r="D231" i="3"/>
  <c r="D223" i="3"/>
  <c r="D95" i="3"/>
  <c r="D87" i="3"/>
  <c r="D80" i="3"/>
  <c r="D47" i="3"/>
  <c r="D54" i="1" l="1"/>
  <c r="D53" i="1"/>
  <c r="D52" i="1"/>
  <c r="D16" i="1"/>
  <c r="L270" i="2" l="1"/>
  <c r="L324" i="5"/>
  <c r="J324" i="5"/>
  <c r="H323" i="5"/>
  <c r="D323" i="5"/>
  <c r="F323" i="5" s="1"/>
  <c r="H322" i="5"/>
  <c r="D322" i="5"/>
  <c r="H321" i="5"/>
  <c r="D321" i="5"/>
  <c r="F321" i="5" s="1"/>
  <c r="H320" i="5"/>
  <c r="D320" i="5"/>
  <c r="H319" i="5"/>
  <c r="D319" i="5"/>
  <c r="F319" i="5" s="1"/>
  <c r="H318" i="5"/>
  <c r="D318" i="5"/>
  <c r="H317" i="5"/>
  <c r="D317" i="5"/>
  <c r="F317" i="5" s="1"/>
  <c r="H316" i="5"/>
  <c r="D316" i="5"/>
  <c r="H315" i="5"/>
  <c r="D315" i="5"/>
  <c r="F315" i="5" s="1"/>
  <c r="H314" i="5"/>
  <c r="D314" i="5"/>
  <c r="H313" i="5"/>
  <c r="D313" i="5"/>
  <c r="F313" i="5" s="1"/>
  <c r="H312" i="5"/>
  <c r="D312" i="5"/>
  <c r="H311" i="5"/>
  <c r="D311" i="5"/>
  <c r="F311" i="5" s="1"/>
  <c r="H310" i="5"/>
  <c r="D310" i="5"/>
  <c r="H309" i="5"/>
  <c r="D309" i="5"/>
  <c r="F309" i="5" s="1"/>
  <c r="H308" i="5"/>
  <c r="D308" i="5"/>
  <c r="H307" i="5"/>
  <c r="D307" i="5"/>
  <c r="F307" i="5" s="1"/>
  <c r="L302" i="5"/>
  <c r="O299" i="5" s="1"/>
  <c r="P299" i="5" s="1"/>
  <c r="J302" i="5"/>
  <c r="M301" i="5" s="1"/>
  <c r="H301" i="5"/>
  <c r="D301" i="5"/>
  <c r="H300" i="5"/>
  <c r="D300" i="5"/>
  <c r="F300" i="5" s="1"/>
  <c r="H299" i="5"/>
  <c r="D299" i="5"/>
  <c r="H298" i="5"/>
  <c r="D298" i="5"/>
  <c r="F298" i="5" s="1"/>
  <c r="H297" i="5"/>
  <c r="D297" i="5"/>
  <c r="H296" i="5"/>
  <c r="D296" i="5"/>
  <c r="F296" i="5" s="1"/>
  <c r="H295" i="5"/>
  <c r="D295" i="5"/>
  <c r="H294" i="5"/>
  <c r="D294" i="5"/>
  <c r="F294" i="5" s="1"/>
  <c r="H293" i="5"/>
  <c r="D293" i="5"/>
  <c r="H292" i="5"/>
  <c r="D292" i="5"/>
  <c r="F292" i="5" s="1"/>
  <c r="H291" i="5"/>
  <c r="D291" i="5"/>
  <c r="H290" i="5"/>
  <c r="D290" i="5"/>
  <c r="F290" i="5" s="1"/>
  <c r="H289" i="5"/>
  <c r="D289" i="5"/>
  <c r="H288" i="5"/>
  <c r="D288" i="5"/>
  <c r="F288" i="5" s="1"/>
  <c r="H287" i="5"/>
  <c r="D287" i="5"/>
  <c r="H286" i="5"/>
  <c r="D286" i="5"/>
  <c r="F286" i="5" s="1"/>
  <c r="H285" i="5"/>
  <c r="D285" i="5"/>
  <c r="H284" i="5"/>
  <c r="D284" i="5"/>
  <c r="F284" i="5" s="1"/>
  <c r="H283" i="5"/>
  <c r="D283" i="5"/>
  <c r="H282" i="5"/>
  <c r="D282" i="5"/>
  <c r="F282" i="5" s="1"/>
  <c r="L277" i="5"/>
  <c r="O275" i="5" s="1"/>
  <c r="J277" i="5"/>
  <c r="M276" i="5" s="1"/>
  <c r="H276" i="5"/>
  <c r="D276" i="5"/>
  <c r="F276" i="5" s="1"/>
  <c r="H275" i="5"/>
  <c r="D275" i="5"/>
  <c r="F275" i="5" s="1"/>
  <c r="L270" i="5"/>
  <c r="O269" i="5" s="1"/>
  <c r="J270" i="5"/>
  <c r="M269" i="5" s="1"/>
  <c r="H269" i="5"/>
  <c r="D269" i="5"/>
  <c r="F269" i="5" s="1"/>
  <c r="H268" i="5"/>
  <c r="D268" i="5"/>
  <c r="H267" i="5"/>
  <c r="D267" i="5"/>
  <c r="H266" i="5"/>
  <c r="D266" i="5"/>
  <c r="H265" i="5"/>
  <c r="D265" i="5"/>
  <c r="L260" i="5"/>
  <c r="O259" i="5" s="1"/>
  <c r="P259" i="5" s="1"/>
  <c r="J260" i="5"/>
  <c r="M259" i="5" s="1"/>
  <c r="H259" i="5"/>
  <c r="D259" i="5"/>
  <c r="O258" i="5"/>
  <c r="H258" i="5"/>
  <c r="D258" i="5"/>
  <c r="F258" i="5" s="1"/>
  <c r="H257" i="5"/>
  <c r="D257" i="5"/>
  <c r="F257" i="5" s="1"/>
  <c r="H256" i="5"/>
  <c r="D256" i="5"/>
  <c r="F256" i="5" s="1"/>
  <c r="H255" i="5"/>
  <c r="D255" i="5"/>
  <c r="F255" i="5" s="1"/>
  <c r="H254" i="5"/>
  <c r="D254" i="5"/>
  <c r="F254" i="5" s="1"/>
  <c r="L249" i="5"/>
  <c r="O246" i="5" s="1"/>
  <c r="J249" i="5"/>
  <c r="H248" i="5"/>
  <c r="D248" i="5"/>
  <c r="H247" i="5"/>
  <c r="D247" i="5"/>
  <c r="H246" i="5"/>
  <c r="D246" i="5"/>
  <c r="F246" i="5" s="1"/>
  <c r="H245" i="5"/>
  <c r="D245" i="5"/>
  <c r="H244" i="5"/>
  <c r="D244" i="5"/>
  <c r="H243" i="5"/>
  <c r="D243" i="5"/>
  <c r="F243" i="5" s="1"/>
  <c r="L238" i="5"/>
  <c r="J238" i="5"/>
  <c r="H237" i="5"/>
  <c r="D237" i="5"/>
  <c r="F237" i="5" s="1"/>
  <c r="H236" i="5"/>
  <c r="D236" i="5"/>
  <c r="F236" i="5" s="1"/>
  <c r="L231" i="5"/>
  <c r="O228" i="5" s="1"/>
  <c r="P228" i="5" s="1"/>
  <c r="J231" i="5"/>
  <c r="H230" i="5"/>
  <c r="D230" i="5"/>
  <c r="H229" i="5"/>
  <c r="D229" i="5"/>
  <c r="H228" i="5"/>
  <c r="D228" i="5"/>
  <c r="F228" i="5" s="1"/>
  <c r="L223" i="5"/>
  <c r="O102" i="5" s="1"/>
  <c r="J223" i="5"/>
  <c r="M125" i="5" s="1"/>
  <c r="F208" i="5"/>
  <c r="H222" i="5"/>
  <c r="D222" i="5"/>
  <c r="F222" i="5" s="1"/>
  <c r="H221" i="5"/>
  <c r="D221" i="5"/>
  <c r="F221" i="5" s="1"/>
  <c r="H220" i="5"/>
  <c r="F220" i="5"/>
  <c r="D220" i="5"/>
  <c r="H219" i="5"/>
  <c r="D219" i="5"/>
  <c r="H218" i="5"/>
  <c r="D218" i="5"/>
  <c r="H217" i="5"/>
  <c r="D217" i="5"/>
  <c r="H216" i="5"/>
  <c r="D216" i="5"/>
  <c r="H215" i="5"/>
  <c r="D215" i="5"/>
  <c r="H214" i="5"/>
  <c r="D214" i="5"/>
  <c r="H213" i="5"/>
  <c r="D213" i="5"/>
  <c r="H212" i="5"/>
  <c r="D212" i="5"/>
  <c r="H211" i="5"/>
  <c r="D211" i="5"/>
  <c r="H210" i="5"/>
  <c r="D210" i="5"/>
  <c r="H209" i="5"/>
  <c r="D209" i="5"/>
  <c r="H208" i="5"/>
  <c r="D208" i="5"/>
  <c r="H207" i="5"/>
  <c r="D207" i="5"/>
  <c r="H206" i="5"/>
  <c r="D206" i="5"/>
  <c r="H205" i="5"/>
  <c r="D205" i="5"/>
  <c r="H201" i="5"/>
  <c r="D201" i="5"/>
  <c r="H200" i="5"/>
  <c r="D200" i="5"/>
  <c r="H199" i="5"/>
  <c r="D199" i="5"/>
  <c r="H198" i="5"/>
  <c r="D198" i="5"/>
  <c r="H197" i="5"/>
  <c r="D197" i="5"/>
  <c r="H196" i="5"/>
  <c r="D196" i="5"/>
  <c r="H195" i="5"/>
  <c r="D195" i="5"/>
  <c r="F195" i="5" s="1"/>
  <c r="H194" i="5"/>
  <c r="D194" i="5"/>
  <c r="H193" i="5"/>
  <c r="D193" i="5"/>
  <c r="F193" i="5" s="1"/>
  <c r="H192" i="5"/>
  <c r="D192" i="5"/>
  <c r="F192" i="5" s="1"/>
  <c r="H191" i="5"/>
  <c r="D191" i="5"/>
  <c r="H190" i="5"/>
  <c r="D190" i="5"/>
  <c r="F190" i="5" s="1"/>
  <c r="H189" i="5"/>
  <c r="D189" i="5"/>
  <c r="F189" i="5" s="1"/>
  <c r="H188" i="5"/>
  <c r="F188" i="5"/>
  <c r="D188" i="5"/>
  <c r="H187" i="5"/>
  <c r="D187" i="5"/>
  <c r="H186" i="5"/>
  <c r="D186" i="5"/>
  <c r="H185" i="5"/>
  <c r="D185" i="5"/>
  <c r="H184" i="5"/>
  <c r="D184" i="5"/>
  <c r="H183" i="5"/>
  <c r="D183" i="5"/>
  <c r="F183" i="5" s="1"/>
  <c r="H182" i="5"/>
  <c r="D182" i="5"/>
  <c r="F182" i="5" s="1"/>
  <c r="H181" i="5"/>
  <c r="D181" i="5"/>
  <c r="F181" i="5" s="1"/>
  <c r="H180" i="5"/>
  <c r="D180" i="5"/>
  <c r="F180" i="5" s="1"/>
  <c r="H179" i="5"/>
  <c r="D179" i="5"/>
  <c r="F179" i="5" s="1"/>
  <c r="H178" i="5"/>
  <c r="D178" i="5"/>
  <c r="F178" i="5" s="1"/>
  <c r="H177" i="5"/>
  <c r="D177" i="5"/>
  <c r="F177" i="5" s="1"/>
  <c r="H176" i="5"/>
  <c r="F176" i="5"/>
  <c r="D176" i="5"/>
  <c r="H175" i="5"/>
  <c r="D175" i="5"/>
  <c r="F175" i="5" s="1"/>
  <c r="H174" i="5"/>
  <c r="D174" i="5"/>
  <c r="H173" i="5"/>
  <c r="D173" i="5"/>
  <c r="F173" i="5" s="1"/>
  <c r="H172" i="5"/>
  <c r="D172" i="5"/>
  <c r="F172" i="5" s="1"/>
  <c r="H171" i="5"/>
  <c r="D171" i="5"/>
  <c r="H170" i="5"/>
  <c r="D170" i="5"/>
  <c r="F170" i="5" s="1"/>
  <c r="H169" i="5"/>
  <c r="D169" i="5"/>
  <c r="F169" i="5" s="1"/>
  <c r="H168" i="5"/>
  <c r="D168" i="5"/>
  <c r="F168" i="5" s="1"/>
  <c r="H167" i="5"/>
  <c r="D167" i="5"/>
  <c r="F167" i="5" s="1"/>
  <c r="H166" i="5"/>
  <c r="D166" i="5"/>
  <c r="F166" i="5" s="1"/>
  <c r="H165" i="5"/>
  <c r="F165" i="5"/>
  <c r="D165" i="5"/>
  <c r="H164" i="5"/>
  <c r="D164" i="5"/>
  <c r="F164" i="5" s="1"/>
  <c r="H163" i="5"/>
  <c r="D163" i="5"/>
  <c r="F163" i="5" s="1"/>
  <c r="H162" i="5"/>
  <c r="D162" i="5"/>
  <c r="F162" i="5" s="1"/>
  <c r="H161" i="5"/>
  <c r="D161" i="5"/>
  <c r="F161" i="5" s="1"/>
  <c r="H160" i="5"/>
  <c r="D160" i="5"/>
  <c r="F160" i="5" s="1"/>
  <c r="H159" i="5"/>
  <c r="D159" i="5"/>
  <c r="F159" i="5" s="1"/>
  <c r="H158" i="5"/>
  <c r="D158" i="5"/>
  <c r="F158" i="5" s="1"/>
  <c r="H157" i="5"/>
  <c r="D157" i="5"/>
  <c r="F157" i="5" s="1"/>
  <c r="H156" i="5"/>
  <c r="D156" i="5"/>
  <c r="F156" i="5" s="1"/>
  <c r="H155" i="5"/>
  <c r="D155" i="5"/>
  <c r="F155" i="5" s="1"/>
  <c r="H154" i="5"/>
  <c r="D154" i="5"/>
  <c r="F154" i="5" s="1"/>
  <c r="H153" i="5"/>
  <c r="D153" i="5"/>
  <c r="F153" i="5" s="1"/>
  <c r="H152" i="5"/>
  <c r="D152" i="5"/>
  <c r="H151" i="5"/>
  <c r="D151" i="5"/>
  <c r="F151" i="5" s="1"/>
  <c r="H150" i="5"/>
  <c r="D150" i="5"/>
  <c r="H146" i="5"/>
  <c r="D146" i="5"/>
  <c r="F146" i="5" s="1"/>
  <c r="H145" i="5"/>
  <c r="D145" i="5"/>
  <c r="F145" i="5" s="1"/>
  <c r="H144" i="5"/>
  <c r="D144" i="5"/>
  <c r="F144" i="5" s="1"/>
  <c r="H143" i="5"/>
  <c r="F143" i="5"/>
  <c r="D143" i="5"/>
  <c r="H142" i="5"/>
  <c r="D142" i="5"/>
  <c r="F142" i="5" s="1"/>
  <c r="H141" i="5"/>
  <c r="D141" i="5"/>
  <c r="F141" i="5" s="1"/>
  <c r="H140" i="5"/>
  <c r="D140" i="5"/>
  <c r="F140" i="5" s="1"/>
  <c r="H139" i="5"/>
  <c r="D139" i="5"/>
  <c r="F139" i="5" s="1"/>
  <c r="H138" i="5"/>
  <c r="D138" i="5"/>
  <c r="F138" i="5" s="1"/>
  <c r="H137" i="5"/>
  <c r="D137" i="5"/>
  <c r="F137" i="5" s="1"/>
  <c r="H136" i="5"/>
  <c r="D136" i="5"/>
  <c r="F136" i="5" s="1"/>
  <c r="H135" i="5"/>
  <c r="F135" i="5"/>
  <c r="D135" i="5"/>
  <c r="H134" i="5"/>
  <c r="D134" i="5"/>
  <c r="F134" i="5" s="1"/>
  <c r="H133" i="5"/>
  <c r="D133" i="5"/>
  <c r="F133" i="5" s="1"/>
  <c r="H132" i="5"/>
  <c r="F132" i="5"/>
  <c r="D132" i="5"/>
  <c r="H131" i="5"/>
  <c r="D131" i="5"/>
  <c r="F131" i="5" s="1"/>
  <c r="H130" i="5"/>
  <c r="D130" i="5"/>
  <c r="F130" i="5" s="1"/>
  <c r="H129" i="5"/>
  <c r="D129" i="5"/>
  <c r="F129" i="5" s="1"/>
  <c r="H128" i="5"/>
  <c r="D128" i="5"/>
  <c r="F128" i="5" s="1"/>
  <c r="H127" i="5"/>
  <c r="D127" i="5"/>
  <c r="F127" i="5" s="1"/>
  <c r="H126" i="5"/>
  <c r="D126" i="5"/>
  <c r="H125" i="5"/>
  <c r="D125" i="5"/>
  <c r="F125" i="5" s="1"/>
  <c r="H124" i="5"/>
  <c r="D124" i="5"/>
  <c r="F124" i="5" s="1"/>
  <c r="H123" i="5"/>
  <c r="D123" i="5"/>
  <c r="F123" i="5" s="1"/>
  <c r="H122" i="5"/>
  <c r="D122" i="5"/>
  <c r="F122" i="5" s="1"/>
  <c r="H121" i="5"/>
  <c r="F121" i="5"/>
  <c r="D121" i="5"/>
  <c r="H120" i="5"/>
  <c r="D120" i="5"/>
  <c r="F120" i="5" s="1"/>
  <c r="H119" i="5"/>
  <c r="D119" i="5"/>
  <c r="H118" i="5"/>
  <c r="D118" i="5"/>
  <c r="F118" i="5" s="1"/>
  <c r="H117" i="5"/>
  <c r="D117" i="5"/>
  <c r="H116" i="5"/>
  <c r="D116" i="5"/>
  <c r="F116" i="5" s="1"/>
  <c r="H115" i="5"/>
  <c r="D115" i="5"/>
  <c r="H114" i="5"/>
  <c r="D114" i="5"/>
  <c r="F114" i="5" s="1"/>
  <c r="H113" i="5"/>
  <c r="D113" i="5"/>
  <c r="F113" i="5" s="1"/>
  <c r="H112" i="5"/>
  <c r="D112" i="5"/>
  <c r="H111" i="5"/>
  <c r="D111" i="5"/>
  <c r="F111" i="5" s="1"/>
  <c r="H110" i="5"/>
  <c r="D110" i="5"/>
  <c r="H109" i="5"/>
  <c r="D109" i="5"/>
  <c r="F109" i="5" s="1"/>
  <c r="H108" i="5"/>
  <c r="D108" i="5"/>
  <c r="F108" i="5" s="1"/>
  <c r="H107" i="5"/>
  <c r="D107" i="5"/>
  <c r="F107" i="5" s="1"/>
  <c r="H106" i="5"/>
  <c r="D106" i="5"/>
  <c r="F106" i="5" s="1"/>
  <c r="H105" i="5"/>
  <c r="F105" i="5"/>
  <c r="D105" i="5"/>
  <c r="H104" i="5"/>
  <c r="D104" i="5"/>
  <c r="F104" i="5" s="1"/>
  <c r="H103" i="5"/>
  <c r="D103" i="5"/>
  <c r="F103" i="5" s="1"/>
  <c r="H102" i="5"/>
  <c r="D102" i="5"/>
  <c r="F102" i="5" s="1"/>
  <c r="H101" i="5"/>
  <c r="D101" i="5"/>
  <c r="F101" i="5" s="1"/>
  <c r="H100" i="5"/>
  <c r="D100" i="5"/>
  <c r="F100" i="5" s="1"/>
  <c r="L95" i="5"/>
  <c r="J95" i="5"/>
  <c r="M94" i="5" s="1"/>
  <c r="H94" i="5"/>
  <c r="D94" i="5"/>
  <c r="H93" i="5"/>
  <c r="D93" i="5"/>
  <c r="F93" i="5" s="1"/>
  <c r="H92" i="5"/>
  <c r="D92" i="5"/>
  <c r="L87" i="5"/>
  <c r="O86" i="5" s="1"/>
  <c r="J87" i="5"/>
  <c r="M86" i="5" s="1"/>
  <c r="H86" i="5"/>
  <c r="D86" i="5"/>
  <c r="H85" i="5"/>
  <c r="D85" i="5"/>
  <c r="F85" i="5" s="1"/>
  <c r="L80" i="5"/>
  <c r="O79" i="5" s="1"/>
  <c r="J80" i="5"/>
  <c r="M79" i="5" s="1"/>
  <c r="H79" i="5"/>
  <c r="D79" i="5"/>
  <c r="F79" i="5" s="1"/>
  <c r="H78" i="5"/>
  <c r="D78" i="5"/>
  <c r="H77" i="5"/>
  <c r="D77" i="5"/>
  <c r="H76" i="5"/>
  <c r="D76" i="5"/>
  <c r="H75" i="5"/>
  <c r="D75" i="5"/>
  <c r="H74" i="5"/>
  <c r="D74" i="5"/>
  <c r="F74" i="5" s="1"/>
  <c r="H73" i="5"/>
  <c r="D73" i="5"/>
  <c r="F73" i="5" s="1"/>
  <c r="H72" i="5"/>
  <c r="F72" i="5"/>
  <c r="D72" i="5"/>
  <c r="H71" i="5"/>
  <c r="D71" i="5"/>
  <c r="F71" i="5" s="1"/>
  <c r="H70" i="5"/>
  <c r="D70" i="5"/>
  <c r="F70" i="5" s="1"/>
  <c r="H69" i="5"/>
  <c r="D69" i="5"/>
  <c r="F69" i="5" s="1"/>
  <c r="H68" i="5"/>
  <c r="D68" i="5"/>
  <c r="H67" i="5"/>
  <c r="D67" i="5"/>
  <c r="H66" i="5"/>
  <c r="D66" i="5"/>
  <c r="F66" i="5" s="1"/>
  <c r="H65" i="5"/>
  <c r="D65" i="5"/>
  <c r="H64" i="5"/>
  <c r="D64" i="5"/>
  <c r="H63" i="5"/>
  <c r="D63" i="5"/>
  <c r="H62" i="5"/>
  <c r="D62" i="5"/>
  <c r="H61" i="5"/>
  <c r="D61" i="5"/>
  <c r="F61" i="5" s="1"/>
  <c r="H60" i="5"/>
  <c r="D60" i="5"/>
  <c r="H59" i="5"/>
  <c r="D59" i="5"/>
  <c r="H58" i="5"/>
  <c r="D58" i="5"/>
  <c r="H57" i="5"/>
  <c r="D57" i="5"/>
  <c r="H56" i="5"/>
  <c r="D56" i="5"/>
  <c r="F56" i="5" s="1"/>
  <c r="H55" i="5"/>
  <c r="D55" i="5"/>
  <c r="H54" i="5"/>
  <c r="D54" i="5"/>
  <c r="F54" i="5" s="1"/>
  <c r="H53" i="5"/>
  <c r="D53" i="5"/>
  <c r="H52" i="5"/>
  <c r="D52" i="5"/>
  <c r="L47" i="5"/>
  <c r="O46" i="5" s="1"/>
  <c r="J47" i="5"/>
  <c r="H46" i="5"/>
  <c r="D46" i="5"/>
  <c r="H45" i="5"/>
  <c r="D45" i="5"/>
  <c r="F45" i="5" s="1"/>
  <c r="H44" i="5"/>
  <c r="D44" i="5"/>
  <c r="H43" i="5"/>
  <c r="D43" i="5"/>
  <c r="F43" i="5" s="1"/>
  <c r="H42" i="5"/>
  <c r="D42" i="5"/>
  <c r="H41" i="5"/>
  <c r="D41" i="5"/>
  <c r="H40" i="5"/>
  <c r="D40" i="5"/>
  <c r="H39" i="5"/>
  <c r="D39" i="5"/>
  <c r="H38" i="5"/>
  <c r="D38" i="5"/>
  <c r="F38" i="5" s="1"/>
  <c r="H37" i="5"/>
  <c r="D37" i="5"/>
  <c r="F37" i="5" s="1"/>
  <c r="H36" i="5"/>
  <c r="D36" i="5"/>
  <c r="F36" i="5" s="1"/>
  <c r="H35" i="5"/>
  <c r="D35" i="5"/>
  <c r="H34" i="5"/>
  <c r="D34" i="5"/>
  <c r="H33" i="5"/>
  <c r="D33" i="5"/>
  <c r="H32" i="5"/>
  <c r="D32" i="5"/>
  <c r="H31" i="5"/>
  <c r="D31" i="5"/>
  <c r="H30" i="5"/>
  <c r="D30" i="5"/>
  <c r="F30" i="5" s="1"/>
  <c r="H29" i="5"/>
  <c r="D29" i="5"/>
  <c r="F29" i="5" s="1"/>
  <c r="H28" i="5"/>
  <c r="D28" i="5"/>
  <c r="F28" i="5" s="1"/>
  <c r="H27" i="5"/>
  <c r="D27" i="5"/>
  <c r="F27" i="5" s="1"/>
  <c r="H26" i="5"/>
  <c r="D26" i="5"/>
  <c r="F26" i="5" s="1"/>
  <c r="H25" i="5"/>
  <c r="D25" i="5"/>
  <c r="F25" i="5" s="1"/>
  <c r="H24" i="5"/>
  <c r="D24" i="5"/>
  <c r="F24" i="5" s="1"/>
  <c r="H23" i="5"/>
  <c r="D23" i="5"/>
  <c r="F23" i="5" s="1"/>
  <c r="H22" i="5"/>
  <c r="D22" i="5"/>
  <c r="F22" i="5" s="1"/>
  <c r="H21" i="5"/>
  <c r="D21" i="5"/>
  <c r="F21" i="5" s="1"/>
  <c r="H20" i="5"/>
  <c r="D20" i="5"/>
  <c r="F20" i="5" s="1"/>
  <c r="H19" i="5"/>
  <c r="D19" i="5"/>
  <c r="F19" i="5" s="1"/>
  <c r="H18" i="5"/>
  <c r="D18" i="5"/>
  <c r="F18" i="5" s="1"/>
  <c r="H17" i="5"/>
  <c r="D17" i="5"/>
  <c r="F17" i="5" s="1"/>
  <c r="H16" i="5"/>
  <c r="D16" i="5"/>
  <c r="F16" i="5" s="1"/>
  <c r="O44" i="5" l="1"/>
  <c r="O43" i="5"/>
  <c r="O257" i="5"/>
  <c r="F265" i="5"/>
  <c r="F266" i="5"/>
  <c r="F268" i="5"/>
  <c r="F199" i="5"/>
  <c r="F201" i="5"/>
  <c r="F206" i="5"/>
  <c r="F200" i="5"/>
  <c r="F205" i="5"/>
  <c r="F207" i="5"/>
  <c r="F185" i="5"/>
  <c r="F187" i="5"/>
  <c r="F196" i="5"/>
  <c r="F198" i="5"/>
  <c r="F210" i="5"/>
  <c r="F212" i="5"/>
  <c r="F214" i="5"/>
  <c r="F216" i="5"/>
  <c r="F218" i="5"/>
  <c r="F184" i="5"/>
  <c r="F197" i="5"/>
  <c r="F209" i="5"/>
  <c r="F211" i="5"/>
  <c r="F213" i="5"/>
  <c r="F215" i="5"/>
  <c r="F219" i="5"/>
  <c r="F86" i="5"/>
  <c r="K86" i="5" s="1"/>
  <c r="F46" i="5"/>
  <c r="F44" i="5"/>
  <c r="O32" i="5"/>
  <c r="F60" i="5"/>
  <c r="F92" i="5"/>
  <c r="F35" i="5"/>
  <c r="F94" i="5"/>
  <c r="F110" i="5"/>
  <c r="F112" i="5"/>
  <c r="F115" i="5"/>
  <c r="F117" i="5"/>
  <c r="F119" i="5"/>
  <c r="F126" i="5"/>
  <c r="F150" i="5"/>
  <c r="F152" i="5"/>
  <c r="F171" i="5"/>
  <c r="F174" i="5"/>
  <c r="F186" i="5"/>
  <c r="F191" i="5"/>
  <c r="F194" i="5"/>
  <c r="F217" i="5"/>
  <c r="F283" i="5"/>
  <c r="F285" i="5"/>
  <c r="F287" i="5"/>
  <c r="F289" i="5"/>
  <c r="F291" i="5"/>
  <c r="F295" i="5"/>
  <c r="F299" i="5"/>
  <c r="O282" i="5"/>
  <c r="P282" i="5" s="1"/>
  <c r="O286" i="5"/>
  <c r="P286" i="5" s="1"/>
  <c r="O294" i="5"/>
  <c r="P294" i="5" s="1"/>
  <c r="O298" i="5"/>
  <c r="P298" i="5" s="1"/>
  <c r="O285" i="5"/>
  <c r="P285" i="5" s="1"/>
  <c r="O289" i="5"/>
  <c r="P289" i="5" s="1"/>
  <c r="O293" i="5"/>
  <c r="P293" i="5" s="1"/>
  <c r="O297" i="5"/>
  <c r="P297" i="5" s="1"/>
  <c r="O301" i="5"/>
  <c r="P301" i="5" s="1"/>
  <c r="O290" i="5"/>
  <c r="P290" i="5" s="1"/>
  <c r="O284" i="5"/>
  <c r="P284" i="5" s="1"/>
  <c r="O288" i="5"/>
  <c r="P288" i="5" s="1"/>
  <c r="O292" i="5"/>
  <c r="P292" i="5" s="1"/>
  <c r="O296" i="5"/>
  <c r="P296" i="5" s="1"/>
  <c r="O300" i="5"/>
  <c r="P300" i="5" s="1"/>
  <c r="O283" i="5"/>
  <c r="P283" i="5" s="1"/>
  <c r="O287" i="5"/>
  <c r="P287" i="5" s="1"/>
  <c r="O291" i="5"/>
  <c r="P291" i="5" s="1"/>
  <c r="O295" i="5"/>
  <c r="P295" i="5" s="1"/>
  <c r="O255" i="5"/>
  <c r="P255" i="5" s="1"/>
  <c r="O256" i="5"/>
  <c r="P256" i="5" s="1"/>
  <c r="O254" i="5"/>
  <c r="P254" i="5" s="1"/>
  <c r="O243" i="5"/>
  <c r="O245" i="5"/>
  <c r="O248" i="5"/>
  <c r="P248" i="5" s="1"/>
  <c r="O244" i="5"/>
  <c r="O247" i="5"/>
  <c r="O230" i="5"/>
  <c r="P230" i="5" s="1"/>
  <c r="O229" i="5"/>
  <c r="P229" i="5" s="1"/>
  <c r="M111" i="5"/>
  <c r="K111" i="5" s="1"/>
  <c r="M141" i="5"/>
  <c r="K141" i="5" s="1"/>
  <c r="M142" i="5"/>
  <c r="K142" i="5" s="1"/>
  <c r="M143" i="5"/>
  <c r="K143" i="5" s="1"/>
  <c r="M117" i="5"/>
  <c r="K117" i="5" s="1"/>
  <c r="M133" i="5"/>
  <c r="M134" i="5"/>
  <c r="K134" i="5" s="1"/>
  <c r="M135" i="5"/>
  <c r="K135" i="5" s="1"/>
  <c r="K125" i="5"/>
  <c r="M102" i="5"/>
  <c r="K102" i="5" s="1"/>
  <c r="M110" i="5"/>
  <c r="M116" i="5"/>
  <c r="K116" i="5" s="1"/>
  <c r="M132" i="5"/>
  <c r="K132" i="5" s="1"/>
  <c r="M140" i="5"/>
  <c r="K140" i="5" s="1"/>
  <c r="M152" i="5"/>
  <c r="M101" i="5"/>
  <c r="K101" i="5" s="1"/>
  <c r="M103" i="5"/>
  <c r="K103" i="5" s="1"/>
  <c r="M109" i="5"/>
  <c r="K109" i="5" s="1"/>
  <c r="M119" i="5"/>
  <c r="M126" i="5"/>
  <c r="M127" i="5"/>
  <c r="K127" i="5" s="1"/>
  <c r="K133" i="5"/>
  <c r="M151" i="5"/>
  <c r="K151" i="5" s="1"/>
  <c r="M100" i="5"/>
  <c r="K100" i="5" s="1"/>
  <c r="M108" i="5"/>
  <c r="K108" i="5" s="1"/>
  <c r="M118" i="5"/>
  <c r="K118" i="5" s="1"/>
  <c r="M124" i="5"/>
  <c r="K124" i="5" s="1"/>
  <c r="P86" i="5"/>
  <c r="O85" i="5"/>
  <c r="P85" i="5" s="1"/>
  <c r="O53" i="5"/>
  <c r="O59" i="5"/>
  <c r="O67" i="5"/>
  <c r="O78" i="5"/>
  <c r="O58" i="5"/>
  <c r="O66" i="5"/>
  <c r="O77" i="5"/>
  <c r="O55" i="5"/>
  <c r="O63" i="5"/>
  <c r="O54" i="5"/>
  <c r="O62" i="5"/>
  <c r="P62" i="5" s="1"/>
  <c r="O70" i="5"/>
  <c r="O71" i="5"/>
  <c r="O72" i="5"/>
  <c r="O73" i="5"/>
  <c r="P73" i="5" s="1"/>
  <c r="O52" i="5"/>
  <c r="O57" i="5"/>
  <c r="O61" i="5"/>
  <c r="O65" i="5"/>
  <c r="O69" i="5"/>
  <c r="O76" i="5"/>
  <c r="O56" i="5"/>
  <c r="O60" i="5"/>
  <c r="O64" i="5"/>
  <c r="O68" i="5"/>
  <c r="O75" i="5"/>
  <c r="O16" i="5"/>
  <c r="O17" i="5"/>
  <c r="O26" i="5"/>
  <c r="O39" i="5"/>
  <c r="O25" i="5"/>
  <c r="O31" i="5"/>
  <c r="O35" i="5"/>
  <c r="O38" i="5"/>
  <c r="O42" i="5"/>
  <c r="O19" i="5"/>
  <c r="O20" i="5"/>
  <c r="O21" i="5"/>
  <c r="O22" i="5"/>
  <c r="O23" i="5"/>
  <c r="O24" i="5"/>
  <c r="P24" i="5" s="1"/>
  <c r="O30" i="5"/>
  <c r="O34" i="5"/>
  <c r="O37" i="5"/>
  <c r="O41" i="5"/>
  <c r="P41" i="5" s="1"/>
  <c r="O18" i="5"/>
  <c r="O27" i="5"/>
  <c r="O28" i="5"/>
  <c r="O29" i="5"/>
  <c r="P29" i="5" s="1"/>
  <c r="O33" i="5"/>
  <c r="O40" i="5"/>
  <c r="F55" i="5"/>
  <c r="F68" i="5"/>
  <c r="K94" i="5"/>
  <c r="F33" i="5"/>
  <c r="F34" i="5"/>
  <c r="F40" i="5"/>
  <c r="F41" i="5"/>
  <c r="F64" i="5"/>
  <c r="F65" i="5"/>
  <c r="F67" i="5"/>
  <c r="F76" i="5"/>
  <c r="F77" i="5"/>
  <c r="F78" i="5"/>
  <c r="F42" i="5"/>
  <c r="F52" i="5"/>
  <c r="F53" i="5"/>
  <c r="F32" i="5"/>
  <c r="F31" i="5"/>
  <c r="F39" i="5"/>
  <c r="F57" i="5"/>
  <c r="F58" i="5"/>
  <c r="F59" i="5"/>
  <c r="F62" i="5"/>
  <c r="F63" i="5"/>
  <c r="F75" i="5"/>
  <c r="F230" i="5"/>
  <c r="M163" i="5"/>
  <c r="K163" i="5" s="1"/>
  <c r="M144" i="5"/>
  <c r="K144" i="5" s="1"/>
  <c r="M136" i="5"/>
  <c r="K136" i="5" s="1"/>
  <c r="M128" i="5"/>
  <c r="K128" i="5" s="1"/>
  <c r="M120" i="5"/>
  <c r="K120" i="5" s="1"/>
  <c r="M112" i="5"/>
  <c r="M104" i="5"/>
  <c r="K104" i="5" s="1"/>
  <c r="M150" i="5"/>
  <c r="M146" i="5"/>
  <c r="K146" i="5" s="1"/>
  <c r="M145" i="5"/>
  <c r="K145" i="5" s="1"/>
  <c r="M139" i="5"/>
  <c r="K139" i="5" s="1"/>
  <c r="M138" i="5"/>
  <c r="K138" i="5" s="1"/>
  <c r="M137" i="5"/>
  <c r="K137" i="5" s="1"/>
  <c r="M131" i="5"/>
  <c r="K131" i="5" s="1"/>
  <c r="M130" i="5"/>
  <c r="K130" i="5" s="1"/>
  <c r="M129" i="5"/>
  <c r="K129" i="5" s="1"/>
  <c r="M123" i="5"/>
  <c r="K123" i="5" s="1"/>
  <c r="M122" i="5"/>
  <c r="K122" i="5" s="1"/>
  <c r="M121" i="5"/>
  <c r="K121" i="5" s="1"/>
  <c r="M115" i="5"/>
  <c r="M114" i="5"/>
  <c r="K114" i="5" s="1"/>
  <c r="M113" i="5"/>
  <c r="K113" i="5" s="1"/>
  <c r="M107" i="5"/>
  <c r="K107" i="5" s="1"/>
  <c r="M106" i="5"/>
  <c r="K106" i="5" s="1"/>
  <c r="M105" i="5"/>
  <c r="K105" i="5" s="1"/>
  <c r="F229" i="5"/>
  <c r="F245" i="5"/>
  <c r="F248" i="5"/>
  <c r="P258" i="5"/>
  <c r="O276" i="5"/>
  <c r="P276" i="5" s="1"/>
  <c r="M323" i="5"/>
  <c r="M322" i="5"/>
  <c r="M321" i="5"/>
  <c r="K321" i="5" s="1"/>
  <c r="M320" i="5"/>
  <c r="M319" i="5"/>
  <c r="K319" i="5" s="1"/>
  <c r="M318" i="5"/>
  <c r="M317" i="5"/>
  <c r="K317" i="5" s="1"/>
  <c r="M316" i="5"/>
  <c r="M315" i="5"/>
  <c r="K315" i="5" s="1"/>
  <c r="M314" i="5"/>
  <c r="M313" i="5"/>
  <c r="K313" i="5" s="1"/>
  <c r="M312" i="5"/>
  <c r="M311" i="5"/>
  <c r="K311" i="5" s="1"/>
  <c r="M310" i="5"/>
  <c r="M309" i="5"/>
  <c r="K309" i="5" s="1"/>
  <c r="M308" i="5"/>
  <c r="M307" i="5"/>
  <c r="K307" i="5" s="1"/>
  <c r="K276" i="5"/>
  <c r="K323" i="5"/>
  <c r="O36" i="5"/>
  <c r="O45" i="5"/>
  <c r="O74" i="5"/>
  <c r="O237" i="5"/>
  <c r="O236" i="5"/>
  <c r="P236" i="5" s="1"/>
  <c r="F244" i="5"/>
  <c r="F247" i="5"/>
  <c r="P257" i="5"/>
  <c r="F259" i="5"/>
  <c r="K259" i="5" s="1"/>
  <c r="F267" i="5"/>
  <c r="F293" i="5"/>
  <c r="F297" i="5"/>
  <c r="F301" i="5"/>
  <c r="K301" i="5" s="1"/>
  <c r="F308" i="5"/>
  <c r="F310" i="5"/>
  <c r="F312" i="5"/>
  <c r="F314" i="5"/>
  <c r="F316" i="5"/>
  <c r="F318" i="5"/>
  <c r="F320" i="5"/>
  <c r="F322" i="5"/>
  <c r="M282" i="5"/>
  <c r="K282" i="5" s="1"/>
  <c r="M283" i="5"/>
  <c r="M284" i="5"/>
  <c r="K284" i="5" s="1"/>
  <c r="M285" i="5"/>
  <c r="M286" i="5"/>
  <c r="K286" i="5" s="1"/>
  <c r="M287" i="5"/>
  <c r="M288" i="5"/>
  <c r="K288" i="5" s="1"/>
  <c r="M289" i="5"/>
  <c r="M290" i="5"/>
  <c r="K290" i="5" s="1"/>
  <c r="M291" i="5"/>
  <c r="M292" i="5"/>
  <c r="K292" i="5" s="1"/>
  <c r="M293" i="5"/>
  <c r="M294" i="5"/>
  <c r="K294" i="5" s="1"/>
  <c r="M295" i="5"/>
  <c r="K295" i="5" s="1"/>
  <c r="M296" i="5"/>
  <c r="K296" i="5" s="1"/>
  <c r="M297" i="5"/>
  <c r="M298" i="5"/>
  <c r="K298" i="5" s="1"/>
  <c r="M299" i="5"/>
  <c r="M300" i="5"/>
  <c r="K300" i="5" s="1"/>
  <c r="O307" i="5"/>
  <c r="P307" i="5" s="1"/>
  <c r="O308" i="5"/>
  <c r="P308" i="5" s="1"/>
  <c r="O309" i="5"/>
  <c r="P309" i="5" s="1"/>
  <c r="O310" i="5"/>
  <c r="P310" i="5" s="1"/>
  <c r="O311" i="5"/>
  <c r="P311" i="5" s="1"/>
  <c r="O312" i="5"/>
  <c r="P312" i="5" s="1"/>
  <c r="O313" i="5"/>
  <c r="P313" i="5" s="1"/>
  <c r="O314" i="5"/>
  <c r="P314" i="5" s="1"/>
  <c r="O315" i="5"/>
  <c r="P315" i="5" s="1"/>
  <c r="O316" i="5"/>
  <c r="P316" i="5" s="1"/>
  <c r="O317" i="5"/>
  <c r="P317" i="5" s="1"/>
  <c r="O318" i="5"/>
  <c r="P318" i="5" s="1"/>
  <c r="O319" i="5"/>
  <c r="P319" i="5" s="1"/>
  <c r="O320" i="5"/>
  <c r="P320" i="5" s="1"/>
  <c r="O321" i="5"/>
  <c r="P321" i="5" s="1"/>
  <c r="O322" i="5"/>
  <c r="P322" i="5" s="1"/>
  <c r="O323" i="5"/>
  <c r="P323" i="5" s="1"/>
  <c r="K269" i="5"/>
  <c r="O94" i="5"/>
  <c r="O92" i="5"/>
  <c r="P92" i="5" s="1"/>
  <c r="O219" i="5"/>
  <c r="O215" i="5"/>
  <c r="O211" i="5"/>
  <c r="O207" i="5"/>
  <c r="O200" i="5"/>
  <c r="O196" i="5"/>
  <c r="O192" i="5"/>
  <c r="O188" i="5"/>
  <c r="O184" i="5"/>
  <c r="O180" i="5"/>
  <c r="O176" i="5"/>
  <c r="O172" i="5"/>
  <c r="O168" i="5"/>
  <c r="O164" i="5"/>
  <c r="O220" i="5"/>
  <c r="O216" i="5"/>
  <c r="O212" i="5"/>
  <c r="O208" i="5"/>
  <c r="O201" i="5"/>
  <c r="O197" i="5"/>
  <c r="O193" i="5"/>
  <c r="O189" i="5"/>
  <c r="O185" i="5"/>
  <c r="O181" i="5"/>
  <c r="O177" i="5"/>
  <c r="O173" i="5"/>
  <c r="O169" i="5"/>
  <c r="O165" i="5"/>
  <c r="O222" i="5"/>
  <c r="O221" i="5"/>
  <c r="O218" i="5"/>
  <c r="O217" i="5"/>
  <c r="O214" i="5"/>
  <c r="O213" i="5"/>
  <c r="O210" i="5"/>
  <c r="O209" i="5"/>
  <c r="O206" i="5"/>
  <c r="O205" i="5"/>
  <c r="O199" i="5"/>
  <c r="O198" i="5"/>
  <c r="O195" i="5"/>
  <c r="O194" i="5"/>
  <c r="O191" i="5"/>
  <c r="O190" i="5"/>
  <c r="O187" i="5"/>
  <c r="O186" i="5"/>
  <c r="O183" i="5"/>
  <c r="O182" i="5"/>
  <c r="O179" i="5"/>
  <c r="O178" i="5"/>
  <c r="O175" i="5"/>
  <c r="O174" i="5"/>
  <c r="O171" i="5"/>
  <c r="O170" i="5"/>
  <c r="O167" i="5"/>
  <c r="O166" i="5"/>
  <c r="P166" i="5" s="1"/>
  <c r="O163" i="5"/>
  <c r="O161" i="5"/>
  <c r="O159" i="5"/>
  <c r="O157" i="5"/>
  <c r="P157" i="5" s="1"/>
  <c r="O155" i="5"/>
  <c r="O153" i="5"/>
  <c r="O150" i="5"/>
  <c r="O143" i="5"/>
  <c r="P143" i="5" s="1"/>
  <c r="O139" i="5"/>
  <c r="O135" i="5"/>
  <c r="O131" i="5"/>
  <c r="O127" i="5"/>
  <c r="P127" i="5" s="1"/>
  <c r="O123" i="5"/>
  <c r="O119" i="5"/>
  <c r="O115" i="5"/>
  <c r="O111" i="5"/>
  <c r="P111" i="5" s="1"/>
  <c r="O107" i="5"/>
  <c r="O103" i="5"/>
  <c r="O162" i="5"/>
  <c r="O160" i="5"/>
  <c r="P160" i="5" s="1"/>
  <c r="O158" i="5"/>
  <c r="O156" i="5"/>
  <c r="O154" i="5"/>
  <c r="O152" i="5"/>
  <c r="P152" i="5" s="1"/>
  <c r="O145" i="5"/>
  <c r="O141" i="5"/>
  <c r="O137" i="5"/>
  <c r="O133" i="5"/>
  <c r="P133" i="5" s="1"/>
  <c r="O129" i="5"/>
  <c r="O125" i="5"/>
  <c r="O121" i="5"/>
  <c r="O117" i="5"/>
  <c r="P117" i="5" s="1"/>
  <c r="O113" i="5"/>
  <c r="O109" i="5"/>
  <c r="O151" i="5"/>
  <c r="O144" i="5"/>
  <c r="P144" i="5" s="1"/>
  <c r="O140" i="5"/>
  <c r="O136" i="5"/>
  <c r="O132" i="5"/>
  <c r="O128" i="5"/>
  <c r="P128" i="5" s="1"/>
  <c r="O124" i="5"/>
  <c r="O120" i="5"/>
  <c r="O116" i="5"/>
  <c r="O112" i="5"/>
  <c r="P112" i="5" s="1"/>
  <c r="O108" i="5"/>
  <c r="O104" i="5"/>
  <c r="O100" i="5"/>
  <c r="O105" i="5"/>
  <c r="P105" i="5" s="1"/>
  <c r="O93" i="5"/>
  <c r="M46" i="5"/>
  <c r="M45" i="5"/>
  <c r="K45" i="5" s="1"/>
  <c r="M44" i="5"/>
  <c r="M43" i="5"/>
  <c r="K43" i="5" s="1"/>
  <c r="M42" i="5"/>
  <c r="M41" i="5"/>
  <c r="M40" i="5"/>
  <c r="M39" i="5"/>
  <c r="M38" i="5"/>
  <c r="K38" i="5" s="1"/>
  <c r="M37" i="5"/>
  <c r="K37" i="5" s="1"/>
  <c r="M36" i="5"/>
  <c r="K36" i="5" s="1"/>
  <c r="M35" i="5"/>
  <c r="K35" i="5" s="1"/>
  <c r="M34" i="5"/>
  <c r="M33" i="5"/>
  <c r="M32" i="5"/>
  <c r="M31" i="5"/>
  <c r="M30" i="5"/>
  <c r="K30" i="5" s="1"/>
  <c r="M29" i="5"/>
  <c r="K29" i="5" s="1"/>
  <c r="M28" i="5"/>
  <c r="K28" i="5" s="1"/>
  <c r="M27" i="5"/>
  <c r="K27" i="5" s="1"/>
  <c r="M26" i="5"/>
  <c r="K26" i="5" s="1"/>
  <c r="M25" i="5"/>
  <c r="K25" i="5" s="1"/>
  <c r="M24" i="5"/>
  <c r="K24" i="5" s="1"/>
  <c r="M23" i="5"/>
  <c r="K23" i="5" s="1"/>
  <c r="M22" i="5"/>
  <c r="K22" i="5" s="1"/>
  <c r="M21" i="5"/>
  <c r="K21" i="5" s="1"/>
  <c r="M20" i="5"/>
  <c r="K20" i="5" s="1"/>
  <c r="M19" i="5"/>
  <c r="K19" i="5" s="1"/>
  <c r="M18" i="5"/>
  <c r="K18" i="5" s="1"/>
  <c r="M17" i="5"/>
  <c r="K17" i="5" s="1"/>
  <c r="M16" i="5"/>
  <c r="K16" i="5" s="1"/>
  <c r="K79" i="5"/>
  <c r="O101" i="5"/>
  <c r="O106" i="5"/>
  <c r="O110" i="5"/>
  <c r="P110" i="5" s="1"/>
  <c r="O114" i="5"/>
  <c r="O118" i="5"/>
  <c r="O122" i="5"/>
  <c r="O126" i="5"/>
  <c r="P126" i="5" s="1"/>
  <c r="O130" i="5"/>
  <c r="O134" i="5"/>
  <c r="O138" i="5"/>
  <c r="O142" i="5"/>
  <c r="P142" i="5" s="1"/>
  <c r="O146" i="5"/>
  <c r="O268" i="5"/>
  <c r="O266" i="5"/>
  <c r="M230" i="5"/>
  <c r="M229" i="5"/>
  <c r="M228" i="5"/>
  <c r="K228" i="5" s="1"/>
  <c r="O265" i="5"/>
  <c r="P265" i="5" s="1"/>
  <c r="M248" i="5"/>
  <c r="M247" i="5"/>
  <c r="M246" i="5"/>
  <c r="K246" i="5" s="1"/>
  <c r="M245" i="5"/>
  <c r="M244" i="5"/>
  <c r="M243" i="5"/>
  <c r="K243" i="5" s="1"/>
  <c r="O267" i="5"/>
  <c r="M52" i="5"/>
  <c r="M53" i="5"/>
  <c r="K53" i="5" s="1"/>
  <c r="M54" i="5"/>
  <c r="K54" i="5" s="1"/>
  <c r="M55" i="5"/>
  <c r="M56" i="5"/>
  <c r="K56" i="5" s="1"/>
  <c r="M57" i="5"/>
  <c r="M58" i="5"/>
  <c r="M59" i="5"/>
  <c r="M60" i="5"/>
  <c r="M61" i="5"/>
  <c r="K61" i="5" s="1"/>
  <c r="M62" i="5"/>
  <c r="M63" i="5"/>
  <c r="M64" i="5"/>
  <c r="M65" i="5"/>
  <c r="M66" i="5"/>
  <c r="K66" i="5" s="1"/>
  <c r="M67" i="5"/>
  <c r="M68" i="5"/>
  <c r="M69" i="5"/>
  <c r="K69" i="5" s="1"/>
  <c r="M70" i="5"/>
  <c r="K70" i="5" s="1"/>
  <c r="M71" i="5"/>
  <c r="K71" i="5" s="1"/>
  <c r="M72" i="5"/>
  <c r="K72" i="5" s="1"/>
  <c r="M73" i="5"/>
  <c r="K73" i="5" s="1"/>
  <c r="M74" i="5"/>
  <c r="K74" i="5" s="1"/>
  <c r="M75" i="5"/>
  <c r="K75" i="5" s="1"/>
  <c r="M76" i="5"/>
  <c r="M77" i="5"/>
  <c r="M78" i="5"/>
  <c r="M85" i="5"/>
  <c r="K85" i="5" s="1"/>
  <c r="M92" i="5"/>
  <c r="M93" i="5"/>
  <c r="K93" i="5" s="1"/>
  <c r="M153" i="5"/>
  <c r="K153" i="5" s="1"/>
  <c r="M154" i="5"/>
  <c r="K154" i="5" s="1"/>
  <c r="M155" i="5"/>
  <c r="K155" i="5" s="1"/>
  <c r="M156" i="5"/>
  <c r="K156" i="5" s="1"/>
  <c r="M157" i="5"/>
  <c r="K157" i="5" s="1"/>
  <c r="M158" i="5"/>
  <c r="K158" i="5" s="1"/>
  <c r="M159" i="5"/>
  <c r="K159" i="5" s="1"/>
  <c r="M160" i="5"/>
  <c r="K160" i="5" s="1"/>
  <c r="M161" i="5"/>
  <c r="K161" i="5" s="1"/>
  <c r="M162" i="5"/>
  <c r="K162" i="5" s="1"/>
  <c r="M237" i="5"/>
  <c r="K237" i="5" s="1"/>
  <c r="M236" i="5"/>
  <c r="K236" i="5" s="1"/>
  <c r="M222" i="5"/>
  <c r="K222" i="5" s="1"/>
  <c r="M221" i="5"/>
  <c r="K221" i="5" s="1"/>
  <c r="M220" i="5"/>
  <c r="K220" i="5" s="1"/>
  <c r="M219" i="5"/>
  <c r="M218" i="5"/>
  <c r="M217" i="5"/>
  <c r="K217" i="5" s="1"/>
  <c r="M216" i="5"/>
  <c r="M215" i="5"/>
  <c r="M214" i="5"/>
  <c r="M213" i="5"/>
  <c r="K213" i="5" s="1"/>
  <c r="M212" i="5"/>
  <c r="M211" i="5"/>
  <c r="M210" i="5"/>
  <c r="M209" i="5"/>
  <c r="M208" i="5"/>
  <c r="K208" i="5" s="1"/>
  <c r="M207" i="5"/>
  <c r="M206" i="5"/>
  <c r="M205" i="5"/>
  <c r="M201" i="5"/>
  <c r="M200" i="5"/>
  <c r="M199" i="5"/>
  <c r="M198" i="5"/>
  <c r="M197" i="5"/>
  <c r="M196" i="5"/>
  <c r="M195" i="5"/>
  <c r="K195" i="5" s="1"/>
  <c r="M194" i="5"/>
  <c r="M193" i="5"/>
  <c r="K193" i="5" s="1"/>
  <c r="M192" i="5"/>
  <c r="K192" i="5" s="1"/>
  <c r="M191" i="5"/>
  <c r="M190" i="5"/>
  <c r="K190" i="5" s="1"/>
  <c r="M189" i="5"/>
  <c r="K189" i="5" s="1"/>
  <c r="M188" i="5"/>
  <c r="K188" i="5" s="1"/>
  <c r="M187" i="5"/>
  <c r="M186" i="5"/>
  <c r="M185" i="5"/>
  <c r="M184" i="5"/>
  <c r="M183" i="5"/>
  <c r="K183" i="5" s="1"/>
  <c r="M182" i="5"/>
  <c r="K182" i="5" s="1"/>
  <c r="M181" i="5"/>
  <c r="K181" i="5" s="1"/>
  <c r="M180" i="5"/>
  <c r="K180" i="5" s="1"/>
  <c r="M179" i="5"/>
  <c r="K179" i="5" s="1"/>
  <c r="M178" i="5"/>
  <c r="K178" i="5" s="1"/>
  <c r="M177" i="5"/>
  <c r="K177" i="5" s="1"/>
  <c r="M176" i="5"/>
  <c r="K176" i="5" s="1"/>
  <c r="M175" i="5"/>
  <c r="K175" i="5" s="1"/>
  <c r="M174" i="5"/>
  <c r="M173" i="5"/>
  <c r="K173" i="5" s="1"/>
  <c r="M172" i="5"/>
  <c r="K172" i="5" s="1"/>
  <c r="M171" i="5"/>
  <c r="M170" i="5"/>
  <c r="K170" i="5" s="1"/>
  <c r="M169" i="5"/>
  <c r="K169" i="5" s="1"/>
  <c r="M168" i="5"/>
  <c r="K168" i="5" s="1"/>
  <c r="M167" i="5"/>
  <c r="K167" i="5" s="1"/>
  <c r="M166" i="5"/>
  <c r="K166" i="5" s="1"/>
  <c r="M165" i="5"/>
  <c r="K165" i="5" s="1"/>
  <c r="M164" i="5"/>
  <c r="K164" i="5" s="1"/>
  <c r="M254" i="5"/>
  <c r="K254" i="5" s="1"/>
  <c r="M255" i="5"/>
  <c r="K255" i="5" s="1"/>
  <c r="M256" i="5"/>
  <c r="K256" i="5" s="1"/>
  <c r="M257" i="5"/>
  <c r="K257" i="5" s="1"/>
  <c r="M258" i="5"/>
  <c r="K258" i="5" s="1"/>
  <c r="M265" i="5"/>
  <c r="K265" i="5" s="1"/>
  <c r="M266" i="5"/>
  <c r="M267" i="5"/>
  <c r="M268" i="5"/>
  <c r="M275" i="5"/>
  <c r="K275" i="5" s="1"/>
  <c r="O290" i="4"/>
  <c r="H291" i="4"/>
  <c r="H292" i="4"/>
  <c r="H293" i="4"/>
  <c r="D291" i="4"/>
  <c r="F291" i="4" s="1"/>
  <c r="D292" i="4"/>
  <c r="D293" i="4"/>
  <c r="H290" i="4"/>
  <c r="D290" i="4"/>
  <c r="H289" i="4"/>
  <c r="D289" i="4"/>
  <c r="L339" i="4"/>
  <c r="J339" i="4"/>
  <c r="H338" i="4"/>
  <c r="D338" i="4"/>
  <c r="H337" i="4"/>
  <c r="D337" i="4"/>
  <c r="H336" i="4"/>
  <c r="D336" i="4"/>
  <c r="H335" i="4"/>
  <c r="D335" i="4"/>
  <c r="H334" i="4"/>
  <c r="D334" i="4"/>
  <c r="H333" i="4"/>
  <c r="D333" i="4"/>
  <c r="H332" i="4"/>
  <c r="D332" i="4"/>
  <c r="H331" i="4"/>
  <c r="D331" i="4"/>
  <c r="H330" i="4"/>
  <c r="D330" i="4"/>
  <c r="H329" i="4"/>
  <c r="D329" i="4"/>
  <c r="F329" i="4" s="1"/>
  <c r="H328" i="4"/>
  <c r="D328" i="4"/>
  <c r="H327" i="4"/>
  <c r="D327" i="4"/>
  <c r="H326" i="4"/>
  <c r="D326" i="4"/>
  <c r="H325" i="4"/>
  <c r="D325" i="4"/>
  <c r="L320" i="4"/>
  <c r="O319" i="4" s="1"/>
  <c r="P319" i="4" s="1"/>
  <c r="J320" i="4"/>
  <c r="H319" i="4"/>
  <c r="D319" i="4"/>
  <c r="F319" i="4" s="1"/>
  <c r="H318" i="4"/>
  <c r="D318" i="4"/>
  <c r="F318" i="4" s="1"/>
  <c r="H317" i="4"/>
  <c r="D317" i="4"/>
  <c r="F317" i="4" s="1"/>
  <c r="H316" i="4"/>
  <c r="D316" i="4"/>
  <c r="F316" i="4" s="1"/>
  <c r="H315" i="4"/>
  <c r="D315" i="4"/>
  <c r="F315" i="4" s="1"/>
  <c r="H314" i="4"/>
  <c r="D314" i="4"/>
  <c r="F314" i="4" s="1"/>
  <c r="H313" i="4"/>
  <c r="D313" i="4"/>
  <c r="F313" i="4" s="1"/>
  <c r="H312" i="4"/>
  <c r="D312" i="4"/>
  <c r="F312" i="4" s="1"/>
  <c r="H311" i="4"/>
  <c r="D311" i="4"/>
  <c r="F311" i="4" s="1"/>
  <c r="H310" i="4"/>
  <c r="D310" i="4"/>
  <c r="F310" i="4" s="1"/>
  <c r="H309" i="4"/>
  <c r="D309" i="4"/>
  <c r="F309" i="4" s="1"/>
  <c r="H308" i="4"/>
  <c r="D308" i="4"/>
  <c r="F308" i="4" s="1"/>
  <c r="H307" i="4"/>
  <c r="D307" i="4"/>
  <c r="F307" i="4" s="1"/>
  <c r="H306" i="4"/>
  <c r="F306" i="4"/>
  <c r="D306" i="4"/>
  <c r="H305" i="4"/>
  <c r="D305" i="4"/>
  <c r="F305" i="4" s="1"/>
  <c r="H304" i="4"/>
  <c r="D304" i="4"/>
  <c r="F304" i="4" s="1"/>
  <c r="H303" i="4"/>
  <c r="D303" i="4"/>
  <c r="F303" i="4" s="1"/>
  <c r="H302" i="4"/>
  <c r="D302" i="4"/>
  <c r="F302" i="4" s="1"/>
  <c r="H301" i="4"/>
  <c r="D301" i="4"/>
  <c r="F301" i="4" s="1"/>
  <c r="H300" i="4"/>
  <c r="D300" i="4"/>
  <c r="F300" i="4" s="1"/>
  <c r="L284" i="4"/>
  <c r="J284" i="4"/>
  <c r="H283" i="4"/>
  <c r="D283" i="4"/>
  <c r="F283" i="4" s="1"/>
  <c r="H282" i="4"/>
  <c r="D282" i="4"/>
  <c r="F282" i="4" s="1"/>
  <c r="L277" i="4"/>
  <c r="O275" i="4" s="1"/>
  <c r="J277" i="4"/>
  <c r="H276" i="4"/>
  <c r="D276" i="4"/>
  <c r="H275" i="4"/>
  <c r="D275" i="4"/>
  <c r="F275" i="4" s="1"/>
  <c r="L270" i="4"/>
  <c r="O267" i="4" s="1"/>
  <c r="J270" i="4"/>
  <c r="H269" i="4"/>
  <c r="D269" i="4"/>
  <c r="H268" i="4"/>
  <c r="D268" i="4"/>
  <c r="F268" i="4" s="1"/>
  <c r="H267" i="4"/>
  <c r="D267" i="4"/>
  <c r="F267" i="4" s="1"/>
  <c r="H266" i="4"/>
  <c r="D266" i="4"/>
  <c r="F266" i="4" s="1"/>
  <c r="H265" i="4"/>
  <c r="D265" i="4"/>
  <c r="F265" i="4" s="1"/>
  <c r="L260" i="4"/>
  <c r="O254" i="4" s="1"/>
  <c r="J260" i="4"/>
  <c r="F259" i="4"/>
  <c r="H259" i="4"/>
  <c r="D259" i="4"/>
  <c r="H258" i="4"/>
  <c r="D258" i="4"/>
  <c r="F258" i="4" s="1"/>
  <c r="H257" i="4"/>
  <c r="D257" i="4"/>
  <c r="H256" i="4"/>
  <c r="D256" i="4"/>
  <c r="F256" i="4" s="1"/>
  <c r="H255" i="4"/>
  <c r="D255" i="4"/>
  <c r="F255" i="4" s="1"/>
  <c r="H254" i="4"/>
  <c r="D254" i="4"/>
  <c r="F254" i="4" s="1"/>
  <c r="L249" i="4"/>
  <c r="O248" i="4" s="1"/>
  <c r="P248" i="4" s="1"/>
  <c r="J249" i="4"/>
  <c r="H248" i="4"/>
  <c r="D248" i="4"/>
  <c r="F248" i="4" s="1"/>
  <c r="H247" i="4"/>
  <c r="D247" i="4"/>
  <c r="F247" i="4" s="1"/>
  <c r="H246" i="4"/>
  <c r="D246" i="4"/>
  <c r="F246" i="4" s="1"/>
  <c r="H245" i="4"/>
  <c r="D245" i="4"/>
  <c r="F245" i="4" s="1"/>
  <c r="H244" i="4"/>
  <c r="D244" i="4"/>
  <c r="F244" i="4" s="1"/>
  <c r="H243" i="4"/>
  <c r="D243" i="4"/>
  <c r="F243" i="4" s="1"/>
  <c r="L238" i="4"/>
  <c r="O237" i="4" s="1"/>
  <c r="J238" i="4"/>
  <c r="H237" i="4"/>
  <c r="D237" i="4"/>
  <c r="O236" i="4"/>
  <c r="P236" i="4" s="1"/>
  <c r="H236" i="4"/>
  <c r="D236" i="4"/>
  <c r="L231" i="4"/>
  <c r="O230" i="4" s="1"/>
  <c r="J231" i="4"/>
  <c r="H230" i="4"/>
  <c r="D230" i="4"/>
  <c r="H229" i="4"/>
  <c r="D229" i="4"/>
  <c r="H228" i="4"/>
  <c r="D228" i="4"/>
  <c r="F228" i="4" s="1"/>
  <c r="L223" i="4"/>
  <c r="O205" i="4" s="1"/>
  <c r="J223" i="4"/>
  <c r="M178" i="4" s="1"/>
  <c r="H222" i="4"/>
  <c r="D222" i="4"/>
  <c r="H221" i="4"/>
  <c r="D221" i="4"/>
  <c r="H220" i="4"/>
  <c r="D220" i="4"/>
  <c r="H219" i="4"/>
  <c r="D219" i="4"/>
  <c r="H218" i="4"/>
  <c r="D218" i="4"/>
  <c r="H217" i="4"/>
  <c r="D217" i="4"/>
  <c r="H216" i="4"/>
  <c r="D216" i="4"/>
  <c r="H215" i="4"/>
  <c r="D215" i="4"/>
  <c r="F215" i="4" s="1"/>
  <c r="H214" i="4"/>
  <c r="D214" i="4"/>
  <c r="H213" i="4"/>
  <c r="D213" i="4"/>
  <c r="H212" i="4"/>
  <c r="D212" i="4"/>
  <c r="H211" i="4"/>
  <c r="D211" i="4"/>
  <c r="H210" i="4"/>
  <c r="D210" i="4"/>
  <c r="H209" i="4"/>
  <c r="D209" i="4"/>
  <c r="H208" i="4"/>
  <c r="D208" i="4"/>
  <c r="H207" i="4"/>
  <c r="D207" i="4"/>
  <c r="H206" i="4"/>
  <c r="D206" i="4"/>
  <c r="H205" i="4"/>
  <c r="D205" i="4"/>
  <c r="H201" i="4"/>
  <c r="D201" i="4"/>
  <c r="H200" i="4"/>
  <c r="D200" i="4"/>
  <c r="H199" i="4"/>
  <c r="D199" i="4"/>
  <c r="H198" i="4"/>
  <c r="D198" i="4"/>
  <c r="H197" i="4"/>
  <c r="D197" i="4"/>
  <c r="H196" i="4"/>
  <c r="D196" i="4"/>
  <c r="H195" i="4"/>
  <c r="D195" i="4"/>
  <c r="H194" i="4"/>
  <c r="D194" i="4"/>
  <c r="H193" i="4"/>
  <c r="D193" i="4"/>
  <c r="H192" i="4"/>
  <c r="D192" i="4"/>
  <c r="H191" i="4"/>
  <c r="D191" i="4"/>
  <c r="H190" i="4"/>
  <c r="D190" i="4"/>
  <c r="H189" i="4"/>
  <c r="D189" i="4"/>
  <c r="H188" i="4"/>
  <c r="D188" i="4"/>
  <c r="H187" i="4"/>
  <c r="D187" i="4"/>
  <c r="H186" i="4"/>
  <c r="D186" i="4"/>
  <c r="H185" i="4"/>
  <c r="D185" i="4"/>
  <c r="H184" i="4"/>
  <c r="D184" i="4"/>
  <c r="H183" i="4"/>
  <c r="D183" i="4"/>
  <c r="H182" i="4"/>
  <c r="D182" i="4"/>
  <c r="H181" i="4"/>
  <c r="D181" i="4"/>
  <c r="H180" i="4"/>
  <c r="D180" i="4"/>
  <c r="H179" i="4"/>
  <c r="D179" i="4"/>
  <c r="H178" i="4"/>
  <c r="D178" i="4"/>
  <c r="H177" i="4"/>
  <c r="D177" i="4"/>
  <c r="H176" i="4"/>
  <c r="D176" i="4"/>
  <c r="H175" i="4"/>
  <c r="D175" i="4"/>
  <c r="H174" i="4"/>
  <c r="D174" i="4"/>
  <c r="H173" i="4"/>
  <c r="D173" i="4"/>
  <c r="H172" i="4"/>
  <c r="D172" i="4"/>
  <c r="H171" i="4"/>
  <c r="D171" i="4"/>
  <c r="H170" i="4"/>
  <c r="D170" i="4"/>
  <c r="H169" i="4"/>
  <c r="D169" i="4"/>
  <c r="H168" i="4"/>
  <c r="D168" i="4"/>
  <c r="H167" i="4"/>
  <c r="D167" i="4"/>
  <c r="H166" i="4"/>
  <c r="D166" i="4"/>
  <c r="H165" i="4"/>
  <c r="D165" i="4"/>
  <c r="H164" i="4"/>
  <c r="D164" i="4"/>
  <c r="H163" i="4"/>
  <c r="D163" i="4"/>
  <c r="H162" i="4"/>
  <c r="D162" i="4"/>
  <c r="H161" i="4"/>
  <c r="D161" i="4"/>
  <c r="H160" i="4"/>
  <c r="D160" i="4"/>
  <c r="H159" i="4"/>
  <c r="D159" i="4"/>
  <c r="H158" i="4"/>
  <c r="D158" i="4"/>
  <c r="H157" i="4"/>
  <c r="D157" i="4"/>
  <c r="H156" i="4"/>
  <c r="D156" i="4"/>
  <c r="H155" i="4"/>
  <c r="D155" i="4"/>
  <c r="H154" i="4"/>
  <c r="D154" i="4"/>
  <c r="H153" i="4"/>
  <c r="D153" i="4"/>
  <c r="H152" i="4"/>
  <c r="D152" i="4"/>
  <c r="H151" i="4"/>
  <c r="D151" i="4"/>
  <c r="H150" i="4"/>
  <c r="D150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D140" i="4"/>
  <c r="H139" i="4"/>
  <c r="D139" i="4"/>
  <c r="H138" i="4"/>
  <c r="D138" i="4"/>
  <c r="H137" i="4"/>
  <c r="D137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5" i="4"/>
  <c r="D125" i="4"/>
  <c r="H124" i="4"/>
  <c r="D124" i="4"/>
  <c r="H123" i="4"/>
  <c r="D123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11" i="4"/>
  <c r="D111" i="4"/>
  <c r="H110" i="4"/>
  <c r="D110" i="4"/>
  <c r="H109" i="4"/>
  <c r="D109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L95" i="4"/>
  <c r="O92" i="4" s="1"/>
  <c r="P92" i="4" s="1"/>
  <c r="J95" i="4"/>
  <c r="H94" i="4"/>
  <c r="D94" i="4"/>
  <c r="H93" i="4"/>
  <c r="D93" i="4"/>
  <c r="F93" i="4" s="1"/>
  <c r="H92" i="4"/>
  <c r="D92" i="4"/>
  <c r="L87" i="4"/>
  <c r="O86" i="4" s="1"/>
  <c r="J87" i="4"/>
  <c r="M85" i="4" s="1"/>
  <c r="H86" i="4"/>
  <c r="D86" i="4"/>
  <c r="F86" i="4" s="1"/>
  <c r="H85" i="4"/>
  <c r="D85" i="4"/>
  <c r="F85" i="4" s="1"/>
  <c r="L80" i="4"/>
  <c r="O75" i="4" s="1"/>
  <c r="J80" i="4"/>
  <c r="M75" i="4" s="1"/>
  <c r="H79" i="4"/>
  <c r="D79" i="4"/>
  <c r="H78" i="4"/>
  <c r="D78" i="4"/>
  <c r="H77" i="4"/>
  <c r="D77" i="4"/>
  <c r="H76" i="4"/>
  <c r="D76" i="4"/>
  <c r="H75" i="4"/>
  <c r="D75" i="4"/>
  <c r="H74" i="4"/>
  <c r="D74" i="4"/>
  <c r="H73" i="4"/>
  <c r="D73" i="4"/>
  <c r="H72" i="4"/>
  <c r="D72" i="4"/>
  <c r="H71" i="4"/>
  <c r="D71" i="4"/>
  <c r="H70" i="4"/>
  <c r="D70" i="4"/>
  <c r="H69" i="4"/>
  <c r="D69" i="4"/>
  <c r="F69" i="4" s="1"/>
  <c r="H68" i="4"/>
  <c r="D68" i="4"/>
  <c r="H67" i="4"/>
  <c r="D67" i="4"/>
  <c r="F67" i="4" s="1"/>
  <c r="H66" i="4"/>
  <c r="D66" i="4"/>
  <c r="H65" i="4"/>
  <c r="D65" i="4"/>
  <c r="F65" i="4" s="1"/>
  <c r="H64" i="4"/>
  <c r="D64" i="4"/>
  <c r="H63" i="4"/>
  <c r="D63" i="4"/>
  <c r="F63" i="4" s="1"/>
  <c r="H62" i="4"/>
  <c r="D62" i="4"/>
  <c r="H61" i="4"/>
  <c r="D61" i="4"/>
  <c r="F61" i="4" s="1"/>
  <c r="H60" i="4"/>
  <c r="D60" i="4"/>
  <c r="H59" i="4"/>
  <c r="D59" i="4"/>
  <c r="H58" i="4"/>
  <c r="D58" i="4"/>
  <c r="H57" i="4"/>
  <c r="D57" i="4"/>
  <c r="H56" i="4"/>
  <c r="D56" i="4"/>
  <c r="H55" i="4"/>
  <c r="D55" i="4"/>
  <c r="H54" i="4"/>
  <c r="D54" i="4"/>
  <c r="H53" i="4"/>
  <c r="D53" i="4"/>
  <c r="H52" i="4"/>
  <c r="D52" i="4"/>
  <c r="L47" i="4"/>
  <c r="O33" i="4" s="1"/>
  <c r="J47" i="4"/>
  <c r="H46" i="4"/>
  <c r="D46" i="4"/>
  <c r="H45" i="4"/>
  <c r="D45" i="4"/>
  <c r="F45" i="4" s="1"/>
  <c r="H44" i="4"/>
  <c r="D44" i="4"/>
  <c r="H43" i="4"/>
  <c r="D43" i="4"/>
  <c r="F43" i="4" s="1"/>
  <c r="H42" i="4"/>
  <c r="D42" i="4"/>
  <c r="H41" i="4"/>
  <c r="D41" i="4"/>
  <c r="F41" i="4" s="1"/>
  <c r="H40" i="4"/>
  <c r="D40" i="4"/>
  <c r="H39" i="4"/>
  <c r="D39" i="4"/>
  <c r="F39" i="4" s="1"/>
  <c r="H38" i="4"/>
  <c r="D38" i="4"/>
  <c r="H37" i="4"/>
  <c r="D37" i="4"/>
  <c r="F37" i="4" s="1"/>
  <c r="H36" i="4"/>
  <c r="D36" i="4"/>
  <c r="H35" i="4"/>
  <c r="D35" i="4"/>
  <c r="F35" i="4" s="1"/>
  <c r="H34" i="4"/>
  <c r="D34" i="4"/>
  <c r="H33" i="4"/>
  <c r="D33" i="4"/>
  <c r="F33" i="4" s="1"/>
  <c r="H32" i="4"/>
  <c r="D32" i="4"/>
  <c r="H31" i="4"/>
  <c r="D31" i="4"/>
  <c r="F31" i="4" s="1"/>
  <c r="H30" i="4"/>
  <c r="D30" i="4"/>
  <c r="H29" i="4"/>
  <c r="D29" i="4"/>
  <c r="F29" i="4" s="1"/>
  <c r="H28" i="4"/>
  <c r="D28" i="4"/>
  <c r="H27" i="4"/>
  <c r="D27" i="4"/>
  <c r="F27" i="4" s="1"/>
  <c r="H26" i="4"/>
  <c r="D26" i="4"/>
  <c r="H25" i="4"/>
  <c r="D25" i="4"/>
  <c r="F25" i="4" s="1"/>
  <c r="H24" i="4"/>
  <c r="D24" i="4"/>
  <c r="H23" i="4"/>
  <c r="D23" i="4"/>
  <c r="F23" i="4" s="1"/>
  <c r="H22" i="4"/>
  <c r="D22" i="4"/>
  <c r="H21" i="4"/>
  <c r="D21" i="4"/>
  <c r="F21" i="4" s="1"/>
  <c r="H20" i="4"/>
  <c r="D20" i="4"/>
  <c r="H19" i="4"/>
  <c r="D19" i="4"/>
  <c r="F19" i="4" s="1"/>
  <c r="H18" i="4"/>
  <c r="D18" i="4"/>
  <c r="H17" i="4"/>
  <c r="D17" i="4"/>
  <c r="F17" i="4" s="1"/>
  <c r="H16" i="4"/>
  <c r="D16" i="4"/>
  <c r="P45" i="5" l="1"/>
  <c r="K287" i="5"/>
  <c r="K285" i="5"/>
  <c r="K299" i="5"/>
  <c r="P267" i="5"/>
  <c r="P245" i="5"/>
  <c r="P247" i="5"/>
  <c r="P243" i="5"/>
  <c r="P244" i="5"/>
  <c r="P36" i="5"/>
  <c r="P33" i="5"/>
  <c r="P18" i="5"/>
  <c r="P30" i="5"/>
  <c r="P21" i="5"/>
  <c r="P38" i="5"/>
  <c r="P46" i="5"/>
  <c r="P37" i="5"/>
  <c r="P40" i="5"/>
  <c r="P27" i="5"/>
  <c r="P34" i="5"/>
  <c r="P22" i="5"/>
  <c r="P42" i="5"/>
  <c r="P25" i="5"/>
  <c r="O74" i="4"/>
  <c r="M70" i="4"/>
  <c r="M55" i="4"/>
  <c r="P266" i="5"/>
  <c r="P269" i="5"/>
  <c r="P268" i="5"/>
  <c r="K266" i="5"/>
  <c r="K270" i="5" s="1"/>
  <c r="N269" i="5" s="1"/>
  <c r="P246" i="5"/>
  <c r="K206" i="5"/>
  <c r="K210" i="5"/>
  <c r="K218" i="5"/>
  <c r="K207" i="5"/>
  <c r="K219" i="5"/>
  <c r="K197" i="5"/>
  <c r="K174" i="5"/>
  <c r="K171" i="5"/>
  <c r="P77" i="5"/>
  <c r="P75" i="5"/>
  <c r="P56" i="5"/>
  <c r="P61" i="5"/>
  <c r="P59" i="5"/>
  <c r="P53" i="5"/>
  <c r="O52" i="4"/>
  <c r="K59" i="5"/>
  <c r="K78" i="5"/>
  <c r="P32" i="5"/>
  <c r="P39" i="5"/>
  <c r="P174" i="5"/>
  <c r="P190" i="5"/>
  <c r="P209" i="5"/>
  <c r="P165" i="5"/>
  <c r="P197" i="5"/>
  <c r="P172" i="5"/>
  <c r="P188" i="5"/>
  <c r="P122" i="5"/>
  <c r="P116" i="5"/>
  <c r="P151" i="5"/>
  <c r="P137" i="5"/>
  <c r="P162" i="5"/>
  <c r="P131" i="5"/>
  <c r="P167" i="5"/>
  <c r="P191" i="5"/>
  <c r="P218" i="5"/>
  <c r="P185" i="5"/>
  <c r="P220" i="5"/>
  <c r="P192" i="5"/>
  <c r="K184" i="5"/>
  <c r="K200" i="5"/>
  <c r="P134" i="5"/>
  <c r="P118" i="5"/>
  <c r="P101" i="5"/>
  <c r="P104" i="5"/>
  <c r="P120" i="5"/>
  <c r="P136" i="5"/>
  <c r="P109" i="5"/>
  <c r="P125" i="5"/>
  <c r="P141" i="5"/>
  <c r="P156" i="5"/>
  <c r="P103" i="5"/>
  <c r="P119" i="5"/>
  <c r="P135" i="5"/>
  <c r="P153" i="5"/>
  <c r="P161" i="5"/>
  <c r="P170" i="5"/>
  <c r="P178" i="5"/>
  <c r="P186" i="5"/>
  <c r="P194" i="5"/>
  <c r="P205" i="5"/>
  <c r="P213" i="5"/>
  <c r="P221" i="5"/>
  <c r="P173" i="5"/>
  <c r="P189" i="5"/>
  <c r="P208" i="5"/>
  <c r="P164" i="5"/>
  <c r="P180" i="5"/>
  <c r="P196" i="5"/>
  <c r="P215" i="5"/>
  <c r="P182" i="5"/>
  <c r="P198" i="5"/>
  <c r="P217" i="5"/>
  <c r="P181" i="5"/>
  <c r="P216" i="5"/>
  <c r="P207" i="5"/>
  <c r="P138" i="5"/>
  <c r="P106" i="5"/>
  <c r="P100" i="5"/>
  <c r="P132" i="5"/>
  <c r="P121" i="5"/>
  <c r="P154" i="5"/>
  <c r="P115" i="5"/>
  <c r="P150" i="5"/>
  <c r="P159" i="5"/>
  <c r="P175" i="5"/>
  <c r="P183" i="5"/>
  <c r="P199" i="5"/>
  <c r="P210" i="5"/>
  <c r="P169" i="5"/>
  <c r="P201" i="5"/>
  <c r="P176" i="5"/>
  <c r="P211" i="5"/>
  <c r="K212" i="5"/>
  <c r="P146" i="5"/>
  <c r="P130" i="5"/>
  <c r="P114" i="5"/>
  <c r="P108" i="5"/>
  <c r="P124" i="5"/>
  <c r="P140" i="5"/>
  <c r="P113" i="5"/>
  <c r="P129" i="5"/>
  <c r="P145" i="5"/>
  <c r="P158" i="5"/>
  <c r="P107" i="5"/>
  <c r="P123" i="5"/>
  <c r="P139" i="5"/>
  <c r="P155" i="5"/>
  <c r="P163" i="5"/>
  <c r="P171" i="5"/>
  <c r="P179" i="5"/>
  <c r="P187" i="5"/>
  <c r="P195" i="5"/>
  <c r="P206" i="5"/>
  <c r="P214" i="5"/>
  <c r="P222" i="5"/>
  <c r="P177" i="5"/>
  <c r="P193" i="5"/>
  <c r="P212" i="5"/>
  <c r="P168" i="5"/>
  <c r="P184" i="5"/>
  <c r="P200" i="5"/>
  <c r="P219" i="5"/>
  <c r="P102" i="5"/>
  <c r="K291" i="5"/>
  <c r="K283" i="5"/>
  <c r="K229" i="5"/>
  <c r="K201" i="5"/>
  <c r="K216" i="5"/>
  <c r="K198" i="5"/>
  <c r="K205" i="5"/>
  <c r="K209" i="5"/>
  <c r="K187" i="5"/>
  <c r="K191" i="5"/>
  <c r="K199" i="5"/>
  <c r="K62" i="5"/>
  <c r="K44" i="5"/>
  <c r="K46" i="5"/>
  <c r="K268" i="5"/>
  <c r="K267" i="5"/>
  <c r="K244" i="5"/>
  <c r="K152" i="5"/>
  <c r="K194" i="5"/>
  <c r="K119" i="5"/>
  <c r="K110" i="5"/>
  <c r="K211" i="5"/>
  <c r="K185" i="5"/>
  <c r="K126" i="5"/>
  <c r="K196" i="5"/>
  <c r="K215" i="5"/>
  <c r="K186" i="5"/>
  <c r="K214" i="5"/>
  <c r="F229" i="4"/>
  <c r="F230" i="4"/>
  <c r="F184" i="4"/>
  <c r="F189" i="4"/>
  <c r="F76" i="4"/>
  <c r="F78" i="4"/>
  <c r="K115" i="5"/>
  <c r="K150" i="5"/>
  <c r="P71" i="5"/>
  <c r="K248" i="5"/>
  <c r="K33" i="5"/>
  <c r="K289" i="5"/>
  <c r="K318" i="5"/>
  <c r="K310" i="5"/>
  <c r="P74" i="5"/>
  <c r="P55" i="5"/>
  <c r="P79" i="5"/>
  <c r="K92" i="5"/>
  <c r="K95" i="5" s="1"/>
  <c r="N94" i="5" s="1"/>
  <c r="K64" i="5"/>
  <c r="K60" i="5"/>
  <c r="K245" i="5"/>
  <c r="K34" i="5"/>
  <c r="K42" i="5"/>
  <c r="K112" i="5"/>
  <c r="P60" i="5"/>
  <c r="P65" i="5"/>
  <c r="P70" i="5"/>
  <c r="P78" i="5"/>
  <c r="M291" i="4"/>
  <c r="K291" i="4" s="1"/>
  <c r="M289" i="4"/>
  <c r="F191" i="4"/>
  <c r="F197" i="4"/>
  <c r="F199" i="4"/>
  <c r="F54" i="4"/>
  <c r="F71" i="4"/>
  <c r="F73" i="4"/>
  <c r="F119" i="4"/>
  <c r="F123" i="4"/>
  <c r="F139" i="4"/>
  <c r="F164" i="4"/>
  <c r="F166" i="4"/>
  <c r="F188" i="4"/>
  <c r="F56" i="4"/>
  <c r="F58" i="4"/>
  <c r="F60" i="4"/>
  <c r="F190" i="4"/>
  <c r="F196" i="4"/>
  <c r="F211" i="4"/>
  <c r="F170" i="4"/>
  <c r="F172" i="4"/>
  <c r="F186" i="4"/>
  <c r="F212" i="4"/>
  <c r="F2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53" i="4"/>
  <c r="F55" i="4"/>
  <c r="F62" i="4"/>
  <c r="F64" i="4"/>
  <c r="F66" i="4"/>
  <c r="F68" i="4"/>
  <c r="F70" i="4"/>
  <c r="K70" i="4" s="1"/>
  <c r="F75" i="4"/>
  <c r="K75" i="4" s="1"/>
  <c r="F77" i="4"/>
  <c r="F79" i="4"/>
  <c r="F92" i="4"/>
  <c r="K92" i="4" s="1"/>
  <c r="F94" i="4"/>
  <c r="F222" i="4"/>
  <c r="F237" i="4"/>
  <c r="F336" i="4"/>
  <c r="F52" i="4"/>
  <c r="F57" i="4"/>
  <c r="F59" i="4"/>
  <c r="O60" i="4"/>
  <c r="F72" i="4"/>
  <c r="F74" i="4"/>
  <c r="F102" i="4"/>
  <c r="F106" i="4"/>
  <c r="F110" i="4"/>
  <c r="F114" i="4"/>
  <c r="F118" i="4"/>
  <c r="F122" i="4"/>
  <c r="F138" i="4"/>
  <c r="F171" i="4"/>
  <c r="F183" i="4"/>
  <c r="F187" i="4"/>
  <c r="F213" i="4"/>
  <c r="F236" i="4"/>
  <c r="F257" i="4"/>
  <c r="F292" i="4"/>
  <c r="K320" i="5"/>
  <c r="K312" i="5"/>
  <c r="K316" i="5"/>
  <c r="K308" i="5"/>
  <c r="P275" i="5"/>
  <c r="K247" i="5"/>
  <c r="K230" i="5"/>
  <c r="K231" i="5" s="1"/>
  <c r="N229" i="5" s="1"/>
  <c r="P93" i="5"/>
  <c r="P94" i="5"/>
  <c r="P67" i="5"/>
  <c r="P52" i="5"/>
  <c r="P66" i="5"/>
  <c r="P68" i="5"/>
  <c r="P76" i="5"/>
  <c r="P57" i="5"/>
  <c r="P54" i="5"/>
  <c r="P72" i="5"/>
  <c r="P63" i="5"/>
  <c r="P64" i="5"/>
  <c r="P69" i="5"/>
  <c r="P58" i="5"/>
  <c r="K67" i="5"/>
  <c r="K52" i="5"/>
  <c r="K76" i="5"/>
  <c r="K68" i="5"/>
  <c r="K63" i="5"/>
  <c r="P16" i="5"/>
  <c r="P20" i="5"/>
  <c r="P35" i="5"/>
  <c r="P44" i="5"/>
  <c r="P17" i="5"/>
  <c r="P26" i="5"/>
  <c r="P28" i="5"/>
  <c r="P23" i="5"/>
  <c r="P19" i="5"/>
  <c r="P31" i="5"/>
  <c r="P43" i="5"/>
  <c r="K32" i="5"/>
  <c r="K40" i="5"/>
  <c r="K41" i="5"/>
  <c r="K55" i="5"/>
  <c r="K58" i="5"/>
  <c r="K31" i="5"/>
  <c r="K39" i="5"/>
  <c r="K322" i="5"/>
  <c r="K314" i="5"/>
  <c r="K293" i="5"/>
  <c r="P237" i="5"/>
  <c r="K77" i="5"/>
  <c r="K65" i="5"/>
  <c r="K57" i="5"/>
  <c r="K297" i="5"/>
  <c r="K277" i="5"/>
  <c r="N276" i="5" s="1"/>
  <c r="K238" i="5"/>
  <c r="N237" i="5" s="1"/>
  <c r="K260" i="5"/>
  <c r="N259" i="5" s="1"/>
  <c r="K87" i="5"/>
  <c r="N86" i="5" s="1"/>
  <c r="K249" i="5"/>
  <c r="N245" i="5" s="1"/>
  <c r="O329" i="4"/>
  <c r="P329" i="4" s="1"/>
  <c r="O326" i="4"/>
  <c r="P326" i="4" s="1"/>
  <c r="O325" i="4"/>
  <c r="P325" i="4" s="1"/>
  <c r="O335" i="4"/>
  <c r="P335" i="4" s="1"/>
  <c r="O338" i="4"/>
  <c r="P338" i="4" s="1"/>
  <c r="O331" i="4"/>
  <c r="P331" i="4" s="1"/>
  <c r="O334" i="4"/>
  <c r="P334" i="4" s="1"/>
  <c r="O337" i="4"/>
  <c r="P337" i="4" s="1"/>
  <c r="O327" i="4"/>
  <c r="P327" i="4" s="1"/>
  <c r="O330" i="4"/>
  <c r="P330" i="4" s="1"/>
  <c r="O333" i="4"/>
  <c r="P333" i="4" s="1"/>
  <c r="O300" i="4"/>
  <c r="P300" i="4" s="1"/>
  <c r="O301" i="4"/>
  <c r="P301" i="4" s="1"/>
  <c r="O302" i="4"/>
  <c r="P302" i="4" s="1"/>
  <c r="O303" i="4"/>
  <c r="P303" i="4" s="1"/>
  <c r="O304" i="4"/>
  <c r="P304" i="4" s="1"/>
  <c r="O305" i="4"/>
  <c r="P305" i="4" s="1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P315" i="4" s="1"/>
  <c r="O316" i="4"/>
  <c r="P316" i="4" s="1"/>
  <c r="O317" i="4"/>
  <c r="P317" i="4" s="1"/>
  <c r="O318" i="4"/>
  <c r="P318" i="4" s="1"/>
  <c r="O291" i="4"/>
  <c r="M290" i="4"/>
  <c r="O276" i="4"/>
  <c r="P276" i="4" s="1"/>
  <c r="O266" i="4"/>
  <c r="O269" i="4"/>
  <c r="O268" i="4"/>
  <c r="O265" i="4"/>
  <c r="P265" i="4" s="1"/>
  <c r="O243" i="4"/>
  <c r="P243" i="4" s="1"/>
  <c r="O244" i="4"/>
  <c r="P244" i="4" s="1"/>
  <c r="O245" i="4"/>
  <c r="P245" i="4" s="1"/>
  <c r="O246" i="4"/>
  <c r="P246" i="4" s="1"/>
  <c r="O247" i="4"/>
  <c r="P247" i="4" s="1"/>
  <c r="O180" i="4"/>
  <c r="O201" i="4"/>
  <c r="O119" i="4"/>
  <c r="O173" i="4"/>
  <c r="O139" i="4"/>
  <c r="M123" i="4"/>
  <c r="M115" i="4"/>
  <c r="M155" i="4"/>
  <c r="M107" i="4"/>
  <c r="M127" i="4"/>
  <c r="M142" i="4"/>
  <c r="M160" i="4"/>
  <c r="M103" i="4"/>
  <c r="M111" i="4"/>
  <c r="M125" i="4"/>
  <c r="M136" i="4"/>
  <c r="M151" i="4"/>
  <c r="M179" i="4"/>
  <c r="M104" i="4"/>
  <c r="M112" i="4"/>
  <c r="M126" i="4"/>
  <c r="M134" i="4"/>
  <c r="M152" i="4"/>
  <c r="M180" i="4"/>
  <c r="M133" i="4"/>
  <c r="M144" i="4"/>
  <c r="M150" i="4"/>
  <c r="M100" i="4"/>
  <c r="M108" i="4"/>
  <c r="M116" i="4"/>
  <c r="M121" i="4"/>
  <c r="M124" i="4"/>
  <c r="M132" i="4"/>
  <c r="O143" i="4"/>
  <c r="O144" i="4"/>
  <c r="O150" i="4"/>
  <c r="M156" i="4"/>
  <c r="O161" i="4"/>
  <c r="O189" i="4"/>
  <c r="O190" i="4"/>
  <c r="O191" i="4"/>
  <c r="O135" i="4"/>
  <c r="O136" i="4"/>
  <c r="O164" i="4"/>
  <c r="O183" i="4"/>
  <c r="O207" i="4"/>
  <c r="O122" i="4"/>
  <c r="O123" i="4"/>
  <c r="O124" i="4"/>
  <c r="O125" i="4"/>
  <c r="O138" i="4"/>
  <c r="O141" i="4"/>
  <c r="O142" i="4"/>
  <c r="O157" i="4"/>
  <c r="O178" i="4"/>
  <c r="O200" i="4"/>
  <c r="O218" i="4"/>
  <c r="O128" i="4"/>
  <c r="O131" i="4"/>
  <c r="O132" i="4"/>
  <c r="O133" i="4"/>
  <c r="O153" i="4"/>
  <c r="O159" i="4"/>
  <c r="O120" i="4"/>
  <c r="O130" i="4"/>
  <c r="O152" i="4"/>
  <c r="O162" i="4"/>
  <c r="O167" i="4"/>
  <c r="O174" i="4"/>
  <c r="O181" i="4"/>
  <c r="O184" i="4"/>
  <c r="O192" i="4"/>
  <c r="O94" i="4"/>
  <c r="P94" i="4" s="1"/>
  <c r="O93" i="4"/>
  <c r="P93" i="4" s="1"/>
  <c r="M86" i="4"/>
  <c r="O59" i="4"/>
  <c r="O68" i="4"/>
  <c r="O73" i="4"/>
  <c r="O53" i="4"/>
  <c r="O56" i="4"/>
  <c r="M52" i="4"/>
  <c r="M53" i="4"/>
  <c r="M62" i="4"/>
  <c r="O58" i="4"/>
  <c r="O57" i="4"/>
  <c r="O61" i="4"/>
  <c r="O64" i="4"/>
  <c r="O69" i="4"/>
  <c r="M60" i="4"/>
  <c r="K60" i="4" s="1"/>
  <c r="M61" i="4"/>
  <c r="K61" i="4" s="1"/>
  <c r="M63" i="4"/>
  <c r="K63" i="4" s="1"/>
  <c r="M74" i="4"/>
  <c r="O293" i="4"/>
  <c r="P294" i="4" s="1"/>
  <c r="O292" i="4"/>
  <c r="M292" i="4"/>
  <c r="O289" i="4"/>
  <c r="M293" i="4"/>
  <c r="F289" i="4"/>
  <c r="F290" i="4"/>
  <c r="K290" i="4" s="1"/>
  <c r="F293" i="4"/>
  <c r="M45" i="4"/>
  <c r="K45" i="4" s="1"/>
  <c r="M43" i="4"/>
  <c r="K43" i="4" s="1"/>
  <c r="M41" i="4"/>
  <c r="K41" i="4" s="1"/>
  <c r="M39" i="4"/>
  <c r="K39" i="4" s="1"/>
  <c r="M37" i="4"/>
  <c r="K37" i="4" s="1"/>
  <c r="M35" i="4"/>
  <c r="K35" i="4" s="1"/>
  <c r="M33" i="4"/>
  <c r="K33" i="4" s="1"/>
  <c r="M31" i="4"/>
  <c r="K31" i="4" s="1"/>
  <c r="M29" i="4"/>
  <c r="K29" i="4" s="1"/>
  <c r="M27" i="4"/>
  <c r="K27" i="4" s="1"/>
  <c r="M25" i="4"/>
  <c r="K25" i="4" s="1"/>
  <c r="M23" i="4"/>
  <c r="K23" i="4" s="1"/>
  <c r="M21" i="4"/>
  <c r="K21" i="4" s="1"/>
  <c r="M19" i="4"/>
  <c r="K19" i="4" s="1"/>
  <c r="M17" i="4"/>
  <c r="K17" i="4" s="1"/>
  <c r="M46" i="4"/>
  <c r="M44" i="4"/>
  <c r="M42" i="4"/>
  <c r="M40" i="4"/>
  <c r="M38" i="4"/>
  <c r="M36" i="4"/>
  <c r="M34" i="4"/>
  <c r="M32" i="4"/>
  <c r="M30" i="4"/>
  <c r="M28" i="4"/>
  <c r="M26" i="4"/>
  <c r="M24" i="4"/>
  <c r="M22" i="4"/>
  <c r="M20" i="4"/>
  <c r="M18" i="4"/>
  <c r="M16" i="4"/>
  <c r="M94" i="4"/>
  <c r="M93" i="4"/>
  <c r="M92" i="4"/>
  <c r="M73" i="4"/>
  <c r="M72" i="4"/>
  <c r="M65" i="4"/>
  <c r="K65" i="4" s="1"/>
  <c r="M64" i="4"/>
  <c r="M57" i="4"/>
  <c r="M56" i="4"/>
  <c r="K93" i="4"/>
  <c r="F101" i="4"/>
  <c r="F105" i="4"/>
  <c r="F109" i="4"/>
  <c r="F113" i="4"/>
  <c r="F117" i="4"/>
  <c r="F120" i="4"/>
  <c r="F129" i="4"/>
  <c r="F130" i="4"/>
  <c r="F131" i="4"/>
  <c r="F135" i="4"/>
  <c r="F140" i="4"/>
  <c r="F141" i="4"/>
  <c r="F146" i="4"/>
  <c r="F150" i="4"/>
  <c r="F158" i="4"/>
  <c r="F159" i="4"/>
  <c r="F162" i="4"/>
  <c r="F163" i="4"/>
  <c r="F169" i="4"/>
  <c r="F175" i="4"/>
  <c r="F177" i="4"/>
  <c r="F178" i="4"/>
  <c r="K178" i="4" s="1"/>
  <c r="F195" i="4"/>
  <c r="F206" i="4"/>
  <c r="F210" i="4"/>
  <c r="F217" i="4"/>
  <c r="F219" i="4"/>
  <c r="F220" i="4"/>
  <c r="M177" i="4"/>
  <c r="M174" i="4"/>
  <c r="M169" i="4"/>
  <c r="M166" i="4"/>
  <c r="M161" i="4"/>
  <c r="M158" i="4"/>
  <c r="M153" i="4"/>
  <c r="M168" i="4"/>
  <c r="M164" i="4"/>
  <c r="M163" i="4"/>
  <c r="K163" i="4" s="1"/>
  <c r="M162" i="4"/>
  <c r="M157" i="4"/>
  <c r="M146" i="4"/>
  <c r="M143" i="4"/>
  <c r="M138" i="4"/>
  <c r="M135" i="4"/>
  <c r="M129" i="4"/>
  <c r="M128" i="4"/>
  <c r="M122" i="4"/>
  <c r="M118" i="4"/>
  <c r="O283" i="4"/>
  <c r="P283" i="4" s="1"/>
  <c r="O282" i="4"/>
  <c r="F325" i="4"/>
  <c r="F332" i="4"/>
  <c r="O16" i="4"/>
  <c r="O18" i="4"/>
  <c r="O20" i="4"/>
  <c r="O22" i="4"/>
  <c r="O24" i="4"/>
  <c r="P24" i="4" s="1"/>
  <c r="O26" i="4"/>
  <c r="O28" i="4"/>
  <c r="O30" i="4"/>
  <c r="O32" i="4"/>
  <c r="O34" i="4"/>
  <c r="O36" i="4"/>
  <c r="O38" i="4"/>
  <c r="O40" i="4"/>
  <c r="P40" i="4" s="1"/>
  <c r="O42" i="4"/>
  <c r="O44" i="4"/>
  <c r="O46" i="4"/>
  <c r="M54" i="4"/>
  <c r="M66" i="4"/>
  <c r="M67" i="4"/>
  <c r="K67" i="4" s="1"/>
  <c r="M76" i="4"/>
  <c r="M77" i="4"/>
  <c r="M78" i="4"/>
  <c r="M79" i="4"/>
  <c r="O71" i="4"/>
  <c r="O70" i="4"/>
  <c r="O63" i="4"/>
  <c r="O62" i="4"/>
  <c r="P62" i="4" s="1"/>
  <c r="O55" i="4"/>
  <c r="O54" i="4"/>
  <c r="O85" i="4"/>
  <c r="P85" i="4" s="1"/>
  <c r="F100" i="4"/>
  <c r="M102" i="4"/>
  <c r="F104" i="4"/>
  <c r="M106" i="4"/>
  <c r="F108" i="4"/>
  <c r="M110" i="4"/>
  <c r="F112" i="4"/>
  <c r="M114" i="4"/>
  <c r="F116" i="4"/>
  <c r="F121" i="4"/>
  <c r="F127" i="4"/>
  <c r="F128" i="4"/>
  <c r="F134" i="4"/>
  <c r="F136" i="4"/>
  <c r="M137" i="4"/>
  <c r="F143" i="4"/>
  <c r="F151" i="4"/>
  <c r="F152" i="4"/>
  <c r="M154" i="4"/>
  <c r="F156" i="4"/>
  <c r="F161" i="4"/>
  <c r="M165" i="4"/>
  <c r="M170" i="4"/>
  <c r="M171" i="4"/>
  <c r="M172" i="4"/>
  <c r="F194" i="4"/>
  <c r="F198" i="4"/>
  <c r="F205" i="4"/>
  <c r="F209" i="4"/>
  <c r="O222" i="4"/>
  <c r="O221" i="4"/>
  <c r="O220" i="4"/>
  <c r="O211" i="4"/>
  <c r="O199" i="4"/>
  <c r="O198" i="4"/>
  <c r="O197" i="4"/>
  <c r="O188" i="4"/>
  <c r="O187" i="4"/>
  <c r="O186" i="4"/>
  <c r="O185" i="4"/>
  <c r="O179" i="4"/>
  <c r="O176" i="4"/>
  <c r="O171" i="4"/>
  <c r="O168" i="4"/>
  <c r="O163" i="4"/>
  <c r="O160" i="4"/>
  <c r="O155" i="4"/>
  <c r="O216" i="4"/>
  <c r="O215" i="4"/>
  <c r="O214" i="4"/>
  <c r="O213" i="4"/>
  <c r="O212" i="4"/>
  <c r="O210" i="4"/>
  <c r="O209" i="4"/>
  <c r="O208" i="4"/>
  <c r="O206" i="4"/>
  <c r="O196" i="4"/>
  <c r="O195" i="4"/>
  <c r="O194" i="4"/>
  <c r="O193" i="4"/>
  <c r="O175" i="4"/>
  <c r="O169" i="4"/>
  <c r="O156" i="4"/>
  <c r="O154" i="4"/>
  <c r="O151" i="4"/>
  <c r="O145" i="4"/>
  <c r="O140" i="4"/>
  <c r="O137" i="4"/>
  <c r="O134" i="4"/>
  <c r="O127" i="4"/>
  <c r="O126" i="4"/>
  <c r="O121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228" i="4"/>
  <c r="P228" i="4" s="1"/>
  <c r="O229" i="4"/>
  <c r="P229" i="4" s="1"/>
  <c r="F328" i="4"/>
  <c r="F337" i="4"/>
  <c r="M58" i="4"/>
  <c r="M59" i="4"/>
  <c r="O65" i="4"/>
  <c r="O66" i="4"/>
  <c r="O67" i="4"/>
  <c r="M68" i="4"/>
  <c r="M69" i="4"/>
  <c r="K69" i="4" s="1"/>
  <c r="M71" i="4"/>
  <c r="O72" i="4"/>
  <c r="O76" i="4"/>
  <c r="O77" i="4"/>
  <c r="P77" i="4" s="1"/>
  <c r="O78" i="4"/>
  <c r="O79" i="4"/>
  <c r="K85" i="4"/>
  <c r="K86" i="4"/>
  <c r="M101" i="4"/>
  <c r="F103" i="4"/>
  <c r="M105" i="4"/>
  <c r="F107" i="4"/>
  <c r="M109" i="4"/>
  <c r="F111" i="4"/>
  <c r="K111" i="4" s="1"/>
  <c r="M113" i="4"/>
  <c r="F115" i="4"/>
  <c r="M117" i="4"/>
  <c r="O118" i="4"/>
  <c r="M119" i="4"/>
  <c r="M120" i="4"/>
  <c r="F126" i="4"/>
  <c r="O129" i="4"/>
  <c r="M130" i="4"/>
  <c r="M131" i="4"/>
  <c r="M139" i="4"/>
  <c r="M140" i="4"/>
  <c r="M141" i="4"/>
  <c r="F144" i="4"/>
  <c r="K144" i="4" s="1"/>
  <c r="M145" i="4"/>
  <c r="O146" i="4"/>
  <c r="F155" i="4"/>
  <c r="O158" i="4"/>
  <c r="M159" i="4"/>
  <c r="O165" i="4"/>
  <c r="O166" i="4"/>
  <c r="P166" i="4" s="1"/>
  <c r="M167" i="4"/>
  <c r="O170" i="4"/>
  <c r="O172" i="4"/>
  <c r="M173" i="4"/>
  <c r="M175" i="4"/>
  <c r="M176" i="4"/>
  <c r="O177" i="4"/>
  <c r="O182" i="4"/>
  <c r="P182" i="4" s="1"/>
  <c r="F185" i="4"/>
  <c r="F192" i="4"/>
  <c r="F193" i="4"/>
  <c r="F200" i="4"/>
  <c r="F207" i="4"/>
  <c r="F208" i="4"/>
  <c r="F216" i="4"/>
  <c r="O217" i="4"/>
  <c r="P217" i="4" s="1"/>
  <c r="O219" i="4"/>
  <c r="F221" i="4"/>
  <c r="F276" i="4"/>
  <c r="F333" i="4"/>
  <c r="F327" i="4"/>
  <c r="F331" i="4"/>
  <c r="F335" i="4"/>
  <c r="F124" i="4"/>
  <c r="F125" i="4"/>
  <c r="F132" i="4"/>
  <c r="F133" i="4"/>
  <c r="F137" i="4"/>
  <c r="F142" i="4"/>
  <c r="F145" i="4"/>
  <c r="F153" i="4"/>
  <c r="F154" i="4"/>
  <c r="F167" i="4"/>
  <c r="F174" i="4"/>
  <c r="F179" i="4"/>
  <c r="F180" i="4"/>
  <c r="F182" i="4"/>
  <c r="F201" i="4"/>
  <c r="F218" i="4"/>
  <c r="F269" i="4"/>
  <c r="F326" i="4"/>
  <c r="O328" i="4"/>
  <c r="P328" i="4" s="1"/>
  <c r="F330" i="4"/>
  <c r="O332" i="4"/>
  <c r="P332" i="4" s="1"/>
  <c r="F334" i="4"/>
  <c r="O336" i="4"/>
  <c r="P336" i="4" s="1"/>
  <c r="F338" i="4"/>
  <c r="F157" i="4"/>
  <c r="F160" i="4"/>
  <c r="F165" i="4"/>
  <c r="F168" i="4"/>
  <c r="F173" i="4"/>
  <c r="F176" i="4"/>
  <c r="F181" i="4"/>
  <c r="O17" i="4"/>
  <c r="O19" i="4"/>
  <c r="O21" i="4"/>
  <c r="O35" i="4"/>
  <c r="O37" i="4"/>
  <c r="O39" i="4"/>
  <c r="O41" i="4"/>
  <c r="O43" i="4"/>
  <c r="O45" i="4"/>
  <c r="O256" i="4"/>
  <c r="O259" i="4"/>
  <c r="P259" i="4" s="1"/>
  <c r="O255" i="4"/>
  <c r="M283" i="4"/>
  <c r="K283" i="4" s="1"/>
  <c r="M282" i="4"/>
  <c r="K282" i="4" s="1"/>
  <c r="O23" i="4"/>
  <c r="O25" i="4"/>
  <c r="O27" i="4"/>
  <c r="O29" i="4"/>
  <c r="O31" i="4"/>
  <c r="O257" i="4"/>
  <c r="O258" i="4"/>
  <c r="M338" i="4"/>
  <c r="M337" i="4"/>
  <c r="M336" i="4"/>
  <c r="M335" i="4"/>
  <c r="M334" i="4"/>
  <c r="M333" i="4"/>
  <c r="M332" i="4"/>
  <c r="M331" i="4"/>
  <c r="M330" i="4"/>
  <c r="M329" i="4"/>
  <c r="K329" i="4" s="1"/>
  <c r="M328" i="4"/>
  <c r="M327" i="4"/>
  <c r="M326" i="4"/>
  <c r="M325" i="4"/>
  <c r="M237" i="4"/>
  <c r="M236" i="4"/>
  <c r="K236" i="4" s="1"/>
  <c r="M222" i="4"/>
  <c r="M221" i="4"/>
  <c r="M220" i="4"/>
  <c r="M219" i="4"/>
  <c r="M218" i="4"/>
  <c r="M217" i="4"/>
  <c r="M216" i="4"/>
  <c r="M215" i="4"/>
  <c r="K215" i="4" s="1"/>
  <c r="M214" i="4"/>
  <c r="M213" i="4"/>
  <c r="M212" i="4"/>
  <c r="M211" i="4"/>
  <c r="M210" i="4"/>
  <c r="M209" i="4"/>
  <c r="M208" i="4"/>
  <c r="M207" i="4"/>
  <c r="M206" i="4"/>
  <c r="M205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269" i="4"/>
  <c r="M268" i="4"/>
  <c r="K268" i="4" s="1"/>
  <c r="M267" i="4"/>
  <c r="K267" i="4" s="1"/>
  <c r="M266" i="4"/>
  <c r="K266" i="4" s="1"/>
  <c r="M265" i="4"/>
  <c r="K265" i="4" s="1"/>
  <c r="M230" i="4"/>
  <c r="M229" i="4"/>
  <c r="M228" i="4"/>
  <c r="K228" i="4" s="1"/>
  <c r="P237" i="4"/>
  <c r="M248" i="4"/>
  <c r="K248" i="4" s="1"/>
  <c r="M247" i="4"/>
  <c r="K247" i="4" s="1"/>
  <c r="M246" i="4"/>
  <c r="K246" i="4" s="1"/>
  <c r="M245" i="4"/>
  <c r="K245" i="4" s="1"/>
  <c r="M244" i="4"/>
  <c r="K244" i="4" s="1"/>
  <c r="M243" i="4"/>
  <c r="K243" i="4" s="1"/>
  <c r="M319" i="4"/>
  <c r="K319" i="4" s="1"/>
  <c r="M318" i="4"/>
  <c r="K318" i="4" s="1"/>
  <c r="M317" i="4"/>
  <c r="K317" i="4" s="1"/>
  <c r="M316" i="4"/>
  <c r="K316" i="4" s="1"/>
  <c r="M315" i="4"/>
  <c r="K315" i="4" s="1"/>
  <c r="M314" i="4"/>
  <c r="K314" i="4" s="1"/>
  <c r="M313" i="4"/>
  <c r="K313" i="4" s="1"/>
  <c r="M312" i="4"/>
  <c r="K312" i="4" s="1"/>
  <c r="M311" i="4"/>
  <c r="K311" i="4" s="1"/>
  <c r="M310" i="4"/>
  <c r="K310" i="4" s="1"/>
  <c r="M309" i="4"/>
  <c r="K309" i="4" s="1"/>
  <c r="M308" i="4"/>
  <c r="K308" i="4" s="1"/>
  <c r="M307" i="4"/>
  <c r="K307" i="4" s="1"/>
  <c r="M306" i="4"/>
  <c r="K306" i="4" s="1"/>
  <c r="M305" i="4"/>
  <c r="K305" i="4" s="1"/>
  <c r="M304" i="4"/>
  <c r="K304" i="4" s="1"/>
  <c r="M303" i="4"/>
  <c r="K303" i="4" s="1"/>
  <c r="M302" i="4"/>
  <c r="K302" i="4" s="1"/>
  <c r="M301" i="4"/>
  <c r="K301" i="4" s="1"/>
  <c r="M300" i="4"/>
  <c r="K300" i="4" s="1"/>
  <c r="M259" i="4"/>
  <c r="K259" i="4" s="1"/>
  <c r="M258" i="4"/>
  <c r="K258" i="4" s="1"/>
  <c r="M257" i="4"/>
  <c r="M256" i="4"/>
  <c r="K256" i="4" s="1"/>
  <c r="M255" i="4"/>
  <c r="K255" i="4" s="1"/>
  <c r="M254" i="4"/>
  <c r="K254" i="4" s="1"/>
  <c r="M276" i="4"/>
  <c r="M275" i="4"/>
  <c r="K275" i="4" s="1"/>
  <c r="L334" i="3"/>
  <c r="O331" i="3" s="1"/>
  <c r="P331" i="3" s="1"/>
  <c r="J334" i="3"/>
  <c r="H333" i="3"/>
  <c r="D333" i="3"/>
  <c r="H332" i="3"/>
  <c r="D332" i="3"/>
  <c r="F332" i="3" s="1"/>
  <c r="H331" i="3"/>
  <c r="D331" i="3"/>
  <c r="F331" i="3" s="1"/>
  <c r="H330" i="3"/>
  <c r="D330" i="3"/>
  <c r="F330" i="3" s="1"/>
  <c r="H329" i="3"/>
  <c r="D329" i="3"/>
  <c r="H328" i="3"/>
  <c r="D328" i="3"/>
  <c r="F328" i="3" s="1"/>
  <c r="H327" i="3"/>
  <c r="D327" i="3"/>
  <c r="F327" i="3" s="1"/>
  <c r="O326" i="3"/>
  <c r="P326" i="3" s="1"/>
  <c r="H326" i="3"/>
  <c r="D326" i="3"/>
  <c r="F326" i="3" s="1"/>
  <c r="H325" i="3"/>
  <c r="D325" i="3"/>
  <c r="H324" i="3"/>
  <c r="D324" i="3"/>
  <c r="F324" i="3" s="1"/>
  <c r="H323" i="3"/>
  <c r="D323" i="3"/>
  <c r="F323" i="3" s="1"/>
  <c r="O322" i="3"/>
  <c r="P322" i="3" s="1"/>
  <c r="H322" i="3"/>
  <c r="D322" i="3"/>
  <c r="F322" i="3" s="1"/>
  <c r="H321" i="3"/>
  <c r="D321" i="3"/>
  <c r="H320" i="3"/>
  <c r="D320" i="3"/>
  <c r="F320" i="3" s="1"/>
  <c r="H319" i="3"/>
  <c r="D319" i="3"/>
  <c r="F319" i="3" s="1"/>
  <c r="H318" i="3"/>
  <c r="D318" i="3"/>
  <c r="F318" i="3" s="1"/>
  <c r="H317" i="3"/>
  <c r="D317" i="3"/>
  <c r="H316" i="3"/>
  <c r="D316" i="3"/>
  <c r="F316" i="3" s="1"/>
  <c r="H315" i="3"/>
  <c r="D315" i="3"/>
  <c r="F315" i="3" s="1"/>
  <c r="H314" i="3"/>
  <c r="D314" i="3"/>
  <c r="F314" i="3" s="1"/>
  <c r="L309" i="3"/>
  <c r="O307" i="3" s="1"/>
  <c r="P307" i="3" s="1"/>
  <c r="J309" i="3"/>
  <c r="M308" i="3" s="1"/>
  <c r="H308" i="3"/>
  <c r="D308" i="3"/>
  <c r="H307" i="3"/>
  <c r="D307" i="3"/>
  <c r="F307" i="3" s="1"/>
  <c r="H306" i="3"/>
  <c r="D306" i="3"/>
  <c r="F306" i="3" s="1"/>
  <c r="H305" i="3"/>
  <c r="D305" i="3"/>
  <c r="H304" i="3"/>
  <c r="D304" i="3"/>
  <c r="H303" i="3"/>
  <c r="D303" i="3"/>
  <c r="F303" i="3" s="1"/>
  <c r="H302" i="3"/>
  <c r="D302" i="3"/>
  <c r="H301" i="3"/>
  <c r="D301" i="3"/>
  <c r="F301" i="3" s="1"/>
  <c r="H300" i="3"/>
  <c r="D300" i="3"/>
  <c r="H299" i="3"/>
  <c r="D299" i="3"/>
  <c r="F299" i="3" s="1"/>
  <c r="H298" i="3"/>
  <c r="D298" i="3"/>
  <c r="H297" i="3"/>
  <c r="D297" i="3"/>
  <c r="F297" i="3" s="1"/>
  <c r="H296" i="3"/>
  <c r="D296" i="3"/>
  <c r="H295" i="3"/>
  <c r="D295" i="3"/>
  <c r="H294" i="3"/>
  <c r="D294" i="3"/>
  <c r="H293" i="3"/>
  <c r="D293" i="3"/>
  <c r="F293" i="3" s="1"/>
  <c r="H292" i="3"/>
  <c r="D292" i="3"/>
  <c r="H291" i="3"/>
  <c r="D291" i="3"/>
  <c r="F291" i="3" s="1"/>
  <c r="H290" i="3"/>
  <c r="D290" i="3"/>
  <c r="F290" i="3" s="1"/>
  <c r="H289" i="3"/>
  <c r="D289" i="3"/>
  <c r="L284" i="3"/>
  <c r="O282" i="3" s="1"/>
  <c r="J284" i="3"/>
  <c r="M282" i="3" s="1"/>
  <c r="H283" i="3"/>
  <c r="D283" i="3"/>
  <c r="H282" i="3"/>
  <c r="D282" i="3"/>
  <c r="F282" i="3" s="1"/>
  <c r="L277" i="3"/>
  <c r="O275" i="3" s="1"/>
  <c r="J277" i="3"/>
  <c r="M276" i="3" s="1"/>
  <c r="H276" i="3"/>
  <c r="D276" i="3"/>
  <c r="F276" i="3" s="1"/>
  <c r="H275" i="3"/>
  <c r="D275" i="3"/>
  <c r="F275" i="3" s="1"/>
  <c r="L270" i="3"/>
  <c r="J270" i="3"/>
  <c r="M265" i="3" s="1"/>
  <c r="H269" i="3"/>
  <c r="D269" i="3"/>
  <c r="H268" i="3"/>
  <c r="D268" i="3"/>
  <c r="F268" i="3" s="1"/>
  <c r="H267" i="3"/>
  <c r="D267" i="3"/>
  <c r="F267" i="3" s="1"/>
  <c r="H266" i="3"/>
  <c r="D266" i="3"/>
  <c r="H265" i="3"/>
  <c r="D265" i="3"/>
  <c r="F265" i="3" s="1"/>
  <c r="L260" i="3"/>
  <c r="J260" i="3"/>
  <c r="M257" i="3" s="1"/>
  <c r="H259" i="3"/>
  <c r="D259" i="3"/>
  <c r="F259" i="3" s="1"/>
  <c r="M258" i="3"/>
  <c r="H258" i="3"/>
  <c r="D258" i="3"/>
  <c r="F258" i="3" s="1"/>
  <c r="H257" i="3"/>
  <c r="D257" i="3"/>
  <c r="F257" i="3" s="1"/>
  <c r="H256" i="3"/>
  <c r="D256" i="3"/>
  <c r="F256" i="3" s="1"/>
  <c r="M255" i="3"/>
  <c r="H255" i="3"/>
  <c r="D255" i="3"/>
  <c r="F255" i="3" s="1"/>
  <c r="H254" i="3"/>
  <c r="D254" i="3"/>
  <c r="F254" i="3" s="1"/>
  <c r="L249" i="3"/>
  <c r="J249" i="3"/>
  <c r="M247" i="3" s="1"/>
  <c r="H248" i="3"/>
  <c r="D248" i="3"/>
  <c r="H247" i="3"/>
  <c r="D247" i="3"/>
  <c r="H246" i="3"/>
  <c r="D246" i="3"/>
  <c r="F246" i="3" s="1"/>
  <c r="H245" i="3"/>
  <c r="D245" i="3"/>
  <c r="H244" i="3"/>
  <c r="D244" i="3"/>
  <c r="F244" i="3" s="1"/>
  <c r="H243" i="3"/>
  <c r="D243" i="3"/>
  <c r="F243" i="3" s="1"/>
  <c r="L238" i="3"/>
  <c r="J238" i="3"/>
  <c r="M236" i="3" s="1"/>
  <c r="H237" i="3"/>
  <c r="D237" i="3"/>
  <c r="F237" i="3" s="1"/>
  <c r="H236" i="3"/>
  <c r="D236" i="3"/>
  <c r="F236" i="3" s="1"/>
  <c r="L231" i="3"/>
  <c r="J231" i="3"/>
  <c r="M228" i="3" s="1"/>
  <c r="H230" i="3"/>
  <c r="D230" i="3"/>
  <c r="F230" i="3" s="1"/>
  <c r="H229" i="3"/>
  <c r="D229" i="3"/>
  <c r="F229" i="3" s="1"/>
  <c r="H228" i="3"/>
  <c r="D228" i="3"/>
  <c r="F228" i="3" s="1"/>
  <c r="L223" i="3"/>
  <c r="O115" i="3" s="1"/>
  <c r="J223" i="3"/>
  <c r="M197" i="3" s="1"/>
  <c r="H222" i="3"/>
  <c r="D222" i="3"/>
  <c r="H221" i="3"/>
  <c r="D221" i="3"/>
  <c r="F221" i="3" s="1"/>
  <c r="H220" i="3"/>
  <c r="D220" i="3"/>
  <c r="H219" i="3"/>
  <c r="D219" i="3"/>
  <c r="F219" i="3" s="1"/>
  <c r="H218" i="3"/>
  <c r="D218" i="3"/>
  <c r="H217" i="3"/>
  <c r="D217" i="3"/>
  <c r="H216" i="3"/>
  <c r="D216" i="3"/>
  <c r="H215" i="3"/>
  <c r="D215" i="3"/>
  <c r="F215" i="3" s="1"/>
  <c r="H214" i="3"/>
  <c r="D214" i="3"/>
  <c r="H213" i="3"/>
  <c r="D213" i="3"/>
  <c r="H212" i="3"/>
  <c r="D212" i="3"/>
  <c r="H211" i="3"/>
  <c r="D211" i="3"/>
  <c r="H210" i="3"/>
  <c r="D210" i="3"/>
  <c r="H209" i="3"/>
  <c r="D209" i="3"/>
  <c r="H208" i="3"/>
  <c r="D208" i="3"/>
  <c r="H207" i="3"/>
  <c r="D207" i="3"/>
  <c r="H206" i="3"/>
  <c r="D206" i="3"/>
  <c r="H205" i="3"/>
  <c r="D205" i="3"/>
  <c r="H201" i="3"/>
  <c r="D201" i="3"/>
  <c r="H200" i="3"/>
  <c r="D200" i="3"/>
  <c r="H199" i="3"/>
  <c r="D199" i="3"/>
  <c r="H198" i="3"/>
  <c r="D198" i="3"/>
  <c r="H197" i="3"/>
  <c r="D197" i="3"/>
  <c r="F197" i="3" s="1"/>
  <c r="H196" i="3"/>
  <c r="D196" i="3"/>
  <c r="H195" i="3"/>
  <c r="D195" i="3"/>
  <c r="H194" i="3"/>
  <c r="D194" i="3"/>
  <c r="H193" i="3"/>
  <c r="D193" i="3"/>
  <c r="H192" i="3"/>
  <c r="D192" i="3"/>
  <c r="H191" i="3"/>
  <c r="D191" i="3"/>
  <c r="H190" i="3"/>
  <c r="D190" i="3"/>
  <c r="H189" i="3"/>
  <c r="D189" i="3"/>
  <c r="H188" i="3"/>
  <c r="D188" i="3"/>
  <c r="H187" i="3"/>
  <c r="D187" i="3"/>
  <c r="F187" i="3" s="1"/>
  <c r="H186" i="3"/>
  <c r="D186" i="3"/>
  <c r="H185" i="3"/>
  <c r="D185" i="3"/>
  <c r="F185" i="3" s="1"/>
  <c r="H184" i="3"/>
  <c r="D184" i="3"/>
  <c r="H183" i="3"/>
  <c r="D183" i="3"/>
  <c r="H182" i="3"/>
  <c r="D182" i="3"/>
  <c r="H181" i="3"/>
  <c r="D181" i="3"/>
  <c r="H180" i="3"/>
  <c r="D180" i="3"/>
  <c r="F180" i="3" s="1"/>
  <c r="H179" i="3"/>
  <c r="D179" i="3"/>
  <c r="H178" i="3"/>
  <c r="D178" i="3"/>
  <c r="H177" i="3"/>
  <c r="D177" i="3"/>
  <c r="H176" i="3"/>
  <c r="D176" i="3"/>
  <c r="H175" i="3"/>
  <c r="D175" i="3"/>
  <c r="F175" i="3" s="1"/>
  <c r="H174" i="3"/>
  <c r="D174" i="3"/>
  <c r="H173" i="3"/>
  <c r="D173" i="3"/>
  <c r="H172" i="3"/>
  <c r="F172" i="3"/>
  <c r="D172" i="3"/>
  <c r="H171" i="3"/>
  <c r="D171" i="3"/>
  <c r="H170" i="3"/>
  <c r="D170" i="3"/>
  <c r="F170" i="3" s="1"/>
  <c r="H169" i="3"/>
  <c r="D169" i="3"/>
  <c r="H168" i="3"/>
  <c r="D168" i="3"/>
  <c r="F168" i="3" s="1"/>
  <c r="H167" i="3"/>
  <c r="D167" i="3"/>
  <c r="F167" i="3" s="1"/>
  <c r="H166" i="3"/>
  <c r="D166" i="3"/>
  <c r="F166" i="3" s="1"/>
  <c r="H165" i="3"/>
  <c r="D165" i="3"/>
  <c r="F165" i="3" s="1"/>
  <c r="H164" i="3"/>
  <c r="D164" i="3"/>
  <c r="F164" i="3" s="1"/>
  <c r="H163" i="3"/>
  <c r="D163" i="3"/>
  <c r="F163" i="3" s="1"/>
  <c r="H162" i="3"/>
  <c r="D162" i="3"/>
  <c r="F162" i="3" s="1"/>
  <c r="H161" i="3"/>
  <c r="D161" i="3"/>
  <c r="F161" i="3" s="1"/>
  <c r="H160" i="3"/>
  <c r="D160" i="3"/>
  <c r="F160" i="3" s="1"/>
  <c r="H159" i="3"/>
  <c r="D159" i="3"/>
  <c r="F159" i="3" s="1"/>
  <c r="H158" i="3"/>
  <c r="D158" i="3"/>
  <c r="F158" i="3" s="1"/>
  <c r="H157" i="3"/>
  <c r="D157" i="3"/>
  <c r="F157" i="3" s="1"/>
  <c r="H156" i="3"/>
  <c r="D156" i="3"/>
  <c r="F156" i="3" s="1"/>
  <c r="H155" i="3"/>
  <c r="D155" i="3"/>
  <c r="F155" i="3" s="1"/>
  <c r="H154" i="3"/>
  <c r="D154" i="3"/>
  <c r="F154" i="3" s="1"/>
  <c r="H153" i="3"/>
  <c r="D153" i="3"/>
  <c r="F153" i="3" s="1"/>
  <c r="H152" i="3"/>
  <c r="D152" i="3"/>
  <c r="F152" i="3" s="1"/>
  <c r="H151" i="3"/>
  <c r="D151" i="3"/>
  <c r="F151" i="3" s="1"/>
  <c r="H150" i="3"/>
  <c r="F150" i="3"/>
  <c r="D150" i="3"/>
  <c r="H146" i="3"/>
  <c r="D146" i="3"/>
  <c r="F146" i="3" s="1"/>
  <c r="H145" i="3"/>
  <c r="D145" i="3"/>
  <c r="F145" i="3" s="1"/>
  <c r="H144" i="3"/>
  <c r="D144" i="3"/>
  <c r="F144" i="3" s="1"/>
  <c r="H143" i="3"/>
  <c r="D143" i="3"/>
  <c r="F143" i="3" s="1"/>
  <c r="H142" i="3"/>
  <c r="D142" i="3"/>
  <c r="F142" i="3" s="1"/>
  <c r="H141" i="3"/>
  <c r="D141" i="3"/>
  <c r="F141" i="3" s="1"/>
  <c r="H140" i="3"/>
  <c r="D140" i="3"/>
  <c r="F140" i="3" s="1"/>
  <c r="H139" i="3"/>
  <c r="D139" i="3"/>
  <c r="F139" i="3" s="1"/>
  <c r="H138" i="3"/>
  <c r="D138" i="3"/>
  <c r="F138" i="3" s="1"/>
  <c r="H137" i="3"/>
  <c r="D137" i="3"/>
  <c r="F137" i="3" s="1"/>
  <c r="H136" i="3"/>
  <c r="D136" i="3"/>
  <c r="F136" i="3" s="1"/>
  <c r="H135" i="3"/>
  <c r="D135" i="3"/>
  <c r="F135" i="3" s="1"/>
  <c r="H134" i="3"/>
  <c r="D134" i="3"/>
  <c r="F134" i="3" s="1"/>
  <c r="H133" i="3"/>
  <c r="F133" i="3"/>
  <c r="D133" i="3"/>
  <c r="H132" i="3"/>
  <c r="D132" i="3"/>
  <c r="F132" i="3" s="1"/>
  <c r="H131" i="3"/>
  <c r="D131" i="3"/>
  <c r="F131" i="3" s="1"/>
  <c r="H130" i="3"/>
  <c r="D130" i="3"/>
  <c r="F130" i="3" s="1"/>
  <c r="H129" i="3"/>
  <c r="D129" i="3"/>
  <c r="F129" i="3" s="1"/>
  <c r="H128" i="3"/>
  <c r="D128" i="3"/>
  <c r="F128" i="3" s="1"/>
  <c r="H127" i="3"/>
  <c r="D127" i="3"/>
  <c r="F127" i="3" s="1"/>
  <c r="H126" i="3"/>
  <c r="D126" i="3"/>
  <c r="F126" i="3" s="1"/>
  <c r="H125" i="3"/>
  <c r="D125" i="3"/>
  <c r="F125" i="3" s="1"/>
  <c r="H124" i="3"/>
  <c r="D124" i="3"/>
  <c r="F124" i="3" s="1"/>
  <c r="H123" i="3"/>
  <c r="D123" i="3"/>
  <c r="F123" i="3" s="1"/>
  <c r="H122" i="3"/>
  <c r="D122" i="3"/>
  <c r="F122" i="3" s="1"/>
  <c r="H121" i="3"/>
  <c r="D121" i="3"/>
  <c r="F121" i="3" s="1"/>
  <c r="H120" i="3"/>
  <c r="D120" i="3"/>
  <c r="F120" i="3" s="1"/>
  <c r="H119" i="3"/>
  <c r="D119" i="3"/>
  <c r="F119" i="3" s="1"/>
  <c r="H118" i="3"/>
  <c r="D118" i="3"/>
  <c r="F118" i="3" s="1"/>
  <c r="H117" i="3"/>
  <c r="D117" i="3"/>
  <c r="F117" i="3" s="1"/>
  <c r="H116" i="3"/>
  <c r="D116" i="3"/>
  <c r="F116" i="3" s="1"/>
  <c r="H115" i="3"/>
  <c r="F115" i="3"/>
  <c r="D115" i="3"/>
  <c r="H114" i="3"/>
  <c r="D114" i="3"/>
  <c r="F114" i="3" s="1"/>
  <c r="H113" i="3"/>
  <c r="D113" i="3"/>
  <c r="F113" i="3" s="1"/>
  <c r="H112" i="3"/>
  <c r="D112" i="3"/>
  <c r="F112" i="3" s="1"/>
  <c r="H111" i="3"/>
  <c r="D111" i="3"/>
  <c r="F111" i="3" s="1"/>
  <c r="H110" i="3"/>
  <c r="D110" i="3"/>
  <c r="F110" i="3" s="1"/>
  <c r="H109" i="3"/>
  <c r="D109" i="3"/>
  <c r="F109" i="3" s="1"/>
  <c r="H108" i="3"/>
  <c r="D108" i="3"/>
  <c r="F108" i="3" s="1"/>
  <c r="H107" i="3"/>
  <c r="F107" i="3"/>
  <c r="D107" i="3"/>
  <c r="H106" i="3"/>
  <c r="D106" i="3"/>
  <c r="F106" i="3" s="1"/>
  <c r="H105" i="3"/>
  <c r="D105" i="3"/>
  <c r="F105" i="3" s="1"/>
  <c r="H104" i="3"/>
  <c r="D104" i="3"/>
  <c r="F104" i="3" s="1"/>
  <c r="H103" i="3"/>
  <c r="D103" i="3"/>
  <c r="F103" i="3" s="1"/>
  <c r="H102" i="3"/>
  <c r="D102" i="3"/>
  <c r="F102" i="3" s="1"/>
  <c r="H101" i="3"/>
  <c r="D101" i="3"/>
  <c r="F101" i="3" s="1"/>
  <c r="H100" i="3"/>
  <c r="F100" i="3"/>
  <c r="D100" i="3"/>
  <c r="L95" i="3"/>
  <c r="O94" i="3" s="1"/>
  <c r="J95" i="3"/>
  <c r="H94" i="3"/>
  <c r="D94" i="3"/>
  <c r="F94" i="3" s="1"/>
  <c r="H93" i="3"/>
  <c r="D93" i="3"/>
  <c r="F93" i="3" s="1"/>
  <c r="H92" i="3"/>
  <c r="D92" i="3"/>
  <c r="F92" i="3" s="1"/>
  <c r="L87" i="3"/>
  <c r="O86" i="3" s="1"/>
  <c r="J87" i="3"/>
  <c r="H86" i="3"/>
  <c r="D86" i="3"/>
  <c r="F86" i="3" s="1"/>
  <c r="H85" i="3"/>
  <c r="F85" i="3"/>
  <c r="D85" i="3"/>
  <c r="L80" i="3"/>
  <c r="O79" i="3" s="1"/>
  <c r="J80" i="3"/>
  <c r="H79" i="3"/>
  <c r="D79" i="3"/>
  <c r="F79" i="3" s="1"/>
  <c r="H78" i="3"/>
  <c r="D78" i="3"/>
  <c r="F78" i="3" s="1"/>
  <c r="H77" i="3"/>
  <c r="D77" i="3"/>
  <c r="F77" i="3" s="1"/>
  <c r="H76" i="3"/>
  <c r="D76" i="3"/>
  <c r="F76" i="3" s="1"/>
  <c r="H75" i="3"/>
  <c r="D75" i="3"/>
  <c r="F75" i="3" s="1"/>
  <c r="H74" i="3"/>
  <c r="D74" i="3"/>
  <c r="F74" i="3" s="1"/>
  <c r="H73" i="3"/>
  <c r="D73" i="3"/>
  <c r="F73" i="3" s="1"/>
  <c r="H72" i="3"/>
  <c r="D72" i="3"/>
  <c r="F72" i="3" s="1"/>
  <c r="H71" i="3"/>
  <c r="F71" i="3"/>
  <c r="D71" i="3"/>
  <c r="H70" i="3"/>
  <c r="D70" i="3"/>
  <c r="F70" i="3" s="1"/>
  <c r="H69" i="3"/>
  <c r="D69" i="3"/>
  <c r="F69" i="3" s="1"/>
  <c r="H68" i="3"/>
  <c r="D68" i="3"/>
  <c r="F68" i="3" s="1"/>
  <c r="H67" i="3"/>
  <c r="D67" i="3"/>
  <c r="F67" i="3" s="1"/>
  <c r="H66" i="3"/>
  <c r="D66" i="3"/>
  <c r="F66" i="3" s="1"/>
  <c r="H65" i="3"/>
  <c r="D65" i="3"/>
  <c r="F65" i="3" s="1"/>
  <c r="H64" i="3"/>
  <c r="D64" i="3"/>
  <c r="F64" i="3" s="1"/>
  <c r="H63" i="3"/>
  <c r="F63" i="3"/>
  <c r="D63" i="3"/>
  <c r="H62" i="3"/>
  <c r="D62" i="3"/>
  <c r="F62" i="3" s="1"/>
  <c r="H61" i="3"/>
  <c r="D61" i="3"/>
  <c r="F61" i="3" s="1"/>
  <c r="H60" i="3"/>
  <c r="D60" i="3"/>
  <c r="F60" i="3" s="1"/>
  <c r="H59" i="3"/>
  <c r="D59" i="3"/>
  <c r="F59" i="3" s="1"/>
  <c r="H58" i="3"/>
  <c r="D58" i="3"/>
  <c r="F58" i="3" s="1"/>
  <c r="H57" i="3"/>
  <c r="D57" i="3"/>
  <c r="F57" i="3" s="1"/>
  <c r="H56" i="3"/>
  <c r="D56" i="3"/>
  <c r="F56" i="3" s="1"/>
  <c r="H55" i="3"/>
  <c r="F55" i="3"/>
  <c r="D55" i="3"/>
  <c r="H54" i="3"/>
  <c r="D54" i="3"/>
  <c r="F54" i="3" s="1"/>
  <c r="H53" i="3"/>
  <c r="D53" i="3"/>
  <c r="F53" i="3" s="1"/>
  <c r="H52" i="3"/>
  <c r="D52" i="3"/>
  <c r="F52" i="3" s="1"/>
  <c r="L47" i="3"/>
  <c r="O46" i="3" s="1"/>
  <c r="J47" i="3"/>
  <c r="H46" i="3"/>
  <c r="D46" i="3"/>
  <c r="F46" i="3" s="1"/>
  <c r="H45" i="3"/>
  <c r="D45" i="3"/>
  <c r="F45" i="3" s="1"/>
  <c r="H44" i="3"/>
  <c r="D44" i="3"/>
  <c r="F44" i="3" s="1"/>
  <c r="H43" i="3"/>
  <c r="D43" i="3"/>
  <c r="F43" i="3" s="1"/>
  <c r="H42" i="3"/>
  <c r="D42" i="3"/>
  <c r="F42" i="3" s="1"/>
  <c r="H41" i="3"/>
  <c r="D41" i="3"/>
  <c r="F41" i="3" s="1"/>
  <c r="H40" i="3"/>
  <c r="D40" i="3"/>
  <c r="F40" i="3" s="1"/>
  <c r="H39" i="3"/>
  <c r="D39" i="3"/>
  <c r="F39" i="3" s="1"/>
  <c r="H38" i="3"/>
  <c r="D38" i="3"/>
  <c r="F38" i="3" s="1"/>
  <c r="H37" i="3"/>
  <c r="D37" i="3"/>
  <c r="F37" i="3" s="1"/>
  <c r="H36" i="3"/>
  <c r="D36" i="3"/>
  <c r="F36" i="3" s="1"/>
  <c r="H35" i="3"/>
  <c r="D35" i="3"/>
  <c r="F35" i="3" s="1"/>
  <c r="H34" i="3"/>
  <c r="D34" i="3"/>
  <c r="F34" i="3" s="1"/>
  <c r="H33" i="3"/>
  <c r="D33" i="3"/>
  <c r="F33" i="3" s="1"/>
  <c r="H32" i="3"/>
  <c r="D32" i="3"/>
  <c r="F32" i="3" s="1"/>
  <c r="H31" i="3"/>
  <c r="D31" i="3"/>
  <c r="F31" i="3" s="1"/>
  <c r="H30" i="3"/>
  <c r="D30" i="3"/>
  <c r="F30" i="3" s="1"/>
  <c r="H29" i="3"/>
  <c r="D29" i="3"/>
  <c r="F29" i="3" s="1"/>
  <c r="H28" i="3"/>
  <c r="D28" i="3"/>
  <c r="F28" i="3" s="1"/>
  <c r="H27" i="3"/>
  <c r="D27" i="3"/>
  <c r="F27" i="3" s="1"/>
  <c r="H26" i="3"/>
  <c r="D26" i="3"/>
  <c r="F26" i="3" s="1"/>
  <c r="H25" i="3"/>
  <c r="D25" i="3"/>
  <c r="F25" i="3" s="1"/>
  <c r="H24" i="3"/>
  <c r="D24" i="3"/>
  <c r="F24" i="3" s="1"/>
  <c r="H23" i="3"/>
  <c r="D23" i="3"/>
  <c r="F23" i="3" s="1"/>
  <c r="H22" i="3"/>
  <c r="F22" i="3"/>
  <c r="D22" i="3"/>
  <c r="H21" i="3"/>
  <c r="D21" i="3"/>
  <c r="F21" i="3" s="1"/>
  <c r="H20" i="3"/>
  <c r="D20" i="3"/>
  <c r="F20" i="3" s="1"/>
  <c r="H19" i="3"/>
  <c r="D19" i="3"/>
  <c r="F19" i="3" s="1"/>
  <c r="H18" i="3"/>
  <c r="D18" i="3"/>
  <c r="F18" i="3" s="1"/>
  <c r="H17" i="3"/>
  <c r="D17" i="3"/>
  <c r="F17" i="3" s="1"/>
  <c r="H16" i="3"/>
  <c r="D16" i="3"/>
  <c r="F16" i="3" s="1"/>
  <c r="L334" i="2"/>
  <c r="J334" i="2"/>
  <c r="M327" i="2" s="1"/>
  <c r="F327" i="2"/>
  <c r="H333" i="2"/>
  <c r="D333" i="2"/>
  <c r="H332" i="2"/>
  <c r="D332" i="2"/>
  <c r="H331" i="2"/>
  <c r="D331" i="2"/>
  <c r="H330" i="2"/>
  <c r="D330" i="2"/>
  <c r="H329" i="2"/>
  <c r="D329" i="2"/>
  <c r="H328" i="2"/>
  <c r="D328" i="2"/>
  <c r="H327" i="2"/>
  <c r="D327" i="2"/>
  <c r="H326" i="2"/>
  <c r="D326" i="2"/>
  <c r="H325" i="2"/>
  <c r="D325" i="2"/>
  <c r="H324" i="2"/>
  <c r="D324" i="2"/>
  <c r="H323" i="2"/>
  <c r="D323" i="2"/>
  <c r="H322" i="2"/>
  <c r="D322" i="2"/>
  <c r="H321" i="2"/>
  <c r="D321" i="2"/>
  <c r="H320" i="2"/>
  <c r="D320" i="2"/>
  <c r="H319" i="2"/>
  <c r="D319" i="2"/>
  <c r="M318" i="2"/>
  <c r="H318" i="2"/>
  <c r="D318" i="2"/>
  <c r="H317" i="2"/>
  <c r="D317" i="2"/>
  <c r="H316" i="2"/>
  <c r="D316" i="2"/>
  <c r="H315" i="2"/>
  <c r="D315" i="2"/>
  <c r="H314" i="2"/>
  <c r="D314" i="2"/>
  <c r="L309" i="2"/>
  <c r="J309" i="2"/>
  <c r="M305" i="2" s="1"/>
  <c r="H308" i="2"/>
  <c r="D308" i="2"/>
  <c r="F308" i="2" s="1"/>
  <c r="H307" i="2"/>
  <c r="D307" i="2"/>
  <c r="H306" i="2"/>
  <c r="D306" i="2"/>
  <c r="H305" i="2"/>
  <c r="D305" i="2"/>
  <c r="F305" i="2" s="1"/>
  <c r="H304" i="2"/>
  <c r="D304" i="2"/>
  <c r="H303" i="2"/>
  <c r="D303" i="2"/>
  <c r="F303" i="2" s="1"/>
  <c r="H302" i="2"/>
  <c r="D302" i="2"/>
  <c r="H301" i="2"/>
  <c r="D301" i="2"/>
  <c r="H300" i="2"/>
  <c r="D300" i="2"/>
  <c r="F300" i="2" s="1"/>
  <c r="H299" i="2"/>
  <c r="D299" i="2"/>
  <c r="H298" i="2"/>
  <c r="F298" i="2"/>
  <c r="D298" i="2"/>
  <c r="H297" i="2"/>
  <c r="D297" i="2"/>
  <c r="F297" i="2" s="1"/>
  <c r="H296" i="2"/>
  <c r="D296" i="2"/>
  <c r="F296" i="2" s="1"/>
  <c r="H295" i="2"/>
  <c r="D295" i="2"/>
  <c r="F295" i="2" s="1"/>
  <c r="H294" i="2"/>
  <c r="D294" i="2"/>
  <c r="M293" i="2"/>
  <c r="H293" i="2"/>
  <c r="D293" i="2"/>
  <c r="H292" i="2"/>
  <c r="D292" i="2"/>
  <c r="F292" i="2" s="1"/>
  <c r="H291" i="2"/>
  <c r="D291" i="2"/>
  <c r="H290" i="2"/>
  <c r="D290" i="2"/>
  <c r="F290" i="2" s="1"/>
  <c r="H289" i="2"/>
  <c r="D289" i="2"/>
  <c r="L284" i="2"/>
  <c r="J284" i="2"/>
  <c r="H283" i="2"/>
  <c r="D283" i="2"/>
  <c r="F283" i="2" s="1"/>
  <c r="H282" i="2"/>
  <c r="D282" i="2"/>
  <c r="L277" i="2"/>
  <c r="J277" i="2"/>
  <c r="H276" i="2"/>
  <c r="D276" i="2"/>
  <c r="F276" i="2" s="1"/>
  <c r="H275" i="2"/>
  <c r="D275" i="2"/>
  <c r="F275" i="2" s="1"/>
  <c r="J270" i="2"/>
  <c r="M268" i="2" s="1"/>
  <c r="H269" i="2"/>
  <c r="D269" i="2"/>
  <c r="H268" i="2"/>
  <c r="D268" i="2"/>
  <c r="H267" i="2"/>
  <c r="D267" i="2"/>
  <c r="H266" i="2"/>
  <c r="D266" i="2"/>
  <c r="H265" i="2"/>
  <c r="D265" i="2"/>
  <c r="L260" i="2"/>
  <c r="J260" i="2"/>
  <c r="H259" i="2"/>
  <c r="D259" i="2"/>
  <c r="H258" i="2"/>
  <c r="D258" i="2"/>
  <c r="H257" i="2"/>
  <c r="D257" i="2"/>
  <c r="H256" i="2"/>
  <c r="D256" i="2"/>
  <c r="F256" i="2" s="1"/>
  <c r="H255" i="2"/>
  <c r="D255" i="2"/>
  <c r="H254" i="2"/>
  <c r="D254" i="2"/>
  <c r="F254" i="2" s="1"/>
  <c r="L249" i="2"/>
  <c r="J249" i="2"/>
  <c r="M245" i="2" s="1"/>
  <c r="M248" i="2"/>
  <c r="H248" i="2"/>
  <c r="D248" i="2"/>
  <c r="M247" i="2"/>
  <c r="H247" i="2"/>
  <c r="D247" i="2"/>
  <c r="H246" i="2"/>
  <c r="F246" i="2"/>
  <c r="D246" i="2"/>
  <c r="H245" i="2"/>
  <c r="F245" i="2"/>
  <c r="D245" i="2"/>
  <c r="H244" i="2"/>
  <c r="D244" i="2"/>
  <c r="M243" i="2"/>
  <c r="H243" i="2"/>
  <c r="D243" i="2"/>
  <c r="L238" i="2"/>
  <c r="J238" i="2"/>
  <c r="H237" i="2"/>
  <c r="D237" i="2"/>
  <c r="F237" i="2" s="1"/>
  <c r="H236" i="2"/>
  <c r="D236" i="2"/>
  <c r="F236" i="2" s="1"/>
  <c r="L231" i="2"/>
  <c r="J231" i="2"/>
  <c r="M228" i="2" s="1"/>
  <c r="H230" i="2"/>
  <c r="D230" i="2"/>
  <c r="F230" i="2" s="1"/>
  <c r="H229" i="2"/>
  <c r="D229" i="2"/>
  <c r="H228" i="2"/>
  <c r="D228" i="2"/>
  <c r="F228" i="2" s="1"/>
  <c r="L223" i="2"/>
  <c r="O125" i="2" s="1"/>
  <c r="J223" i="2"/>
  <c r="M157" i="2" s="1"/>
  <c r="F216" i="2"/>
  <c r="H222" i="2"/>
  <c r="D222" i="2"/>
  <c r="H221" i="2"/>
  <c r="D221" i="2"/>
  <c r="H220" i="2"/>
  <c r="D220" i="2"/>
  <c r="H219" i="2"/>
  <c r="D219" i="2"/>
  <c r="H218" i="2"/>
  <c r="D218" i="2"/>
  <c r="H217" i="2"/>
  <c r="D217" i="2"/>
  <c r="H216" i="2"/>
  <c r="D216" i="2"/>
  <c r="H215" i="2"/>
  <c r="D215" i="2"/>
  <c r="H214" i="2"/>
  <c r="D214" i="2"/>
  <c r="H213" i="2"/>
  <c r="D213" i="2"/>
  <c r="H212" i="2"/>
  <c r="D212" i="2"/>
  <c r="H211" i="2"/>
  <c r="D211" i="2"/>
  <c r="H210" i="2"/>
  <c r="D210" i="2"/>
  <c r="H209" i="2"/>
  <c r="D209" i="2"/>
  <c r="H208" i="2"/>
  <c r="D208" i="2"/>
  <c r="H207" i="2"/>
  <c r="D207" i="2"/>
  <c r="H206" i="2"/>
  <c r="D206" i="2"/>
  <c r="H205" i="2"/>
  <c r="D205" i="2"/>
  <c r="H201" i="2"/>
  <c r="D201" i="2"/>
  <c r="H200" i="2"/>
  <c r="D200" i="2"/>
  <c r="H199" i="2"/>
  <c r="D199" i="2"/>
  <c r="H198" i="2"/>
  <c r="D198" i="2"/>
  <c r="H197" i="2"/>
  <c r="D197" i="2"/>
  <c r="H196" i="2"/>
  <c r="D196" i="2"/>
  <c r="H195" i="2"/>
  <c r="D195" i="2"/>
  <c r="H194" i="2"/>
  <c r="D194" i="2"/>
  <c r="H193" i="2"/>
  <c r="D193" i="2"/>
  <c r="H192" i="2"/>
  <c r="D192" i="2"/>
  <c r="H191" i="2"/>
  <c r="D191" i="2"/>
  <c r="H190" i="2"/>
  <c r="D190" i="2"/>
  <c r="H189" i="2"/>
  <c r="D189" i="2"/>
  <c r="H188" i="2"/>
  <c r="D188" i="2"/>
  <c r="H187" i="2"/>
  <c r="D187" i="2"/>
  <c r="H186" i="2"/>
  <c r="D186" i="2"/>
  <c r="H185" i="2"/>
  <c r="D185" i="2"/>
  <c r="H184" i="2"/>
  <c r="D184" i="2"/>
  <c r="H183" i="2"/>
  <c r="D183" i="2"/>
  <c r="H182" i="2"/>
  <c r="D182" i="2"/>
  <c r="H181" i="2"/>
  <c r="D181" i="2"/>
  <c r="H180" i="2"/>
  <c r="D180" i="2"/>
  <c r="H179" i="2"/>
  <c r="D179" i="2"/>
  <c r="H178" i="2"/>
  <c r="D178" i="2"/>
  <c r="H177" i="2"/>
  <c r="D177" i="2"/>
  <c r="H176" i="2"/>
  <c r="D176" i="2"/>
  <c r="H175" i="2"/>
  <c r="D175" i="2"/>
  <c r="H174" i="2"/>
  <c r="D174" i="2"/>
  <c r="H173" i="2"/>
  <c r="D173" i="2"/>
  <c r="H172" i="2"/>
  <c r="D172" i="2"/>
  <c r="H171" i="2"/>
  <c r="D171" i="2"/>
  <c r="H170" i="2"/>
  <c r="D170" i="2"/>
  <c r="H169" i="2"/>
  <c r="D169" i="2"/>
  <c r="H168" i="2"/>
  <c r="D168" i="2"/>
  <c r="H167" i="2"/>
  <c r="D167" i="2"/>
  <c r="H166" i="2"/>
  <c r="D166" i="2"/>
  <c r="H165" i="2"/>
  <c r="D165" i="2"/>
  <c r="H164" i="2"/>
  <c r="D164" i="2"/>
  <c r="H163" i="2"/>
  <c r="D163" i="2"/>
  <c r="H162" i="2"/>
  <c r="D162" i="2"/>
  <c r="H161" i="2"/>
  <c r="D161" i="2"/>
  <c r="H160" i="2"/>
  <c r="D160" i="2"/>
  <c r="H159" i="2"/>
  <c r="D159" i="2"/>
  <c r="H158" i="2"/>
  <c r="D158" i="2"/>
  <c r="H157" i="2"/>
  <c r="D157" i="2"/>
  <c r="H156" i="2"/>
  <c r="D156" i="2"/>
  <c r="H155" i="2"/>
  <c r="D155" i="2"/>
  <c r="H154" i="2"/>
  <c r="D154" i="2"/>
  <c r="H153" i="2"/>
  <c r="D153" i="2"/>
  <c r="H152" i="2"/>
  <c r="D152" i="2"/>
  <c r="H151" i="2"/>
  <c r="D151" i="2"/>
  <c r="H150" i="2"/>
  <c r="D150" i="2"/>
  <c r="H146" i="2"/>
  <c r="D146" i="2"/>
  <c r="F146" i="2" s="1"/>
  <c r="H145" i="2"/>
  <c r="D145" i="2"/>
  <c r="H144" i="2"/>
  <c r="D144" i="2"/>
  <c r="H143" i="2"/>
  <c r="D143" i="2"/>
  <c r="H142" i="2"/>
  <c r="D142" i="2"/>
  <c r="H141" i="2"/>
  <c r="D141" i="2"/>
  <c r="H140" i="2"/>
  <c r="D140" i="2"/>
  <c r="H139" i="2"/>
  <c r="D139" i="2"/>
  <c r="H138" i="2"/>
  <c r="D138" i="2"/>
  <c r="H137" i="2"/>
  <c r="D137" i="2"/>
  <c r="H136" i="2"/>
  <c r="D136" i="2"/>
  <c r="H135" i="2"/>
  <c r="D135" i="2"/>
  <c r="H134" i="2"/>
  <c r="D134" i="2"/>
  <c r="H133" i="2"/>
  <c r="D133" i="2"/>
  <c r="H132" i="2"/>
  <c r="D132" i="2"/>
  <c r="F132" i="2" s="1"/>
  <c r="H131" i="2"/>
  <c r="D131" i="2"/>
  <c r="H130" i="2"/>
  <c r="D130" i="2"/>
  <c r="F130" i="2" s="1"/>
  <c r="H129" i="2"/>
  <c r="D129" i="2"/>
  <c r="H128" i="2"/>
  <c r="D128" i="2"/>
  <c r="H127" i="2"/>
  <c r="D127" i="2"/>
  <c r="H126" i="2"/>
  <c r="D126" i="2"/>
  <c r="F126" i="2" s="1"/>
  <c r="H125" i="2"/>
  <c r="D125" i="2"/>
  <c r="H124" i="2"/>
  <c r="D124" i="2"/>
  <c r="H123" i="2"/>
  <c r="D123" i="2"/>
  <c r="H122" i="2"/>
  <c r="D122" i="2"/>
  <c r="F122" i="2" s="1"/>
  <c r="H121" i="2"/>
  <c r="D121" i="2"/>
  <c r="H120" i="2"/>
  <c r="D120" i="2"/>
  <c r="H119" i="2"/>
  <c r="D119" i="2"/>
  <c r="H118" i="2"/>
  <c r="D118" i="2"/>
  <c r="F118" i="2" s="1"/>
  <c r="H117" i="2"/>
  <c r="D117" i="2"/>
  <c r="H116" i="2"/>
  <c r="D116" i="2"/>
  <c r="H115" i="2"/>
  <c r="D115" i="2"/>
  <c r="H114" i="2"/>
  <c r="D114" i="2"/>
  <c r="F114" i="2" s="1"/>
  <c r="H113" i="2"/>
  <c r="D113" i="2"/>
  <c r="H112" i="2"/>
  <c r="D112" i="2"/>
  <c r="H111" i="2"/>
  <c r="D111" i="2"/>
  <c r="H110" i="2"/>
  <c r="D110" i="2"/>
  <c r="F110" i="2" s="1"/>
  <c r="H109" i="2"/>
  <c r="D109" i="2"/>
  <c r="H108" i="2"/>
  <c r="D108" i="2"/>
  <c r="H107" i="2"/>
  <c r="D107" i="2"/>
  <c r="H106" i="2"/>
  <c r="D106" i="2"/>
  <c r="F106" i="2" s="1"/>
  <c r="H105" i="2"/>
  <c r="D105" i="2"/>
  <c r="H104" i="2"/>
  <c r="D104" i="2"/>
  <c r="H103" i="2"/>
  <c r="D103" i="2"/>
  <c r="H102" i="2"/>
  <c r="D102" i="2"/>
  <c r="F102" i="2" s="1"/>
  <c r="H101" i="2"/>
  <c r="D101" i="2"/>
  <c r="H100" i="2"/>
  <c r="D100" i="2"/>
  <c r="L95" i="2"/>
  <c r="O94" i="2" s="1"/>
  <c r="J95" i="2"/>
  <c r="H94" i="2"/>
  <c r="D94" i="2"/>
  <c r="H93" i="2"/>
  <c r="D93" i="2"/>
  <c r="H92" i="2"/>
  <c r="D92" i="2"/>
  <c r="L87" i="2"/>
  <c r="O85" i="2" s="1"/>
  <c r="P85" i="2" s="1"/>
  <c r="J87" i="2"/>
  <c r="M86" i="2" s="1"/>
  <c r="H86" i="2"/>
  <c r="D86" i="2"/>
  <c r="H85" i="2"/>
  <c r="D85" i="2"/>
  <c r="F85" i="2" s="1"/>
  <c r="L80" i="2"/>
  <c r="O78" i="2" s="1"/>
  <c r="J80" i="2"/>
  <c r="M79" i="2" s="1"/>
  <c r="H79" i="2"/>
  <c r="D79" i="2"/>
  <c r="M78" i="2"/>
  <c r="H78" i="2"/>
  <c r="D78" i="2"/>
  <c r="F78" i="2" s="1"/>
  <c r="H77" i="2"/>
  <c r="D77" i="2"/>
  <c r="F77" i="2" s="1"/>
  <c r="H76" i="2"/>
  <c r="D76" i="2"/>
  <c r="F76" i="2" s="1"/>
  <c r="O75" i="2"/>
  <c r="H75" i="2"/>
  <c r="D75" i="2"/>
  <c r="F75" i="2" s="1"/>
  <c r="H74" i="2"/>
  <c r="D74" i="2"/>
  <c r="F74" i="2" s="1"/>
  <c r="O73" i="2"/>
  <c r="H73" i="2"/>
  <c r="D73" i="2"/>
  <c r="F73" i="2" s="1"/>
  <c r="H72" i="2"/>
  <c r="D72" i="2"/>
  <c r="F72" i="2" s="1"/>
  <c r="O71" i="2"/>
  <c r="H71" i="2"/>
  <c r="D71" i="2"/>
  <c r="F71" i="2" s="1"/>
  <c r="H70" i="2"/>
  <c r="D70" i="2"/>
  <c r="F70" i="2" s="1"/>
  <c r="H69" i="2"/>
  <c r="D69" i="2"/>
  <c r="F69" i="2" s="1"/>
  <c r="H68" i="2"/>
  <c r="D68" i="2"/>
  <c r="F68" i="2" s="1"/>
  <c r="H67" i="2"/>
  <c r="D67" i="2"/>
  <c r="F67" i="2" s="1"/>
  <c r="H66" i="2"/>
  <c r="D66" i="2"/>
  <c r="F66" i="2" s="1"/>
  <c r="O65" i="2"/>
  <c r="H65" i="2"/>
  <c r="D65" i="2"/>
  <c r="F65" i="2" s="1"/>
  <c r="H64" i="2"/>
  <c r="D64" i="2"/>
  <c r="F64" i="2" s="1"/>
  <c r="O63" i="2"/>
  <c r="H63" i="2"/>
  <c r="D63" i="2"/>
  <c r="F63" i="2" s="1"/>
  <c r="H62" i="2"/>
  <c r="D62" i="2"/>
  <c r="F62" i="2" s="1"/>
  <c r="O61" i="2"/>
  <c r="H61" i="2"/>
  <c r="D61" i="2"/>
  <c r="F61" i="2" s="1"/>
  <c r="H60" i="2"/>
  <c r="D60" i="2"/>
  <c r="F60" i="2" s="1"/>
  <c r="H59" i="2"/>
  <c r="D59" i="2"/>
  <c r="F59" i="2" s="1"/>
  <c r="H58" i="2"/>
  <c r="D58" i="2"/>
  <c r="F58" i="2" s="1"/>
  <c r="H57" i="2"/>
  <c r="D57" i="2"/>
  <c r="F57" i="2" s="1"/>
  <c r="H56" i="2"/>
  <c r="D56" i="2"/>
  <c r="F56" i="2" s="1"/>
  <c r="O55" i="2"/>
  <c r="H55" i="2"/>
  <c r="D55" i="2"/>
  <c r="F55" i="2" s="1"/>
  <c r="H54" i="2"/>
  <c r="D54" i="2"/>
  <c r="F54" i="2" s="1"/>
  <c r="O53" i="2"/>
  <c r="H53" i="2"/>
  <c r="D53" i="2"/>
  <c r="F53" i="2" s="1"/>
  <c r="H52" i="2"/>
  <c r="D52" i="2"/>
  <c r="F52" i="2" s="1"/>
  <c r="L47" i="2"/>
  <c r="O18" i="2" s="1"/>
  <c r="J47" i="2"/>
  <c r="M46" i="2" s="1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F39" i="2" s="1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F31" i="2" s="1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F23" i="2" s="1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L324" i="1"/>
  <c r="O304" i="1" s="1"/>
  <c r="P304" i="1" s="1"/>
  <c r="L349" i="1"/>
  <c r="O336" i="1" s="1"/>
  <c r="P336" i="1" s="1"/>
  <c r="J349" i="1"/>
  <c r="M331" i="1" s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D348" i="1"/>
  <c r="F348" i="1" s="1"/>
  <c r="D347" i="1"/>
  <c r="D346" i="1"/>
  <c r="D345" i="1"/>
  <c r="F345" i="1" s="1"/>
  <c r="D344" i="1"/>
  <c r="F344" i="1" s="1"/>
  <c r="D343" i="1"/>
  <c r="D342" i="1"/>
  <c r="D341" i="1"/>
  <c r="F341" i="1" s="1"/>
  <c r="D340" i="1"/>
  <c r="F340" i="1" s="1"/>
  <c r="D339" i="1"/>
  <c r="D338" i="1"/>
  <c r="D337" i="1"/>
  <c r="F337" i="1" s="1"/>
  <c r="D336" i="1"/>
  <c r="F336" i="1" s="1"/>
  <c r="D335" i="1"/>
  <c r="D334" i="1"/>
  <c r="D333" i="1"/>
  <c r="F333" i="1" s="1"/>
  <c r="D332" i="1"/>
  <c r="F332" i="1" s="1"/>
  <c r="D331" i="1"/>
  <c r="D330" i="1"/>
  <c r="D329" i="1"/>
  <c r="F329" i="1" s="1"/>
  <c r="J324" i="1"/>
  <c r="M305" i="1" s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M291" i="1"/>
  <c r="M292" i="1"/>
  <c r="M296" i="1"/>
  <c r="M297" i="1"/>
  <c r="O296" i="1"/>
  <c r="M293" i="1"/>
  <c r="H297" i="1"/>
  <c r="H296" i="1"/>
  <c r="H295" i="1"/>
  <c r="H294" i="1"/>
  <c r="H293" i="1"/>
  <c r="H292" i="1"/>
  <c r="H291" i="1"/>
  <c r="H290" i="1"/>
  <c r="H289" i="1"/>
  <c r="F296" i="1"/>
  <c r="D297" i="1"/>
  <c r="D296" i="1"/>
  <c r="D295" i="1"/>
  <c r="D294" i="1"/>
  <c r="F294" i="1" s="1"/>
  <c r="D293" i="1"/>
  <c r="D292" i="1"/>
  <c r="D291" i="1"/>
  <c r="D290" i="1"/>
  <c r="F290" i="1" s="1"/>
  <c r="D289" i="1"/>
  <c r="L284" i="1"/>
  <c r="O283" i="1" s="1"/>
  <c r="P283" i="1" s="1"/>
  <c r="J284" i="1"/>
  <c r="H283" i="1"/>
  <c r="H282" i="1"/>
  <c r="F283" i="1"/>
  <c r="D283" i="1"/>
  <c r="D282" i="1"/>
  <c r="L277" i="1"/>
  <c r="O276" i="1" s="1"/>
  <c r="P276" i="1" s="1"/>
  <c r="J277" i="1"/>
  <c r="D276" i="1"/>
  <c r="D275" i="1"/>
  <c r="H276" i="1"/>
  <c r="H275" i="1"/>
  <c r="O269" i="1"/>
  <c r="L270" i="1"/>
  <c r="O267" i="1" s="1"/>
  <c r="J270" i="1"/>
  <c r="M269" i="1" s="1"/>
  <c r="H269" i="1"/>
  <c r="H268" i="1"/>
  <c r="H267" i="1"/>
  <c r="H266" i="1"/>
  <c r="H265" i="1"/>
  <c r="F266" i="1"/>
  <c r="F265" i="1"/>
  <c r="D269" i="1"/>
  <c r="D268" i="1"/>
  <c r="F268" i="1" s="1"/>
  <c r="D267" i="1"/>
  <c r="D266" i="1"/>
  <c r="D265" i="1"/>
  <c r="O256" i="1"/>
  <c r="O254" i="1"/>
  <c r="J260" i="1"/>
  <c r="M257" i="1" s="1"/>
  <c r="H259" i="1"/>
  <c r="H258" i="1"/>
  <c r="H257" i="1"/>
  <c r="H256" i="1"/>
  <c r="H255" i="1"/>
  <c r="H254" i="1"/>
  <c r="D259" i="1"/>
  <c r="D258" i="1"/>
  <c r="F258" i="1" s="1"/>
  <c r="D257" i="1"/>
  <c r="D256" i="1"/>
  <c r="F256" i="1" s="1"/>
  <c r="D255" i="1"/>
  <c r="D254" i="1"/>
  <c r="F254" i="1" s="1"/>
  <c r="L249" i="1"/>
  <c r="O244" i="1" s="1"/>
  <c r="J249" i="1"/>
  <c r="H248" i="1"/>
  <c r="H247" i="1"/>
  <c r="H246" i="1"/>
  <c r="H245" i="1"/>
  <c r="H244" i="1"/>
  <c r="H243" i="1"/>
  <c r="D248" i="1"/>
  <c r="F248" i="1" s="1"/>
  <c r="D247" i="1"/>
  <c r="D246" i="1"/>
  <c r="D245" i="1"/>
  <c r="F245" i="1" s="1"/>
  <c r="D244" i="1"/>
  <c r="F244" i="1" s="1"/>
  <c r="D243" i="1"/>
  <c r="L238" i="1"/>
  <c r="O236" i="1" s="1"/>
  <c r="P236" i="1" s="1"/>
  <c r="J238" i="1"/>
  <c r="H237" i="1"/>
  <c r="H236" i="1"/>
  <c r="F237" i="1"/>
  <c r="D237" i="1"/>
  <c r="D236" i="1"/>
  <c r="O228" i="1"/>
  <c r="P228" i="1" s="1"/>
  <c r="L231" i="1"/>
  <c r="O230" i="1" s="1"/>
  <c r="J231" i="1"/>
  <c r="M229" i="1" s="1"/>
  <c r="H230" i="1"/>
  <c r="H229" i="1"/>
  <c r="H228" i="1"/>
  <c r="D230" i="1"/>
  <c r="D229" i="1"/>
  <c r="D228" i="1"/>
  <c r="L223" i="1"/>
  <c r="O102" i="1" s="1"/>
  <c r="J223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50" i="1"/>
  <c r="D151" i="1"/>
  <c r="F151" i="1" s="1"/>
  <c r="D152" i="1"/>
  <c r="D153" i="1"/>
  <c r="D154" i="1"/>
  <c r="D155" i="1"/>
  <c r="F155" i="1" s="1"/>
  <c r="D156" i="1"/>
  <c r="D157" i="1"/>
  <c r="D158" i="1"/>
  <c r="D159" i="1"/>
  <c r="F159" i="1" s="1"/>
  <c r="D160" i="1"/>
  <c r="D161" i="1"/>
  <c r="D162" i="1"/>
  <c r="D163" i="1"/>
  <c r="F163" i="1" s="1"/>
  <c r="D164" i="1"/>
  <c r="D165" i="1"/>
  <c r="D166" i="1"/>
  <c r="D167" i="1"/>
  <c r="F167" i="1" s="1"/>
  <c r="D168" i="1"/>
  <c r="D169" i="1"/>
  <c r="D170" i="1"/>
  <c r="D171" i="1"/>
  <c r="F171" i="1" s="1"/>
  <c r="D172" i="1"/>
  <c r="D173" i="1"/>
  <c r="D174" i="1"/>
  <c r="D175" i="1"/>
  <c r="F175" i="1" s="1"/>
  <c r="D176" i="1"/>
  <c r="D177" i="1"/>
  <c r="D178" i="1"/>
  <c r="D179" i="1"/>
  <c r="F179" i="1" s="1"/>
  <c r="D180" i="1"/>
  <c r="D181" i="1"/>
  <c r="D182" i="1"/>
  <c r="D183" i="1"/>
  <c r="F183" i="1" s="1"/>
  <c r="D184" i="1"/>
  <c r="D185" i="1"/>
  <c r="D186" i="1"/>
  <c r="D187" i="1"/>
  <c r="F187" i="1" s="1"/>
  <c r="D188" i="1"/>
  <c r="D189" i="1"/>
  <c r="D190" i="1"/>
  <c r="D191" i="1"/>
  <c r="F191" i="1" s="1"/>
  <c r="D192" i="1"/>
  <c r="D193" i="1"/>
  <c r="D194" i="1"/>
  <c r="D195" i="1"/>
  <c r="F195" i="1" s="1"/>
  <c r="D196" i="1"/>
  <c r="D197" i="1"/>
  <c r="D198" i="1"/>
  <c r="D199" i="1"/>
  <c r="D200" i="1"/>
  <c r="D201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100" i="1"/>
  <c r="F100" i="1" s="1"/>
  <c r="L95" i="1"/>
  <c r="O92" i="1" s="1"/>
  <c r="P92" i="1" s="1"/>
  <c r="J95" i="1"/>
  <c r="M94" i="1" s="1"/>
  <c r="H94" i="1"/>
  <c r="H93" i="1"/>
  <c r="H92" i="1"/>
  <c r="D94" i="1"/>
  <c r="D93" i="1"/>
  <c r="D92" i="1"/>
  <c r="L87" i="1"/>
  <c r="O85" i="1" s="1"/>
  <c r="P85" i="1" s="1"/>
  <c r="J87" i="1"/>
  <c r="M85" i="1" s="1"/>
  <c r="J80" i="1"/>
  <c r="M60" i="1" s="1"/>
  <c r="H86" i="1"/>
  <c r="H85" i="1"/>
  <c r="D86" i="1"/>
  <c r="F86" i="1" s="1"/>
  <c r="D85" i="1"/>
  <c r="F85" i="1" s="1"/>
  <c r="L80" i="1"/>
  <c r="J47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H52" i="1"/>
  <c r="K222" i="4" l="1"/>
  <c r="P269" i="4"/>
  <c r="P266" i="4"/>
  <c r="K176" i="4"/>
  <c r="K55" i="4"/>
  <c r="M304" i="3"/>
  <c r="O276" i="3"/>
  <c r="P276" i="3" s="1"/>
  <c r="M256" i="3"/>
  <c r="M259" i="3"/>
  <c r="M245" i="3"/>
  <c r="M248" i="3"/>
  <c r="M246" i="3"/>
  <c r="M304" i="2"/>
  <c r="M307" i="2"/>
  <c r="M303" i="2"/>
  <c r="M306" i="2"/>
  <c r="M290" i="2"/>
  <c r="M297" i="2"/>
  <c r="M298" i="2"/>
  <c r="M289" i="2"/>
  <c r="K289" i="2" s="1"/>
  <c r="M308" i="2"/>
  <c r="O59" i="2"/>
  <c r="O67" i="2"/>
  <c r="M342" i="1"/>
  <c r="M340" i="1"/>
  <c r="M329" i="1"/>
  <c r="M334" i="1"/>
  <c r="M348" i="1"/>
  <c r="M333" i="1"/>
  <c r="M307" i="1"/>
  <c r="M318" i="1"/>
  <c r="M268" i="1"/>
  <c r="O247" i="1"/>
  <c r="O246" i="1"/>
  <c r="O237" i="1"/>
  <c r="M230" i="1"/>
  <c r="M228" i="1"/>
  <c r="O93" i="1"/>
  <c r="P93" i="1" s="1"/>
  <c r="M86" i="1"/>
  <c r="O86" i="1"/>
  <c r="P86" i="1" s="1"/>
  <c r="M72" i="1"/>
  <c r="M65" i="1"/>
  <c r="M52" i="1"/>
  <c r="M58" i="1"/>
  <c r="K72" i="4"/>
  <c r="K94" i="4"/>
  <c r="K293" i="4"/>
  <c r="P289" i="4"/>
  <c r="K20" i="4"/>
  <c r="K332" i="4"/>
  <c r="P290" i="4"/>
  <c r="K229" i="4"/>
  <c r="K213" i="4"/>
  <c r="K326" i="4"/>
  <c r="P292" i="4"/>
  <c r="P268" i="4"/>
  <c r="P267" i="4"/>
  <c r="K325" i="4"/>
  <c r="K333" i="4"/>
  <c r="K338" i="4"/>
  <c r="P293" i="4"/>
  <c r="P291" i="4"/>
  <c r="M296" i="3"/>
  <c r="O318" i="3"/>
  <c r="P318" i="3" s="1"/>
  <c r="O294" i="3"/>
  <c r="P294" i="3" s="1"/>
  <c r="M291" i="2"/>
  <c r="M294" i="2"/>
  <c r="M300" i="2"/>
  <c r="K300" i="2" s="1"/>
  <c r="M300" i="3"/>
  <c r="P282" i="4"/>
  <c r="P275" i="3"/>
  <c r="K269" i="4"/>
  <c r="M254" i="3"/>
  <c r="M229" i="2"/>
  <c r="K168" i="4"/>
  <c r="K179" i="4"/>
  <c r="K134" i="4"/>
  <c r="K116" i="4"/>
  <c r="K190" i="4"/>
  <c r="K118" i="4"/>
  <c r="K119" i="4"/>
  <c r="K110" i="4"/>
  <c r="K102" i="4"/>
  <c r="M61" i="2"/>
  <c r="M62" i="2"/>
  <c r="K62" i="2" s="1"/>
  <c r="O79" i="2"/>
  <c r="K57" i="4"/>
  <c r="K78" i="4"/>
  <c r="K73" i="4"/>
  <c r="K46" i="4"/>
  <c r="K38" i="4"/>
  <c r="K22" i="4"/>
  <c r="M345" i="1"/>
  <c r="M338" i="1"/>
  <c r="M332" i="1"/>
  <c r="M344" i="1"/>
  <c r="M337" i="1"/>
  <c r="O348" i="1"/>
  <c r="P348" i="1" s="1"/>
  <c r="O341" i="1"/>
  <c r="P341" i="1" s="1"/>
  <c r="O334" i="1"/>
  <c r="P334" i="1" s="1"/>
  <c r="O346" i="1"/>
  <c r="P346" i="1" s="1"/>
  <c r="O340" i="1"/>
  <c r="P340" i="1" s="1"/>
  <c r="O332" i="1"/>
  <c r="P332" i="1" s="1"/>
  <c r="O345" i="1"/>
  <c r="P345" i="1" s="1"/>
  <c r="O337" i="1"/>
  <c r="P337" i="1" s="1"/>
  <c r="O330" i="1"/>
  <c r="P330" i="1" s="1"/>
  <c r="M346" i="1"/>
  <c r="M341" i="1"/>
  <c r="K341" i="1" s="1"/>
  <c r="M336" i="1"/>
  <c r="M330" i="1"/>
  <c r="O342" i="1"/>
  <c r="P342" i="1" s="1"/>
  <c r="M316" i="1"/>
  <c r="K316" i="1" s="1"/>
  <c r="M306" i="1"/>
  <c r="K306" i="1" s="1"/>
  <c r="M323" i="1"/>
  <c r="K323" i="1" s="1"/>
  <c r="M312" i="1"/>
  <c r="M322" i="1"/>
  <c r="K322" i="1" s="1"/>
  <c r="M311" i="1"/>
  <c r="K318" i="1"/>
  <c r="M320" i="1"/>
  <c r="K320" i="1" s="1"/>
  <c r="M315" i="1"/>
  <c r="K315" i="1" s="1"/>
  <c r="M310" i="1"/>
  <c r="K310" i="1" s="1"/>
  <c r="M304" i="1"/>
  <c r="K304" i="1" s="1"/>
  <c r="M319" i="1"/>
  <c r="K319" i="1" s="1"/>
  <c r="M314" i="1"/>
  <c r="K314" i="1" s="1"/>
  <c r="M308" i="1"/>
  <c r="K308" i="1" s="1"/>
  <c r="O282" i="1"/>
  <c r="P282" i="1" s="1"/>
  <c r="O275" i="1"/>
  <c r="P275" i="1" s="1"/>
  <c r="O268" i="1"/>
  <c r="M265" i="1"/>
  <c r="M259" i="1"/>
  <c r="M256" i="1"/>
  <c r="K256" i="1" s="1"/>
  <c r="M258" i="1"/>
  <c r="K258" i="1" s="1"/>
  <c r="M255" i="1"/>
  <c r="M254" i="1"/>
  <c r="P244" i="1"/>
  <c r="O245" i="1"/>
  <c r="O243" i="1"/>
  <c r="P230" i="1"/>
  <c r="O229" i="1"/>
  <c r="P229" i="1" s="1"/>
  <c r="O94" i="1"/>
  <c r="M66" i="1"/>
  <c r="M53" i="1"/>
  <c r="M74" i="1"/>
  <c r="K220" i="4"/>
  <c r="K189" i="4"/>
  <c r="K197" i="4"/>
  <c r="K212" i="4"/>
  <c r="P101" i="4"/>
  <c r="P109" i="4"/>
  <c r="P117" i="4"/>
  <c r="P151" i="4"/>
  <c r="P196" i="4"/>
  <c r="P215" i="4"/>
  <c r="P179" i="4"/>
  <c r="P211" i="4"/>
  <c r="P184" i="4"/>
  <c r="P159" i="4"/>
  <c r="P178" i="4"/>
  <c r="P122" i="4"/>
  <c r="P189" i="4"/>
  <c r="P119" i="4"/>
  <c r="P172" i="4"/>
  <c r="P146" i="4"/>
  <c r="P129" i="4"/>
  <c r="P118" i="4"/>
  <c r="P106" i="4"/>
  <c r="P114" i="4"/>
  <c r="P137" i="4"/>
  <c r="P193" i="4"/>
  <c r="P212" i="4"/>
  <c r="P168" i="4"/>
  <c r="P197" i="4"/>
  <c r="P152" i="4"/>
  <c r="P128" i="4"/>
  <c r="P125" i="4"/>
  <c r="P135" i="4"/>
  <c r="P143" i="4"/>
  <c r="P170" i="4"/>
  <c r="P103" i="4"/>
  <c r="P107" i="4"/>
  <c r="P111" i="4"/>
  <c r="P115" i="4"/>
  <c r="P126" i="4"/>
  <c r="P140" i="4"/>
  <c r="P156" i="4"/>
  <c r="P194" i="4"/>
  <c r="P208" i="4"/>
  <c r="P213" i="4"/>
  <c r="P155" i="4"/>
  <c r="P171" i="4"/>
  <c r="P186" i="4"/>
  <c r="P198" i="4"/>
  <c r="P221" i="4"/>
  <c r="K127" i="4"/>
  <c r="K150" i="4"/>
  <c r="P174" i="4"/>
  <c r="P130" i="4"/>
  <c r="P133" i="4"/>
  <c r="P218" i="4"/>
  <c r="P142" i="4"/>
  <c r="P124" i="4"/>
  <c r="P183" i="4"/>
  <c r="P191" i="4"/>
  <c r="P139" i="4"/>
  <c r="P180" i="4"/>
  <c r="P105" i="4"/>
  <c r="P113" i="4"/>
  <c r="P134" i="4"/>
  <c r="P175" i="4"/>
  <c r="P210" i="4"/>
  <c r="P163" i="4"/>
  <c r="P188" i="4"/>
  <c r="P162" i="4"/>
  <c r="P131" i="4"/>
  <c r="P138" i="4"/>
  <c r="P136" i="4"/>
  <c r="P144" i="4"/>
  <c r="P177" i="4"/>
  <c r="P165" i="4"/>
  <c r="P102" i="4"/>
  <c r="P110" i="4"/>
  <c r="P121" i="4"/>
  <c r="P154" i="4"/>
  <c r="P206" i="4"/>
  <c r="P216" i="4"/>
  <c r="P185" i="4"/>
  <c r="P220" i="4"/>
  <c r="P181" i="4"/>
  <c r="P153" i="4"/>
  <c r="P157" i="4"/>
  <c r="P207" i="4"/>
  <c r="P161" i="4"/>
  <c r="P201" i="4"/>
  <c r="K123" i="4"/>
  <c r="P219" i="4"/>
  <c r="P158" i="4"/>
  <c r="P100" i="4"/>
  <c r="P104" i="4"/>
  <c r="P108" i="4"/>
  <c r="P112" i="4"/>
  <c r="P116" i="4"/>
  <c r="P127" i="4"/>
  <c r="P145" i="4"/>
  <c r="P169" i="4"/>
  <c r="P195" i="4"/>
  <c r="P209" i="4"/>
  <c r="P214" i="4"/>
  <c r="P160" i="4"/>
  <c r="P176" i="4"/>
  <c r="P187" i="4"/>
  <c r="P199" i="4"/>
  <c r="P222" i="4"/>
  <c r="P192" i="4"/>
  <c r="P167" i="4"/>
  <c r="P120" i="4"/>
  <c r="P132" i="4"/>
  <c r="P200" i="4"/>
  <c r="P141" i="4"/>
  <c r="P123" i="4"/>
  <c r="P164" i="4"/>
  <c r="P190" i="4"/>
  <c r="P150" i="4"/>
  <c r="P173" i="4"/>
  <c r="P205" i="4"/>
  <c r="M266" i="3"/>
  <c r="O291" i="3"/>
  <c r="P291" i="3" s="1"/>
  <c r="O301" i="3"/>
  <c r="P301" i="3" s="1"/>
  <c r="O290" i="3"/>
  <c r="P290" i="3" s="1"/>
  <c r="O299" i="3"/>
  <c r="P299" i="3" s="1"/>
  <c r="O300" i="3"/>
  <c r="P300" i="3" s="1"/>
  <c r="O306" i="3"/>
  <c r="P306" i="3" s="1"/>
  <c r="O295" i="3"/>
  <c r="P295" i="3" s="1"/>
  <c r="O296" i="3"/>
  <c r="P296" i="3" s="1"/>
  <c r="O305" i="3"/>
  <c r="P305" i="3" s="1"/>
  <c r="M168" i="2"/>
  <c r="M159" i="2"/>
  <c r="O185" i="1"/>
  <c r="O163" i="1"/>
  <c r="O139" i="1"/>
  <c r="O209" i="1"/>
  <c r="O118" i="1"/>
  <c r="O201" i="1"/>
  <c r="O179" i="1"/>
  <c r="O158" i="1"/>
  <c r="O134" i="1"/>
  <c r="O112" i="1"/>
  <c r="O220" i="1"/>
  <c r="O195" i="1"/>
  <c r="O174" i="1"/>
  <c r="O153" i="1"/>
  <c r="O128" i="1"/>
  <c r="O107" i="1"/>
  <c r="O214" i="1"/>
  <c r="O190" i="1"/>
  <c r="O169" i="1"/>
  <c r="O144" i="1"/>
  <c r="O123" i="1"/>
  <c r="K230" i="4"/>
  <c r="K231" i="4" s="1"/>
  <c r="N228" i="4" s="1"/>
  <c r="K186" i="4"/>
  <c r="K139" i="4"/>
  <c r="K184" i="4"/>
  <c r="K77" i="4"/>
  <c r="K76" i="4"/>
  <c r="K54" i="4"/>
  <c r="K64" i="4"/>
  <c r="K74" i="4"/>
  <c r="K16" i="4"/>
  <c r="K24" i="4"/>
  <c r="K32" i="4"/>
  <c r="K40" i="4"/>
  <c r="K18" i="4"/>
  <c r="K26" i="4"/>
  <c r="K34" i="4"/>
  <c r="K42" i="4"/>
  <c r="O56" i="1"/>
  <c r="O60" i="1"/>
  <c r="O64" i="1"/>
  <c r="O68" i="1"/>
  <c r="O72" i="1"/>
  <c r="O76" i="1"/>
  <c r="O52" i="1"/>
  <c r="O75" i="1"/>
  <c r="O70" i="1"/>
  <c r="O65" i="1"/>
  <c r="O59" i="1"/>
  <c r="O54" i="1"/>
  <c r="M93" i="1"/>
  <c r="M104" i="1"/>
  <c r="M108" i="1"/>
  <c r="M112" i="1"/>
  <c r="M116" i="1"/>
  <c r="M120" i="1"/>
  <c r="M124" i="1"/>
  <c r="M128" i="1"/>
  <c r="M132" i="1"/>
  <c r="M136" i="1"/>
  <c r="M140" i="1"/>
  <c r="M144" i="1"/>
  <c r="M151" i="1"/>
  <c r="M155" i="1"/>
  <c r="M159" i="1"/>
  <c r="K159" i="1" s="1"/>
  <c r="M163" i="1"/>
  <c r="K163" i="1" s="1"/>
  <c r="M167" i="1"/>
  <c r="K167" i="1" s="1"/>
  <c r="M171" i="1"/>
  <c r="M175" i="1"/>
  <c r="K175" i="1" s="1"/>
  <c r="M179" i="1"/>
  <c r="K179" i="1" s="1"/>
  <c r="M183" i="1"/>
  <c r="K183" i="1" s="1"/>
  <c r="M187" i="1"/>
  <c r="K187" i="1" s="1"/>
  <c r="M191" i="1"/>
  <c r="K191" i="1" s="1"/>
  <c r="M195" i="1"/>
  <c r="K195" i="1" s="1"/>
  <c r="M199" i="1"/>
  <c r="M206" i="1"/>
  <c r="M210" i="1"/>
  <c r="M214" i="1"/>
  <c r="M218" i="1"/>
  <c r="M222" i="1"/>
  <c r="M220" i="1"/>
  <c r="M215" i="1"/>
  <c r="M209" i="1"/>
  <c r="M201" i="1"/>
  <c r="M196" i="1"/>
  <c r="M190" i="1"/>
  <c r="M185" i="1"/>
  <c r="M180" i="1"/>
  <c r="M174" i="1"/>
  <c r="M169" i="1"/>
  <c r="M164" i="1"/>
  <c r="M158" i="1"/>
  <c r="M153" i="1"/>
  <c r="M145" i="1"/>
  <c r="M139" i="1"/>
  <c r="M134" i="1"/>
  <c r="M129" i="1"/>
  <c r="M123" i="1"/>
  <c r="M118" i="1"/>
  <c r="M113" i="1"/>
  <c r="M107" i="1"/>
  <c r="M102" i="1"/>
  <c r="M246" i="1"/>
  <c r="M248" i="1"/>
  <c r="K248" i="1" s="1"/>
  <c r="M244" i="1"/>
  <c r="M245" i="1"/>
  <c r="K245" i="1" s="1"/>
  <c r="M283" i="1"/>
  <c r="K283" i="1" s="1"/>
  <c r="M282" i="1"/>
  <c r="O79" i="1"/>
  <c r="O74" i="1"/>
  <c r="O69" i="1"/>
  <c r="O63" i="1"/>
  <c r="O58" i="1"/>
  <c r="O53" i="1"/>
  <c r="M55" i="1"/>
  <c r="M57" i="1"/>
  <c r="M62" i="1"/>
  <c r="M68" i="1"/>
  <c r="M73" i="1"/>
  <c r="M78" i="1"/>
  <c r="P94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7" i="1"/>
  <c r="O211" i="1"/>
  <c r="O215" i="1"/>
  <c r="O219" i="1"/>
  <c r="O100" i="1"/>
  <c r="M219" i="1"/>
  <c r="M213" i="1"/>
  <c r="M208" i="1"/>
  <c r="M200" i="1"/>
  <c r="M194" i="1"/>
  <c r="M189" i="1"/>
  <c r="M184" i="1"/>
  <c r="M178" i="1"/>
  <c r="M173" i="1"/>
  <c r="M168" i="1"/>
  <c r="M162" i="1"/>
  <c r="M157" i="1"/>
  <c r="M152" i="1"/>
  <c r="M143" i="1"/>
  <c r="M138" i="1"/>
  <c r="M133" i="1"/>
  <c r="M127" i="1"/>
  <c r="M122" i="1"/>
  <c r="M117" i="1"/>
  <c r="M111" i="1"/>
  <c r="M106" i="1"/>
  <c r="M101" i="1"/>
  <c r="O218" i="1"/>
  <c r="O213" i="1"/>
  <c r="O208" i="1"/>
  <c r="O199" i="1"/>
  <c r="O194" i="1"/>
  <c r="O189" i="1"/>
  <c r="O183" i="1"/>
  <c r="O178" i="1"/>
  <c r="O173" i="1"/>
  <c r="O167" i="1"/>
  <c r="O162" i="1"/>
  <c r="O157" i="1"/>
  <c r="O151" i="1"/>
  <c r="O143" i="1"/>
  <c r="O138" i="1"/>
  <c r="O132" i="1"/>
  <c r="O127" i="1"/>
  <c r="O122" i="1"/>
  <c r="O116" i="1"/>
  <c r="O111" i="1"/>
  <c r="O106" i="1"/>
  <c r="P237" i="1"/>
  <c r="O291" i="1"/>
  <c r="O295" i="1"/>
  <c r="O293" i="1"/>
  <c r="O289" i="1"/>
  <c r="O294" i="1"/>
  <c r="O292" i="1"/>
  <c r="O305" i="1"/>
  <c r="P305" i="1" s="1"/>
  <c r="O312" i="1"/>
  <c r="P312" i="1" s="1"/>
  <c r="O316" i="1"/>
  <c r="P316" i="1" s="1"/>
  <c r="O320" i="1"/>
  <c r="P320" i="1" s="1"/>
  <c r="M77" i="1"/>
  <c r="M70" i="1"/>
  <c r="M64" i="1"/>
  <c r="M56" i="1"/>
  <c r="O78" i="1"/>
  <c r="P78" i="1" s="1"/>
  <c r="O73" i="1"/>
  <c r="O67" i="1"/>
  <c r="O62" i="1"/>
  <c r="P62" i="1" s="1"/>
  <c r="O57" i="1"/>
  <c r="P57" i="1" s="1"/>
  <c r="F93" i="1"/>
  <c r="M92" i="1"/>
  <c r="F153" i="1"/>
  <c r="M100" i="1"/>
  <c r="K100" i="1" s="1"/>
  <c r="M217" i="1"/>
  <c r="M212" i="1"/>
  <c r="M207" i="1"/>
  <c r="M198" i="1"/>
  <c r="M193" i="1"/>
  <c r="M188" i="1"/>
  <c r="M182" i="1"/>
  <c r="M177" i="1"/>
  <c r="M172" i="1"/>
  <c r="M166" i="1"/>
  <c r="M161" i="1"/>
  <c r="M156" i="1"/>
  <c r="M150" i="1"/>
  <c r="M142" i="1"/>
  <c r="M137" i="1"/>
  <c r="M131" i="1"/>
  <c r="M126" i="1"/>
  <c r="M121" i="1"/>
  <c r="M115" i="1"/>
  <c r="M110" i="1"/>
  <c r="M105" i="1"/>
  <c r="O222" i="1"/>
  <c r="O217" i="1"/>
  <c r="O212" i="1"/>
  <c r="O206" i="1"/>
  <c r="O198" i="1"/>
  <c r="O193" i="1"/>
  <c r="O187" i="1"/>
  <c r="O182" i="1"/>
  <c r="O177" i="1"/>
  <c r="O171" i="1"/>
  <c r="O166" i="1"/>
  <c r="P166" i="1" s="1"/>
  <c r="O161" i="1"/>
  <c r="O155" i="1"/>
  <c r="O150" i="1"/>
  <c r="O142" i="1"/>
  <c r="P142" i="1" s="1"/>
  <c r="O136" i="1"/>
  <c r="O131" i="1"/>
  <c r="O126" i="1"/>
  <c r="O120" i="1"/>
  <c r="P120" i="1" s="1"/>
  <c r="O115" i="1"/>
  <c r="O110" i="1"/>
  <c r="O104" i="1"/>
  <c r="F229" i="1"/>
  <c r="K229" i="1" s="1"/>
  <c r="M237" i="1"/>
  <c r="M236" i="1"/>
  <c r="K236" i="1" s="1"/>
  <c r="M243" i="1"/>
  <c r="F291" i="1"/>
  <c r="K291" i="1" s="1"/>
  <c r="F295" i="1"/>
  <c r="O290" i="1"/>
  <c r="P290" i="1" s="1"/>
  <c r="O308" i="1"/>
  <c r="P308" i="1" s="1"/>
  <c r="M76" i="1"/>
  <c r="M69" i="1"/>
  <c r="M61" i="1"/>
  <c r="M54" i="1"/>
  <c r="O77" i="1"/>
  <c r="O71" i="1"/>
  <c r="P71" i="1" s="1"/>
  <c r="O66" i="1"/>
  <c r="P66" i="1" s="1"/>
  <c r="O61" i="1"/>
  <c r="O55" i="1"/>
  <c r="F94" i="1"/>
  <c r="K94" i="1" s="1"/>
  <c r="M221" i="1"/>
  <c r="M216" i="1"/>
  <c r="M211" i="1"/>
  <c r="M205" i="1"/>
  <c r="M197" i="1"/>
  <c r="M192" i="1"/>
  <c r="M186" i="1"/>
  <c r="M181" i="1"/>
  <c r="M176" i="1"/>
  <c r="M170" i="1"/>
  <c r="M165" i="1"/>
  <c r="M160" i="1"/>
  <c r="M154" i="1"/>
  <c r="M146" i="1"/>
  <c r="M141" i="1"/>
  <c r="M135" i="1"/>
  <c r="M130" i="1"/>
  <c r="M125" i="1"/>
  <c r="M119" i="1"/>
  <c r="M114" i="1"/>
  <c r="M109" i="1"/>
  <c r="M103" i="1"/>
  <c r="O221" i="1"/>
  <c r="P221" i="1" s="1"/>
  <c r="O216" i="1"/>
  <c r="O210" i="1"/>
  <c r="O205" i="1"/>
  <c r="O197" i="1"/>
  <c r="P197" i="1" s="1"/>
  <c r="O191" i="1"/>
  <c r="O186" i="1"/>
  <c r="O181" i="1"/>
  <c r="O175" i="1"/>
  <c r="P175" i="1" s="1"/>
  <c r="O170" i="1"/>
  <c r="O165" i="1"/>
  <c r="O159" i="1"/>
  <c r="O154" i="1"/>
  <c r="P154" i="1" s="1"/>
  <c r="O146" i="1"/>
  <c r="O140" i="1"/>
  <c r="O135" i="1"/>
  <c r="O130" i="1"/>
  <c r="P130" i="1" s="1"/>
  <c r="O124" i="1"/>
  <c r="O119" i="1"/>
  <c r="O114" i="1"/>
  <c r="O108" i="1"/>
  <c r="P108" i="1" s="1"/>
  <c r="O103" i="1"/>
  <c r="F230" i="1"/>
  <c r="K230" i="1" s="1"/>
  <c r="M247" i="1"/>
  <c r="M276" i="1"/>
  <c r="M275" i="1"/>
  <c r="O297" i="1"/>
  <c r="O255" i="1"/>
  <c r="O257" i="1"/>
  <c r="O259" i="1"/>
  <c r="P256" i="1" s="1"/>
  <c r="O258" i="1"/>
  <c r="P258" i="1" s="1"/>
  <c r="M267" i="1"/>
  <c r="F292" i="1"/>
  <c r="K292" i="1" s="1"/>
  <c r="F330" i="1"/>
  <c r="K330" i="1" s="1"/>
  <c r="F334" i="1"/>
  <c r="K334" i="1" s="1"/>
  <c r="F338" i="1"/>
  <c r="F342" i="1"/>
  <c r="F346" i="1"/>
  <c r="K346" i="1" s="1"/>
  <c r="F92" i="1"/>
  <c r="K92" i="1" s="1"/>
  <c r="F236" i="1"/>
  <c r="F243" i="1"/>
  <c r="K243" i="1" s="1"/>
  <c r="F247" i="1"/>
  <c r="F257" i="1"/>
  <c r="K257" i="1" s="1"/>
  <c r="F267" i="1"/>
  <c r="O266" i="1"/>
  <c r="O265" i="1"/>
  <c r="P265" i="1" s="1"/>
  <c r="M266" i="1"/>
  <c r="K266" i="1" s="1"/>
  <c r="F276" i="1"/>
  <c r="F282" i="1"/>
  <c r="F289" i="1"/>
  <c r="F293" i="1"/>
  <c r="K293" i="1" s="1"/>
  <c r="F297" i="1"/>
  <c r="K297" i="1" s="1"/>
  <c r="M290" i="1"/>
  <c r="M294" i="1"/>
  <c r="K294" i="1" s="1"/>
  <c r="M289" i="1"/>
  <c r="M295" i="1"/>
  <c r="O331" i="1"/>
  <c r="P331" i="1" s="1"/>
  <c r="O335" i="1"/>
  <c r="P335" i="1" s="1"/>
  <c r="O339" i="1"/>
  <c r="P339" i="1" s="1"/>
  <c r="O343" i="1"/>
  <c r="P343" i="1" s="1"/>
  <c r="O347" i="1"/>
  <c r="P347" i="1" s="1"/>
  <c r="O329" i="1"/>
  <c r="P329" i="1" s="1"/>
  <c r="O344" i="1"/>
  <c r="P344" i="1" s="1"/>
  <c r="O338" i="1"/>
  <c r="P338" i="1" s="1"/>
  <c r="O333" i="1"/>
  <c r="P333" i="1" s="1"/>
  <c r="F228" i="1"/>
  <c r="K228" i="1" s="1"/>
  <c r="F246" i="1"/>
  <c r="O248" i="1"/>
  <c r="P248" i="1" s="1"/>
  <c r="F255" i="1"/>
  <c r="K255" i="1" s="1"/>
  <c r="F259" i="1"/>
  <c r="F269" i="1"/>
  <c r="K269" i="1" s="1"/>
  <c r="F275" i="1"/>
  <c r="K275" i="1" s="1"/>
  <c r="M321" i="1"/>
  <c r="K321" i="1" s="1"/>
  <c r="M317" i="1"/>
  <c r="K317" i="1" s="1"/>
  <c r="M313" i="1"/>
  <c r="K313" i="1" s="1"/>
  <c r="M309" i="1"/>
  <c r="K309" i="1" s="1"/>
  <c r="F331" i="1"/>
  <c r="K331" i="1" s="1"/>
  <c r="F335" i="1"/>
  <c r="K335" i="1" s="1"/>
  <c r="F339" i="1"/>
  <c r="F343" i="1"/>
  <c r="F347" i="1"/>
  <c r="M347" i="1"/>
  <c r="M343" i="1"/>
  <c r="M339" i="1"/>
  <c r="M335" i="1"/>
  <c r="M79" i="1"/>
  <c r="M75" i="1"/>
  <c r="M71" i="1"/>
  <c r="M67" i="1"/>
  <c r="M63" i="1"/>
  <c r="M59" i="1"/>
  <c r="N267" i="5"/>
  <c r="K223" i="5"/>
  <c r="N153" i="5" s="1"/>
  <c r="K257" i="4"/>
  <c r="K260" i="4" s="1"/>
  <c r="N255" i="4" s="1"/>
  <c r="K237" i="4"/>
  <c r="K195" i="4"/>
  <c r="K199" i="4"/>
  <c r="K214" i="4"/>
  <c r="K166" i="4"/>
  <c r="K170" i="4"/>
  <c r="K138" i="4"/>
  <c r="K114" i="4"/>
  <c r="K172" i="4"/>
  <c r="K171" i="4"/>
  <c r="K121" i="4"/>
  <c r="K68" i="4"/>
  <c r="K59" i="4"/>
  <c r="K52" i="4"/>
  <c r="K30" i="4"/>
  <c r="F295" i="3"/>
  <c r="F305" i="3"/>
  <c r="F289" i="3"/>
  <c r="F294" i="3"/>
  <c r="F298" i="3"/>
  <c r="F302" i="3"/>
  <c r="F266" i="3"/>
  <c r="K266" i="3" s="1"/>
  <c r="F269" i="3"/>
  <c r="K256" i="3"/>
  <c r="K257" i="3"/>
  <c r="F247" i="3"/>
  <c r="K247" i="3" s="1"/>
  <c r="K236" i="3"/>
  <c r="F212" i="3"/>
  <c r="F214" i="3"/>
  <c r="F200" i="3"/>
  <c r="F205" i="3"/>
  <c r="F174" i="3"/>
  <c r="F177" i="3"/>
  <c r="F179" i="3"/>
  <c r="F182" i="3"/>
  <c r="F189" i="3"/>
  <c r="F192" i="3"/>
  <c r="F194" i="3"/>
  <c r="F199" i="3"/>
  <c r="F207" i="3"/>
  <c r="F209" i="3"/>
  <c r="F216" i="3"/>
  <c r="F218" i="3"/>
  <c r="F169" i="3"/>
  <c r="F171" i="3"/>
  <c r="F181" i="3"/>
  <c r="F184" i="3"/>
  <c r="F186" i="3"/>
  <c r="F191" i="3"/>
  <c r="F196" i="3"/>
  <c r="F201" i="3"/>
  <c r="F206" i="3"/>
  <c r="F211" i="3"/>
  <c r="F213" i="3"/>
  <c r="F220" i="3"/>
  <c r="F222" i="3"/>
  <c r="F173" i="3"/>
  <c r="F176" i="3"/>
  <c r="F178" i="3"/>
  <c r="F183" i="3"/>
  <c r="F188" i="3"/>
  <c r="F190" i="3"/>
  <c r="F193" i="3"/>
  <c r="F195" i="3"/>
  <c r="F198" i="3"/>
  <c r="F208" i="3"/>
  <c r="F210" i="3"/>
  <c r="F217" i="3"/>
  <c r="K327" i="2"/>
  <c r="F289" i="2"/>
  <c r="F304" i="2"/>
  <c r="K304" i="2" s="1"/>
  <c r="F265" i="2"/>
  <c r="F267" i="2"/>
  <c r="F269" i="2"/>
  <c r="F266" i="2"/>
  <c r="F248" i="2"/>
  <c r="K248" i="2" s="1"/>
  <c r="F135" i="2"/>
  <c r="F137" i="2"/>
  <c r="F139" i="2"/>
  <c r="F141" i="2"/>
  <c r="F143" i="2"/>
  <c r="F145" i="2"/>
  <c r="F166" i="2"/>
  <c r="F168" i="2"/>
  <c r="F191" i="2"/>
  <c r="F193" i="2"/>
  <c r="F205" i="2"/>
  <c r="F207" i="2"/>
  <c r="F209" i="2"/>
  <c r="F211" i="2"/>
  <c r="F213" i="2"/>
  <c r="F150" i="2"/>
  <c r="F154" i="2"/>
  <c r="F165" i="2"/>
  <c r="F172" i="2"/>
  <c r="F178" i="2"/>
  <c r="F184" i="2"/>
  <c r="F201" i="2"/>
  <c r="F221" i="2"/>
  <c r="F140" i="2"/>
  <c r="F158" i="2"/>
  <c r="F188" i="2"/>
  <c r="F190" i="2"/>
  <c r="F210" i="2"/>
  <c r="F134" i="2"/>
  <c r="F156" i="2"/>
  <c r="F163" i="2"/>
  <c r="F170" i="2"/>
  <c r="F174" i="2"/>
  <c r="F182" i="2"/>
  <c r="F186" i="2"/>
  <c r="F197" i="2"/>
  <c r="F199" i="2"/>
  <c r="F217" i="2"/>
  <c r="F101" i="2"/>
  <c r="F105" i="2"/>
  <c r="F109" i="2"/>
  <c r="F113" i="2"/>
  <c r="F117" i="2"/>
  <c r="F121" i="2"/>
  <c r="F125" i="2"/>
  <c r="F129" i="2"/>
  <c r="F131" i="2"/>
  <c r="F151" i="2"/>
  <c r="F157" i="2"/>
  <c r="K157" i="2" s="1"/>
  <c r="F160" i="2"/>
  <c r="F162" i="2"/>
  <c r="F171" i="2"/>
  <c r="F173" i="2"/>
  <c r="F177" i="2"/>
  <c r="F179" i="2"/>
  <c r="F181" i="2"/>
  <c r="F185" i="2"/>
  <c r="F187" i="2"/>
  <c r="F194" i="2"/>
  <c r="F196" i="2"/>
  <c r="F198" i="2"/>
  <c r="F93" i="2"/>
  <c r="F86" i="2"/>
  <c r="F24" i="2"/>
  <c r="F32" i="2"/>
  <c r="F40" i="2"/>
  <c r="K333" i="1"/>
  <c r="K337" i="1"/>
  <c r="K345" i="1"/>
  <c r="K307" i="1"/>
  <c r="K311" i="1"/>
  <c r="K265" i="1"/>
  <c r="K254" i="1"/>
  <c r="K247" i="1"/>
  <c r="K237" i="1"/>
  <c r="F210" i="1"/>
  <c r="F140" i="1"/>
  <c r="F124" i="1"/>
  <c r="F108" i="1"/>
  <c r="F143" i="1"/>
  <c r="F139" i="1"/>
  <c r="F135" i="1"/>
  <c r="K135" i="1" s="1"/>
  <c r="F131" i="1"/>
  <c r="F127" i="1"/>
  <c r="K127" i="1" s="1"/>
  <c r="F123" i="1"/>
  <c r="K123" i="1" s="1"/>
  <c r="F119" i="1"/>
  <c r="F115" i="1"/>
  <c r="F111" i="1"/>
  <c r="F107" i="1"/>
  <c r="F103" i="1"/>
  <c r="F222" i="1"/>
  <c r="F206" i="1"/>
  <c r="K206" i="1" s="1"/>
  <c r="F136" i="1"/>
  <c r="K136" i="1" s="1"/>
  <c r="F120" i="1"/>
  <c r="F104" i="1"/>
  <c r="F146" i="1"/>
  <c r="F142" i="1"/>
  <c r="F138" i="1"/>
  <c r="F134" i="1"/>
  <c r="F130" i="1"/>
  <c r="K130" i="1" s="1"/>
  <c r="F126" i="1"/>
  <c r="F122" i="1"/>
  <c r="F118" i="1"/>
  <c r="F114" i="1"/>
  <c r="F110" i="1"/>
  <c r="K110" i="1" s="1"/>
  <c r="F106" i="1"/>
  <c r="F102" i="1"/>
  <c r="F218" i="1"/>
  <c r="F199" i="1"/>
  <c r="F132" i="1"/>
  <c r="K132" i="1" s="1"/>
  <c r="F116" i="1"/>
  <c r="F145" i="1"/>
  <c r="F141" i="1"/>
  <c r="K141" i="1" s="1"/>
  <c r="F137" i="1"/>
  <c r="F133" i="1"/>
  <c r="F129" i="1"/>
  <c r="F125" i="1"/>
  <c r="F121" i="1"/>
  <c r="F117" i="1"/>
  <c r="F113" i="1"/>
  <c r="F109" i="1"/>
  <c r="K109" i="1" s="1"/>
  <c r="F105" i="1"/>
  <c r="K105" i="1" s="1"/>
  <c r="F101" i="1"/>
  <c r="F214" i="1"/>
  <c r="F144" i="1"/>
  <c r="K144" i="1" s="1"/>
  <c r="F128" i="1"/>
  <c r="F112" i="1"/>
  <c r="K113" i="1"/>
  <c r="F219" i="1"/>
  <c r="K219" i="1" s="1"/>
  <c r="F215" i="1"/>
  <c r="F211" i="1"/>
  <c r="F207" i="1"/>
  <c r="F200" i="1"/>
  <c r="F196" i="1"/>
  <c r="F192" i="1"/>
  <c r="F188" i="1"/>
  <c r="F184" i="1"/>
  <c r="K184" i="1" s="1"/>
  <c r="F180" i="1"/>
  <c r="F176" i="1"/>
  <c r="F172" i="1"/>
  <c r="F168" i="1"/>
  <c r="F164" i="1"/>
  <c r="F160" i="1"/>
  <c r="F156" i="1"/>
  <c r="F152" i="1"/>
  <c r="K152" i="1" s="1"/>
  <c r="F221" i="1"/>
  <c r="F217" i="1"/>
  <c r="F213" i="1"/>
  <c r="F209" i="1"/>
  <c r="F205" i="1"/>
  <c r="K205" i="1" s="1"/>
  <c r="F198" i="1"/>
  <c r="F194" i="1"/>
  <c r="F190" i="1"/>
  <c r="F186" i="1"/>
  <c r="F182" i="1"/>
  <c r="F178" i="1"/>
  <c r="F174" i="1"/>
  <c r="F170" i="1"/>
  <c r="F166" i="1"/>
  <c r="F162" i="1"/>
  <c r="F158" i="1"/>
  <c r="K158" i="1" s="1"/>
  <c r="F154" i="1"/>
  <c r="F150" i="1"/>
  <c r="K171" i="1"/>
  <c r="K155" i="1"/>
  <c r="K151" i="1"/>
  <c r="F220" i="1"/>
  <c r="F216" i="1"/>
  <c r="F212" i="1"/>
  <c r="F208" i="1"/>
  <c r="F201" i="1"/>
  <c r="F197" i="1"/>
  <c r="K197" i="1" s="1"/>
  <c r="F193" i="1"/>
  <c r="F189" i="1"/>
  <c r="F185" i="1"/>
  <c r="F181" i="1"/>
  <c r="F177" i="1"/>
  <c r="F173" i="1"/>
  <c r="F169" i="1"/>
  <c r="F165" i="1"/>
  <c r="F161" i="1"/>
  <c r="F157" i="1"/>
  <c r="K342" i="1"/>
  <c r="K329" i="1"/>
  <c r="K348" i="1"/>
  <c r="K344" i="1"/>
  <c r="K340" i="1"/>
  <c r="K336" i="1"/>
  <c r="K332" i="1"/>
  <c r="K312" i="1"/>
  <c r="K305" i="1"/>
  <c r="K290" i="1"/>
  <c r="K296" i="1"/>
  <c r="K276" i="1"/>
  <c r="K268" i="1"/>
  <c r="K244" i="1"/>
  <c r="K93" i="1"/>
  <c r="K86" i="1"/>
  <c r="K85" i="1"/>
  <c r="K87" i="1" s="1"/>
  <c r="K324" i="5"/>
  <c r="N314" i="5" s="1"/>
  <c r="N257" i="5"/>
  <c r="K276" i="4"/>
  <c r="K277" i="4" s="1"/>
  <c r="N275" i="4" s="1"/>
  <c r="K328" i="4"/>
  <c r="K336" i="4"/>
  <c r="K58" i="4"/>
  <c r="K164" i="4"/>
  <c r="K161" i="4"/>
  <c r="K292" i="4"/>
  <c r="K124" i="4"/>
  <c r="K183" i="4"/>
  <c r="K187" i="4"/>
  <c r="K191" i="4"/>
  <c r="K131" i="4"/>
  <c r="K71" i="4"/>
  <c r="K106" i="4"/>
  <c r="K79" i="4"/>
  <c r="K28" i="4"/>
  <c r="K36" i="4"/>
  <c r="K44" i="4"/>
  <c r="K62" i="4"/>
  <c r="K188" i="4"/>
  <c r="K196" i="4"/>
  <c r="K211" i="4"/>
  <c r="K334" i="4"/>
  <c r="K66" i="4"/>
  <c r="K122" i="4"/>
  <c r="K56" i="4"/>
  <c r="K95" i="4"/>
  <c r="K53" i="4"/>
  <c r="K302" i="5"/>
  <c r="N299" i="5" s="1"/>
  <c r="N265" i="5"/>
  <c r="N268" i="5"/>
  <c r="N236" i="5"/>
  <c r="N230" i="5"/>
  <c r="N93" i="5"/>
  <c r="K80" i="5"/>
  <c r="N66" i="5" s="1"/>
  <c r="K47" i="5"/>
  <c r="N46" i="5" s="1"/>
  <c r="N256" i="5"/>
  <c r="N254" i="5"/>
  <c r="N244" i="5"/>
  <c r="N92" i="5"/>
  <c r="N243" i="5"/>
  <c r="N246" i="5"/>
  <c r="N85" i="5"/>
  <c r="N258" i="5"/>
  <c r="N228" i="5"/>
  <c r="N247" i="5"/>
  <c r="N255" i="5"/>
  <c r="N275" i="5"/>
  <c r="N248" i="5"/>
  <c r="N266" i="5"/>
  <c r="K327" i="4"/>
  <c r="K331" i="4"/>
  <c r="K337" i="4"/>
  <c r="K335" i="4"/>
  <c r="P275" i="4"/>
  <c r="P258" i="4"/>
  <c r="P230" i="4"/>
  <c r="K142" i="4"/>
  <c r="K125" i="4"/>
  <c r="K155" i="4"/>
  <c r="K208" i="4"/>
  <c r="K198" i="4"/>
  <c r="K221" i="4"/>
  <c r="K206" i="4"/>
  <c r="K210" i="4"/>
  <c r="K218" i="4"/>
  <c r="K157" i="4"/>
  <c r="K115" i="4"/>
  <c r="K152" i="4"/>
  <c r="K145" i="4"/>
  <c r="K132" i="4"/>
  <c r="K107" i="4"/>
  <c r="K177" i="4"/>
  <c r="K192" i="4"/>
  <c r="K185" i="4"/>
  <c r="K153" i="4"/>
  <c r="K103" i="4"/>
  <c r="K156" i="4"/>
  <c r="K151" i="4"/>
  <c r="K160" i="4"/>
  <c r="K133" i="4"/>
  <c r="K126" i="4"/>
  <c r="K108" i="4"/>
  <c r="K100" i="4"/>
  <c r="K154" i="4"/>
  <c r="K136" i="4"/>
  <c r="K112" i="4"/>
  <c r="K104" i="4"/>
  <c r="K180" i="4"/>
  <c r="K137" i="4"/>
  <c r="K174" i="4"/>
  <c r="K167" i="4"/>
  <c r="K130" i="4"/>
  <c r="K165" i="4"/>
  <c r="K143" i="4"/>
  <c r="K169" i="4"/>
  <c r="K158" i="4"/>
  <c r="K129" i="4"/>
  <c r="K109" i="4"/>
  <c r="K120" i="4"/>
  <c r="K181" i="4"/>
  <c r="K207" i="4"/>
  <c r="P86" i="4"/>
  <c r="K87" i="4"/>
  <c r="N86" i="4" s="1"/>
  <c r="P73" i="4"/>
  <c r="P76" i="4"/>
  <c r="P66" i="4"/>
  <c r="P61" i="4"/>
  <c r="P79" i="4"/>
  <c r="P65" i="4"/>
  <c r="P54" i="4"/>
  <c r="P70" i="4"/>
  <c r="P60" i="4"/>
  <c r="P57" i="4"/>
  <c r="P78" i="4"/>
  <c r="P55" i="4"/>
  <c r="P71" i="4"/>
  <c r="P56" i="4"/>
  <c r="P59" i="4"/>
  <c r="P32" i="4"/>
  <c r="P31" i="4"/>
  <c r="P23" i="4"/>
  <c r="P45" i="4"/>
  <c r="P37" i="4"/>
  <c r="P17" i="4"/>
  <c r="P27" i="4"/>
  <c r="P41" i="4"/>
  <c r="P21" i="4"/>
  <c r="P44" i="4"/>
  <c r="P36" i="4"/>
  <c r="P28" i="4"/>
  <c r="P20" i="4"/>
  <c r="P25" i="4"/>
  <c r="P39" i="4"/>
  <c r="P19" i="4"/>
  <c r="P42" i="4"/>
  <c r="P34" i="4"/>
  <c r="P26" i="4"/>
  <c r="P18" i="4"/>
  <c r="P33" i="4"/>
  <c r="P29" i="4"/>
  <c r="P43" i="4"/>
  <c r="P35" i="4"/>
  <c r="P46" i="4"/>
  <c r="P38" i="4"/>
  <c r="P30" i="4"/>
  <c r="P22" i="4"/>
  <c r="N85" i="4"/>
  <c r="K200" i="4"/>
  <c r="K219" i="4"/>
  <c r="K173" i="4"/>
  <c r="K141" i="4"/>
  <c r="K105" i="4"/>
  <c r="K193" i="4"/>
  <c r="K201" i="4"/>
  <c r="K216" i="4"/>
  <c r="K289" i="4"/>
  <c r="K128" i="4"/>
  <c r="P75" i="4"/>
  <c r="P53" i="4"/>
  <c r="K162" i="4"/>
  <c r="K140" i="4"/>
  <c r="K117" i="4"/>
  <c r="K101" i="4"/>
  <c r="P69" i="4"/>
  <c r="P58" i="4"/>
  <c r="P68" i="4"/>
  <c r="K182" i="4"/>
  <c r="K194" i="4"/>
  <c r="K205" i="4"/>
  <c r="K209" i="4"/>
  <c r="K217" i="4"/>
  <c r="K330" i="4"/>
  <c r="P72" i="4"/>
  <c r="P67" i="4"/>
  <c r="P63" i="4"/>
  <c r="P74" i="4"/>
  <c r="P52" i="4"/>
  <c r="P16" i="4"/>
  <c r="K175" i="4"/>
  <c r="K159" i="4"/>
  <c r="K146" i="4"/>
  <c r="K135" i="4"/>
  <c r="K113" i="4"/>
  <c r="P64" i="4"/>
  <c r="K320" i="4"/>
  <c r="N300" i="4" s="1"/>
  <c r="K238" i="4"/>
  <c r="N236" i="4" s="1"/>
  <c r="K284" i="4"/>
  <c r="N283" i="4" s="1"/>
  <c r="K270" i="4"/>
  <c r="N268" i="4" s="1"/>
  <c r="P257" i="4"/>
  <c r="P256" i="4"/>
  <c r="P254" i="4"/>
  <c r="K249" i="4"/>
  <c r="N246" i="4" s="1"/>
  <c r="P255" i="4"/>
  <c r="O314" i="3"/>
  <c r="P314" i="3" s="1"/>
  <c r="O330" i="3"/>
  <c r="P330" i="3" s="1"/>
  <c r="O317" i="3"/>
  <c r="P317" i="3" s="1"/>
  <c r="O321" i="3"/>
  <c r="P321" i="3" s="1"/>
  <c r="O325" i="3"/>
  <c r="P325" i="3" s="1"/>
  <c r="O329" i="3"/>
  <c r="P329" i="3" s="1"/>
  <c r="O333" i="3"/>
  <c r="P333" i="3" s="1"/>
  <c r="O316" i="3"/>
  <c r="P316" i="3" s="1"/>
  <c r="O320" i="3"/>
  <c r="P320" i="3" s="1"/>
  <c r="O324" i="3"/>
  <c r="P324" i="3" s="1"/>
  <c r="O328" i="3"/>
  <c r="P328" i="3" s="1"/>
  <c r="O332" i="3"/>
  <c r="P332" i="3" s="1"/>
  <c r="O315" i="3"/>
  <c r="P315" i="3" s="1"/>
  <c r="O319" i="3"/>
  <c r="P319" i="3" s="1"/>
  <c r="O323" i="3"/>
  <c r="P323" i="3" s="1"/>
  <c r="O327" i="3"/>
  <c r="P327" i="3" s="1"/>
  <c r="O289" i="3"/>
  <c r="P289" i="3" s="1"/>
  <c r="O293" i="3"/>
  <c r="P293" i="3" s="1"/>
  <c r="O298" i="3"/>
  <c r="P298" i="3" s="1"/>
  <c r="O303" i="3"/>
  <c r="P303" i="3" s="1"/>
  <c r="O304" i="3"/>
  <c r="P304" i="3" s="1"/>
  <c r="O308" i="3"/>
  <c r="P308" i="3" s="1"/>
  <c r="O292" i="3"/>
  <c r="P292" i="3" s="1"/>
  <c r="O297" i="3"/>
  <c r="P297" i="3" s="1"/>
  <c r="O302" i="3"/>
  <c r="P302" i="3" s="1"/>
  <c r="M292" i="3"/>
  <c r="O283" i="3"/>
  <c r="P283" i="3" s="1"/>
  <c r="M275" i="3"/>
  <c r="K275" i="3" s="1"/>
  <c r="K276" i="3"/>
  <c r="K265" i="3"/>
  <c r="K254" i="3"/>
  <c r="K255" i="3"/>
  <c r="K258" i="3"/>
  <c r="K259" i="3"/>
  <c r="M244" i="3"/>
  <c r="K244" i="3" s="1"/>
  <c r="K246" i="3"/>
  <c r="K228" i="3"/>
  <c r="M143" i="3"/>
  <c r="K143" i="3" s="1"/>
  <c r="M154" i="3"/>
  <c r="K154" i="3" s="1"/>
  <c r="M167" i="3"/>
  <c r="K167" i="3" s="1"/>
  <c r="M177" i="3"/>
  <c r="M132" i="3"/>
  <c r="K132" i="3" s="1"/>
  <c r="M135" i="3"/>
  <c r="K135" i="3" s="1"/>
  <c r="M142" i="3"/>
  <c r="K142" i="3" s="1"/>
  <c r="M146" i="3"/>
  <c r="M153" i="3"/>
  <c r="K153" i="3" s="1"/>
  <c r="M162" i="3"/>
  <c r="K162" i="3" s="1"/>
  <c r="M170" i="3"/>
  <c r="K170" i="3" s="1"/>
  <c r="M183" i="3"/>
  <c r="M186" i="3"/>
  <c r="M199" i="3"/>
  <c r="M210" i="3"/>
  <c r="M218" i="3"/>
  <c r="M128" i="3"/>
  <c r="K128" i="3" s="1"/>
  <c r="M161" i="3"/>
  <c r="K161" i="3" s="1"/>
  <c r="M165" i="3"/>
  <c r="K165" i="3" s="1"/>
  <c r="M169" i="3"/>
  <c r="M179" i="3"/>
  <c r="M195" i="3"/>
  <c r="M209" i="3"/>
  <c r="M217" i="3"/>
  <c r="M118" i="3"/>
  <c r="K118" i="3" s="1"/>
  <c r="M123" i="3"/>
  <c r="M124" i="3"/>
  <c r="K124" i="3" s="1"/>
  <c r="M127" i="3"/>
  <c r="K127" i="3" s="1"/>
  <c r="M139" i="3"/>
  <c r="K139" i="3" s="1"/>
  <c r="M140" i="3"/>
  <c r="K140" i="3" s="1"/>
  <c r="M144" i="3"/>
  <c r="K144" i="3" s="1"/>
  <c r="M151" i="3"/>
  <c r="K151" i="3" s="1"/>
  <c r="M178" i="3"/>
  <c r="M190" i="3"/>
  <c r="M191" i="3"/>
  <c r="M194" i="3"/>
  <c r="O101" i="3"/>
  <c r="O103" i="3"/>
  <c r="O105" i="3"/>
  <c r="O107" i="3"/>
  <c r="O109" i="3"/>
  <c r="O111" i="3"/>
  <c r="O113" i="3"/>
  <c r="O116" i="3"/>
  <c r="M119" i="3"/>
  <c r="K119" i="3" s="1"/>
  <c r="K123" i="3"/>
  <c r="M126" i="3"/>
  <c r="K126" i="3" s="1"/>
  <c r="M130" i="3"/>
  <c r="K130" i="3" s="1"/>
  <c r="M134" i="3"/>
  <c r="K134" i="3" s="1"/>
  <c r="M158" i="3"/>
  <c r="M159" i="3"/>
  <c r="K159" i="3" s="1"/>
  <c r="M163" i="3"/>
  <c r="K163" i="3" s="1"/>
  <c r="M174" i="3"/>
  <c r="M175" i="3"/>
  <c r="K175" i="3" s="1"/>
  <c r="M181" i="3"/>
  <c r="M185" i="3"/>
  <c r="K185" i="3" s="1"/>
  <c r="M193" i="3"/>
  <c r="K158" i="3"/>
  <c r="K197" i="3"/>
  <c r="O100" i="3"/>
  <c r="O102" i="3"/>
  <c r="O104" i="3"/>
  <c r="O106" i="3"/>
  <c r="O108" i="3"/>
  <c r="O110" i="3"/>
  <c r="O112" i="3"/>
  <c r="O114" i="3"/>
  <c r="K146" i="3"/>
  <c r="O92" i="3"/>
  <c r="P92" i="3" s="1"/>
  <c r="O93" i="3"/>
  <c r="O85" i="3"/>
  <c r="P85" i="3" s="1"/>
  <c r="O70" i="3"/>
  <c r="O54" i="3"/>
  <c r="O58" i="3"/>
  <c r="O78" i="3"/>
  <c r="O74" i="3"/>
  <c r="O62" i="3"/>
  <c r="P62" i="3" s="1"/>
  <c r="O66" i="3"/>
  <c r="O21" i="3"/>
  <c r="O29" i="3"/>
  <c r="O33" i="3"/>
  <c r="O45" i="3"/>
  <c r="O17" i="3"/>
  <c r="O37" i="3"/>
  <c r="O25" i="3"/>
  <c r="O41" i="3"/>
  <c r="M86" i="3"/>
  <c r="K86" i="3" s="1"/>
  <c r="M85" i="3"/>
  <c r="K85" i="3" s="1"/>
  <c r="O259" i="3"/>
  <c r="P259" i="3" s="1"/>
  <c r="O258" i="3"/>
  <c r="O257" i="3"/>
  <c r="O256" i="3"/>
  <c r="O255" i="3"/>
  <c r="P255" i="3" s="1"/>
  <c r="O254" i="3"/>
  <c r="M267" i="3"/>
  <c r="K267" i="3" s="1"/>
  <c r="M268" i="3"/>
  <c r="K268" i="3" s="1"/>
  <c r="O16" i="3"/>
  <c r="O20" i="3"/>
  <c r="O24" i="3"/>
  <c r="P24" i="3" s="1"/>
  <c r="O28" i="3"/>
  <c r="O32" i="3"/>
  <c r="O36" i="3"/>
  <c r="O40" i="3"/>
  <c r="P40" i="3" s="1"/>
  <c r="O44" i="3"/>
  <c r="O53" i="3"/>
  <c r="P53" i="3" s="1"/>
  <c r="O57" i="3"/>
  <c r="O61" i="3"/>
  <c r="O65" i="3"/>
  <c r="O69" i="3"/>
  <c r="P69" i="3" s="1"/>
  <c r="O73" i="3"/>
  <c r="O77" i="3"/>
  <c r="M94" i="3"/>
  <c r="K94" i="3" s="1"/>
  <c r="M93" i="3"/>
  <c r="K93" i="3" s="1"/>
  <c r="M92" i="3"/>
  <c r="K92" i="3" s="1"/>
  <c r="F245" i="3"/>
  <c r="K245" i="3" s="1"/>
  <c r="M283" i="3"/>
  <c r="O19" i="3"/>
  <c r="O23" i="3"/>
  <c r="O27" i="3"/>
  <c r="O31" i="3"/>
  <c r="O35" i="3"/>
  <c r="O39" i="3"/>
  <c r="O43" i="3"/>
  <c r="M46" i="3"/>
  <c r="K46" i="3" s="1"/>
  <c r="M45" i="3"/>
  <c r="K45" i="3" s="1"/>
  <c r="M44" i="3"/>
  <c r="K44" i="3" s="1"/>
  <c r="M43" i="3"/>
  <c r="K43" i="3" s="1"/>
  <c r="M42" i="3"/>
  <c r="K42" i="3" s="1"/>
  <c r="M41" i="3"/>
  <c r="K41" i="3" s="1"/>
  <c r="M40" i="3"/>
  <c r="K40" i="3" s="1"/>
  <c r="M39" i="3"/>
  <c r="K39" i="3" s="1"/>
  <c r="M38" i="3"/>
  <c r="K38" i="3" s="1"/>
  <c r="M37" i="3"/>
  <c r="K37" i="3" s="1"/>
  <c r="M36" i="3"/>
  <c r="K36" i="3" s="1"/>
  <c r="M35" i="3"/>
  <c r="K35" i="3" s="1"/>
  <c r="M34" i="3"/>
  <c r="K34" i="3" s="1"/>
  <c r="M33" i="3"/>
  <c r="K33" i="3" s="1"/>
  <c r="M32" i="3"/>
  <c r="K32" i="3" s="1"/>
  <c r="M31" i="3"/>
  <c r="K31" i="3" s="1"/>
  <c r="M30" i="3"/>
  <c r="K30" i="3" s="1"/>
  <c r="M29" i="3"/>
  <c r="K29" i="3" s="1"/>
  <c r="M28" i="3"/>
  <c r="K28" i="3" s="1"/>
  <c r="M27" i="3"/>
  <c r="K27" i="3" s="1"/>
  <c r="M26" i="3"/>
  <c r="K26" i="3" s="1"/>
  <c r="M25" i="3"/>
  <c r="K25" i="3" s="1"/>
  <c r="M24" i="3"/>
  <c r="K24" i="3" s="1"/>
  <c r="M23" i="3"/>
  <c r="K23" i="3" s="1"/>
  <c r="M22" i="3"/>
  <c r="K22" i="3" s="1"/>
  <c r="M21" i="3"/>
  <c r="K21" i="3" s="1"/>
  <c r="M20" i="3"/>
  <c r="K20" i="3" s="1"/>
  <c r="M19" i="3"/>
  <c r="K19" i="3" s="1"/>
  <c r="M18" i="3"/>
  <c r="K18" i="3" s="1"/>
  <c r="M17" i="3"/>
  <c r="K17" i="3" s="1"/>
  <c r="M16" i="3"/>
  <c r="K16" i="3" s="1"/>
  <c r="O52" i="3"/>
  <c r="O56" i="3"/>
  <c r="O60" i="3"/>
  <c r="P60" i="3" s="1"/>
  <c r="O64" i="3"/>
  <c r="O68" i="3"/>
  <c r="O72" i="3"/>
  <c r="O76" i="3"/>
  <c r="P76" i="3" s="1"/>
  <c r="M79" i="3"/>
  <c r="K79" i="3" s="1"/>
  <c r="M78" i="3"/>
  <c r="K78" i="3" s="1"/>
  <c r="M77" i="3"/>
  <c r="K77" i="3" s="1"/>
  <c r="M76" i="3"/>
  <c r="K76" i="3" s="1"/>
  <c r="M75" i="3"/>
  <c r="K75" i="3" s="1"/>
  <c r="M74" i="3"/>
  <c r="K74" i="3" s="1"/>
  <c r="M73" i="3"/>
  <c r="K73" i="3" s="1"/>
  <c r="M72" i="3"/>
  <c r="K72" i="3" s="1"/>
  <c r="M71" i="3"/>
  <c r="K71" i="3" s="1"/>
  <c r="M70" i="3"/>
  <c r="K70" i="3" s="1"/>
  <c r="M69" i="3"/>
  <c r="K69" i="3" s="1"/>
  <c r="M68" i="3"/>
  <c r="K68" i="3" s="1"/>
  <c r="M67" i="3"/>
  <c r="K67" i="3" s="1"/>
  <c r="M66" i="3"/>
  <c r="K66" i="3" s="1"/>
  <c r="M65" i="3"/>
  <c r="K65" i="3" s="1"/>
  <c r="M64" i="3"/>
  <c r="K64" i="3" s="1"/>
  <c r="M63" i="3"/>
  <c r="K63" i="3" s="1"/>
  <c r="M62" i="3"/>
  <c r="K62" i="3" s="1"/>
  <c r="M61" i="3"/>
  <c r="K61" i="3" s="1"/>
  <c r="M60" i="3"/>
  <c r="K60" i="3" s="1"/>
  <c r="M59" i="3"/>
  <c r="K59" i="3" s="1"/>
  <c r="M58" i="3"/>
  <c r="K58" i="3" s="1"/>
  <c r="M57" i="3"/>
  <c r="K57" i="3" s="1"/>
  <c r="M56" i="3"/>
  <c r="K56" i="3" s="1"/>
  <c r="M55" i="3"/>
  <c r="K55" i="3" s="1"/>
  <c r="M54" i="3"/>
  <c r="K54" i="3" s="1"/>
  <c r="M53" i="3"/>
  <c r="K53" i="3" s="1"/>
  <c r="M52" i="3"/>
  <c r="K52" i="3" s="1"/>
  <c r="M219" i="3"/>
  <c r="K219" i="3" s="1"/>
  <c r="M215" i="3"/>
  <c r="K215" i="3" s="1"/>
  <c r="M211" i="3"/>
  <c r="K211" i="3" s="1"/>
  <c r="M207" i="3"/>
  <c r="M200" i="3"/>
  <c r="M196" i="3"/>
  <c r="M192" i="3"/>
  <c r="M188" i="3"/>
  <c r="M184" i="3"/>
  <c r="M180" i="3"/>
  <c r="K180" i="3" s="1"/>
  <c r="M176" i="3"/>
  <c r="M172" i="3"/>
  <c r="K172" i="3" s="1"/>
  <c r="M168" i="3"/>
  <c r="K168" i="3" s="1"/>
  <c r="M164" i="3"/>
  <c r="K164" i="3" s="1"/>
  <c r="M160" i="3"/>
  <c r="K160" i="3" s="1"/>
  <c r="M156" i="3"/>
  <c r="K156" i="3" s="1"/>
  <c r="M152" i="3"/>
  <c r="K152" i="3" s="1"/>
  <c r="M145" i="3"/>
  <c r="K145" i="3" s="1"/>
  <c r="M141" i="3"/>
  <c r="K141" i="3" s="1"/>
  <c r="M137" i="3"/>
  <c r="K137" i="3" s="1"/>
  <c r="M133" i="3"/>
  <c r="K133" i="3" s="1"/>
  <c r="M129" i="3"/>
  <c r="K129" i="3" s="1"/>
  <c r="M125" i="3"/>
  <c r="K125" i="3" s="1"/>
  <c r="M121" i="3"/>
  <c r="K121" i="3" s="1"/>
  <c r="M117" i="3"/>
  <c r="K117" i="3" s="1"/>
  <c r="M116" i="3"/>
  <c r="K116" i="3" s="1"/>
  <c r="M115" i="3"/>
  <c r="K115" i="3" s="1"/>
  <c r="M114" i="3"/>
  <c r="K114" i="3" s="1"/>
  <c r="M113" i="3"/>
  <c r="K113" i="3" s="1"/>
  <c r="M112" i="3"/>
  <c r="K112" i="3" s="1"/>
  <c r="M111" i="3"/>
  <c r="K111" i="3" s="1"/>
  <c r="M110" i="3"/>
  <c r="K110" i="3" s="1"/>
  <c r="M109" i="3"/>
  <c r="K109" i="3" s="1"/>
  <c r="M108" i="3"/>
  <c r="K108" i="3" s="1"/>
  <c r="M107" i="3"/>
  <c r="K107" i="3" s="1"/>
  <c r="M106" i="3"/>
  <c r="K106" i="3" s="1"/>
  <c r="M105" i="3"/>
  <c r="K105" i="3" s="1"/>
  <c r="M104" i="3"/>
  <c r="K104" i="3" s="1"/>
  <c r="M103" i="3"/>
  <c r="K103" i="3" s="1"/>
  <c r="M102" i="3"/>
  <c r="K102" i="3" s="1"/>
  <c r="M101" i="3"/>
  <c r="K101" i="3" s="1"/>
  <c r="M100" i="3"/>
  <c r="K100" i="3" s="1"/>
  <c r="M220" i="3"/>
  <c r="M216" i="3"/>
  <c r="M212" i="3"/>
  <c r="M208" i="3"/>
  <c r="M201" i="3"/>
  <c r="M269" i="3"/>
  <c r="M332" i="3"/>
  <c r="K332" i="3" s="1"/>
  <c r="M330" i="3"/>
  <c r="K330" i="3" s="1"/>
  <c r="M328" i="3"/>
  <c r="K328" i="3" s="1"/>
  <c r="M326" i="3"/>
  <c r="K326" i="3" s="1"/>
  <c r="M324" i="3"/>
  <c r="K324" i="3" s="1"/>
  <c r="M322" i="3"/>
  <c r="K322" i="3" s="1"/>
  <c r="M320" i="3"/>
  <c r="K320" i="3" s="1"/>
  <c r="M318" i="3"/>
  <c r="K318" i="3" s="1"/>
  <c r="M316" i="3"/>
  <c r="K316" i="3" s="1"/>
  <c r="M314" i="3"/>
  <c r="K314" i="3" s="1"/>
  <c r="M331" i="3"/>
  <c r="K331" i="3" s="1"/>
  <c r="M327" i="3"/>
  <c r="K327" i="3" s="1"/>
  <c r="M323" i="3"/>
  <c r="K323" i="3" s="1"/>
  <c r="M319" i="3"/>
  <c r="K319" i="3" s="1"/>
  <c r="M315" i="3"/>
  <c r="K315" i="3" s="1"/>
  <c r="O18" i="3"/>
  <c r="O22" i="3"/>
  <c r="O26" i="3"/>
  <c r="P26" i="3" s="1"/>
  <c r="O30" i="3"/>
  <c r="O34" i="3"/>
  <c r="O38" i="3"/>
  <c r="O42" i="3"/>
  <c r="P42" i="3" s="1"/>
  <c r="O55" i="3"/>
  <c r="O59" i="3"/>
  <c r="P59" i="3" s="1"/>
  <c r="O63" i="3"/>
  <c r="O67" i="3"/>
  <c r="O71" i="3"/>
  <c r="O75" i="3"/>
  <c r="P75" i="3" s="1"/>
  <c r="M120" i="3"/>
  <c r="K120" i="3" s="1"/>
  <c r="M122" i="3"/>
  <c r="K122" i="3" s="1"/>
  <c r="M131" i="3"/>
  <c r="K131" i="3" s="1"/>
  <c r="M136" i="3"/>
  <c r="K136" i="3" s="1"/>
  <c r="M138" i="3"/>
  <c r="K138" i="3" s="1"/>
  <c r="M150" i="3"/>
  <c r="K150" i="3" s="1"/>
  <c r="M155" i="3"/>
  <c r="K155" i="3" s="1"/>
  <c r="M157" i="3"/>
  <c r="K157" i="3" s="1"/>
  <c r="M166" i="3"/>
  <c r="K166" i="3" s="1"/>
  <c r="M171" i="3"/>
  <c r="M173" i="3"/>
  <c r="M182" i="3"/>
  <c r="M187" i="3"/>
  <c r="K187" i="3" s="1"/>
  <c r="M189" i="3"/>
  <c r="M198" i="3"/>
  <c r="M205" i="3"/>
  <c r="M206" i="3"/>
  <c r="M213" i="3"/>
  <c r="M214" i="3"/>
  <c r="K214" i="3" s="1"/>
  <c r="M221" i="3"/>
  <c r="K221" i="3" s="1"/>
  <c r="M222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P166" i="3" s="1"/>
  <c r="O165" i="3"/>
  <c r="O164" i="3"/>
  <c r="O163" i="3"/>
  <c r="O162" i="3"/>
  <c r="P162" i="3" s="1"/>
  <c r="O161" i="3"/>
  <c r="O160" i="3"/>
  <c r="O159" i="3"/>
  <c r="O158" i="3"/>
  <c r="P158" i="3" s="1"/>
  <c r="O157" i="3"/>
  <c r="O156" i="3"/>
  <c r="O155" i="3"/>
  <c r="O154" i="3"/>
  <c r="P154" i="3" s="1"/>
  <c r="O153" i="3"/>
  <c r="O152" i="3"/>
  <c r="O151" i="3"/>
  <c r="O150" i="3"/>
  <c r="P150" i="3" s="1"/>
  <c r="O146" i="3"/>
  <c r="O145" i="3"/>
  <c r="O144" i="3"/>
  <c r="O143" i="3"/>
  <c r="P143" i="3" s="1"/>
  <c r="O142" i="3"/>
  <c r="O141" i="3"/>
  <c r="O140" i="3"/>
  <c r="O139" i="3"/>
  <c r="P139" i="3" s="1"/>
  <c r="O138" i="3"/>
  <c r="O137" i="3"/>
  <c r="O136" i="3"/>
  <c r="O135" i="3"/>
  <c r="P135" i="3" s="1"/>
  <c r="O134" i="3"/>
  <c r="O133" i="3"/>
  <c r="O132" i="3"/>
  <c r="O131" i="3"/>
  <c r="P131" i="3" s="1"/>
  <c r="O130" i="3"/>
  <c r="O129" i="3"/>
  <c r="O128" i="3"/>
  <c r="O127" i="3"/>
  <c r="P127" i="3" s="1"/>
  <c r="O126" i="3"/>
  <c r="O125" i="3"/>
  <c r="O124" i="3"/>
  <c r="O123" i="3"/>
  <c r="P123" i="3" s="1"/>
  <c r="O122" i="3"/>
  <c r="O121" i="3"/>
  <c r="O120" i="3"/>
  <c r="O119" i="3"/>
  <c r="P119" i="3" s="1"/>
  <c r="O118" i="3"/>
  <c r="O117" i="3"/>
  <c r="M229" i="3"/>
  <c r="K229" i="3" s="1"/>
  <c r="M230" i="3"/>
  <c r="K230" i="3" s="1"/>
  <c r="O230" i="3"/>
  <c r="O229" i="3"/>
  <c r="O228" i="3"/>
  <c r="P228" i="3" s="1"/>
  <c r="M237" i="3"/>
  <c r="K237" i="3" s="1"/>
  <c r="F248" i="3"/>
  <c r="K248" i="3" s="1"/>
  <c r="K282" i="3"/>
  <c r="M307" i="3"/>
  <c r="K307" i="3" s="1"/>
  <c r="M305" i="3"/>
  <c r="M303" i="3"/>
  <c r="K303" i="3" s="1"/>
  <c r="M301" i="3"/>
  <c r="K301" i="3" s="1"/>
  <c r="M299" i="3"/>
  <c r="K299" i="3" s="1"/>
  <c r="M297" i="3"/>
  <c r="K297" i="3" s="1"/>
  <c r="M295" i="3"/>
  <c r="M293" i="3"/>
  <c r="K293" i="3" s="1"/>
  <c r="M291" i="3"/>
  <c r="K291" i="3" s="1"/>
  <c r="M289" i="3"/>
  <c r="M306" i="3"/>
  <c r="K306" i="3" s="1"/>
  <c r="M302" i="3"/>
  <c r="M298" i="3"/>
  <c r="K298" i="3" s="1"/>
  <c r="M294" i="3"/>
  <c r="M290" i="3"/>
  <c r="K290" i="3" s="1"/>
  <c r="M317" i="3"/>
  <c r="M321" i="3"/>
  <c r="M325" i="3"/>
  <c r="M329" i="3"/>
  <c r="M333" i="3"/>
  <c r="O237" i="3"/>
  <c r="O236" i="3"/>
  <c r="P236" i="3" s="1"/>
  <c r="O269" i="3"/>
  <c r="O268" i="3"/>
  <c r="P268" i="3" s="1"/>
  <c r="O267" i="3"/>
  <c r="O266" i="3"/>
  <c r="O265" i="3"/>
  <c r="P265" i="3" s="1"/>
  <c r="M243" i="3"/>
  <c r="K243" i="3" s="1"/>
  <c r="O248" i="3"/>
  <c r="P248" i="3" s="1"/>
  <c r="O247" i="3"/>
  <c r="O246" i="3"/>
  <c r="O245" i="3"/>
  <c r="O244" i="3"/>
  <c r="P244" i="3" s="1"/>
  <c r="O243" i="3"/>
  <c r="F283" i="3"/>
  <c r="F292" i="3"/>
  <c r="F296" i="3"/>
  <c r="F300" i="3"/>
  <c r="F304" i="3"/>
  <c r="K304" i="3" s="1"/>
  <c r="F308" i="3"/>
  <c r="K308" i="3" s="1"/>
  <c r="F317" i="3"/>
  <c r="K317" i="3" s="1"/>
  <c r="F321" i="3"/>
  <c r="F325" i="3"/>
  <c r="F329" i="3"/>
  <c r="F333" i="3"/>
  <c r="K333" i="3" s="1"/>
  <c r="M321" i="2"/>
  <c r="M295" i="2"/>
  <c r="K295" i="2" s="1"/>
  <c r="M299" i="2"/>
  <c r="M302" i="2"/>
  <c r="K290" i="2"/>
  <c r="M292" i="2"/>
  <c r="K292" i="2" s="1"/>
  <c r="M296" i="2"/>
  <c r="K296" i="2" s="1"/>
  <c r="M301" i="2"/>
  <c r="K228" i="2"/>
  <c r="M230" i="2"/>
  <c r="K230" i="2" s="1"/>
  <c r="O102" i="2"/>
  <c r="O115" i="2"/>
  <c r="O112" i="2"/>
  <c r="O118" i="2"/>
  <c r="M175" i="2"/>
  <c r="M191" i="2"/>
  <c r="M200" i="2"/>
  <c r="M208" i="2"/>
  <c r="O108" i="2"/>
  <c r="O111" i="2"/>
  <c r="O114" i="2"/>
  <c r="O124" i="2"/>
  <c r="O127" i="2"/>
  <c r="O104" i="2"/>
  <c r="O107" i="2"/>
  <c r="O110" i="2"/>
  <c r="O120" i="2"/>
  <c r="O123" i="2"/>
  <c r="O126" i="2"/>
  <c r="O100" i="2"/>
  <c r="O103" i="2"/>
  <c r="O106" i="2"/>
  <c r="O116" i="2"/>
  <c r="O119" i="2"/>
  <c r="O122" i="2"/>
  <c r="M210" i="2"/>
  <c r="M219" i="2"/>
  <c r="O101" i="2"/>
  <c r="O105" i="2"/>
  <c r="O109" i="2"/>
  <c r="O113" i="2"/>
  <c r="O117" i="2"/>
  <c r="O121" i="2"/>
  <c r="M140" i="2"/>
  <c r="M152" i="2"/>
  <c r="M173" i="2"/>
  <c r="M184" i="2"/>
  <c r="M189" i="2"/>
  <c r="M133" i="2"/>
  <c r="M138" i="2"/>
  <c r="K86" i="2"/>
  <c r="O57" i="2"/>
  <c r="O69" i="2"/>
  <c r="O77" i="2"/>
  <c r="M53" i="2"/>
  <c r="K53" i="2" s="1"/>
  <c r="M54" i="2"/>
  <c r="M69" i="2"/>
  <c r="K69" i="2" s="1"/>
  <c r="M70" i="2"/>
  <c r="K70" i="2" s="1"/>
  <c r="M55" i="2"/>
  <c r="K55" i="2" s="1"/>
  <c r="M56" i="2"/>
  <c r="M59" i="2"/>
  <c r="M60" i="2"/>
  <c r="K60" i="2" s="1"/>
  <c r="M74" i="2"/>
  <c r="K74" i="2" s="1"/>
  <c r="M52" i="2"/>
  <c r="K59" i="2"/>
  <c r="M63" i="2"/>
  <c r="K63" i="2" s="1"/>
  <c r="M64" i="2"/>
  <c r="K64" i="2" s="1"/>
  <c r="M67" i="2"/>
  <c r="K67" i="2" s="1"/>
  <c r="M68" i="2"/>
  <c r="K68" i="2" s="1"/>
  <c r="K56" i="2"/>
  <c r="K54" i="2"/>
  <c r="M57" i="2"/>
  <c r="K57" i="2" s="1"/>
  <c r="M58" i="2"/>
  <c r="K58" i="2" s="1"/>
  <c r="K61" i="2"/>
  <c r="M65" i="2"/>
  <c r="K65" i="2" s="1"/>
  <c r="M66" i="2"/>
  <c r="K66" i="2" s="1"/>
  <c r="M72" i="2"/>
  <c r="K72" i="2" s="1"/>
  <c r="M76" i="2"/>
  <c r="K78" i="2"/>
  <c r="M17" i="2"/>
  <c r="M21" i="2"/>
  <c r="M25" i="2"/>
  <c r="M29" i="2"/>
  <c r="M33" i="2"/>
  <c r="M37" i="2"/>
  <c r="M41" i="2"/>
  <c r="M45" i="2"/>
  <c r="M16" i="2"/>
  <c r="M20" i="2"/>
  <c r="M24" i="2"/>
  <c r="M28" i="2"/>
  <c r="M32" i="2"/>
  <c r="M36" i="2"/>
  <c r="M40" i="2"/>
  <c r="M44" i="2"/>
  <c r="M19" i="2"/>
  <c r="M23" i="2"/>
  <c r="K23" i="2" s="1"/>
  <c r="M27" i="2"/>
  <c r="M31" i="2"/>
  <c r="K31" i="2" s="1"/>
  <c r="M35" i="2"/>
  <c r="M39" i="2"/>
  <c r="K39" i="2" s="1"/>
  <c r="M43" i="2"/>
  <c r="M18" i="2"/>
  <c r="M22" i="2"/>
  <c r="M26" i="2"/>
  <c r="M30" i="2"/>
  <c r="M34" i="2"/>
  <c r="M38" i="2"/>
  <c r="M42" i="2"/>
  <c r="F18" i="2"/>
  <c r="F17" i="2"/>
  <c r="F21" i="2"/>
  <c r="F22" i="2"/>
  <c r="F29" i="2"/>
  <c r="F30" i="2"/>
  <c r="F37" i="2"/>
  <c r="F38" i="2"/>
  <c r="F45" i="2"/>
  <c r="F46" i="2"/>
  <c r="K46" i="2" s="1"/>
  <c r="F16" i="2"/>
  <c r="K16" i="2" s="1"/>
  <c r="F20" i="2"/>
  <c r="K20" i="2" s="1"/>
  <c r="F27" i="2"/>
  <c r="K27" i="2" s="1"/>
  <c r="F28" i="2"/>
  <c r="F35" i="2"/>
  <c r="K35" i="2" s="1"/>
  <c r="F36" i="2"/>
  <c r="K36" i="2" s="1"/>
  <c r="F43" i="2"/>
  <c r="K43" i="2" s="1"/>
  <c r="F44" i="2"/>
  <c r="K44" i="2" s="1"/>
  <c r="F19" i="2"/>
  <c r="K19" i="2" s="1"/>
  <c r="F25" i="2"/>
  <c r="F26" i="2"/>
  <c r="F33" i="2"/>
  <c r="F34" i="2"/>
  <c r="F41" i="2"/>
  <c r="F42" i="2"/>
  <c r="M94" i="2"/>
  <c r="M93" i="2"/>
  <c r="K93" i="2" s="1"/>
  <c r="M92" i="2"/>
  <c r="M237" i="2"/>
  <c r="K237" i="2" s="1"/>
  <c r="M236" i="2"/>
  <c r="K236" i="2" s="1"/>
  <c r="M275" i="2"/>
  <c r="K275" i="2" s="1"/>
  <c r="M276" i="2"/>
  <c r="K276" i="2" s="1"/>
  <c r="K76" i="2"/>
  <c r="F315" i="2"/>
  <c r="F326" i="2"/>
  <c r="O20" i="2"/>
  <c r="O22" i="2"/>
  <c r="O24" i="2"/>
  <c r="P24" i="2" s="1"/>
  <c r="O26" i="2"/>
  <c r="O28" i="2"/>
  <c r="O30" i="2"/>
  <c r="O32" i="2"/>
  <c r="P32" i="2" s="1"/>
  <c r="O34" i="2"/>
  <c r="O36" i="2"/>
  <c r="O38" i="2"/>
  <c r="O40" i="2"/>
  <c r="P40" i="2" s="1"/>
  <c r="O42" i="2"/>
  <c r="O44" i="2"/>
  <c r="O46" i="2"/>
  <c r="K52" i="2"/>
  <c r="K308" i="2"/>
  <c r="F331" i="2"/>
  <c r="F244" i="2"/>
  <c r="F258" i="2"/>
  <c r="M71" i="2"/>
  <c r="K71" i="2" s="1"/>
  <c r="M73" i="2"/>
  <c r="K73" i="2" s="1"/>
  <c r="M75" i="2"/>
  <c r="K75" i="2" s="1"/>
  <c r="M77" i="2"/>
  <c r="K77" i="2" s="1"/>
  <c r="M85" i="2"/>
  <c r="K85" i="2" s="1"/>
  <c r="K87" i="2" s="1"/>
  <c r="N85" i="2" s="1"/>
  <c r="O86" i="2"/>
  <c r="P86" i="2" s="1"/>
  <c r="F103" i="2"/>
  <c r="F107" i="2"/>
  <c r="F111" i="2"/>
  <c r="F115" i="2"/>
  <c r="F119" i="2"/>
  <c r="F123" i="2"/>
  <c r="F127" i="2"/>
  <c r="F138" i="2"/>
  <c r="F144" i="2"/>
  <c r="F152" i="2"/>
  <c r="F155" i="2"/>
  <c r="F161" i="2"/>
  <c r="F169" i="2"/>
  <c r="F175" i="2"/>
  <c r="F180" i="2"/>
  <c r="F183" i="2"/>
  <c r="F192" i="2"/>
  <c r="F208" i="2"/>
  <c r="F214" i="2"/>
  <c r="F219" i="2"/>
  <c r="F222" i="2"/>
  <c r="F229" i="2"/>
  <c r="K229" i="2" s="1"/>
  <c r="F255" i="2"/>
  <c r="K255" i="2" s="1"/>
  <c r="F257" i="2"/>
  <c r="F259" i="2"/>
  <c r="F268" i="2"/>
  <c r="K268" i="2" s="1"/>
  <c r="F291" i="2"/>
  <c r="K291" i="2" s="1"/>
  <c r="F299" i="2"/>
  <c r="F306" i="2"/>
  <c r="K306" i="2" s="1"/>
  <c r="M319" i="2"/>
  <c r="M322" i="2"/>
  <c r="M325" i="2"/>
  <c r="F330" i="2"/>
  <c r="F79" i="2"/>
  <c r="K79" i="2" s="1"/>
  <c r="F215" i="2"/>
  <c r="F218" i="2"/>
  <c r="F322" i="2"/>
  <c r="F329" i="2"/>
  <c r="K32" i="2"/>
  <c r="O92" i="2"/>
  <c r="P92" i="2" s="1"/>
  <c r="O93" i="2"/>
  <c r="F100" i="2"/>
  <c r="F104" i="2"/>
  <c r="F108" i="2"/>
  <c r="F112" i="2"/>
  <c r="F116" i="2"/>
  <c r="F120" i="2"/>
  <c r="F124" i="2"/>
  <c r="F128" i="2"/>
  <c r="F133" i="2"/>
  <c r="F136" i="2"/>
  <c r="F142" i="2"/>
  <c r="F153" i="2"/>
  <c r="F159" i="2"/>
  <c r="F164" i="2"/>
  <c r="F167" i="2"/>
  <c r="F176" i="2"/>
  <c r="F189" i="2"/>
  <c r="F195" i="2"/>
  <c r="F200" i="2"/>
  <c r="F206" i="2"/>
  <c r="F212" i="2"/>
  <c r="F220" i="2"/>
  <c r="F243" i="2"/>
  <c r="K243" i="2" s="1"/>
  <c r="F247" i="2"/>
  <c r="K247" i="2" s="1"/>
  <c r="F282" i="2"/>
  <c r="F293" i="2"/>
  <c r="K293" i="2" s="1"/>
  <c r="F294" i="2"/>
  <c r="K297" i="2"/>
  <c r="F301" i="2"/>
  <c r="F302" i="2"/>
  <c r="K305" i="2"/>
  <c r="F307" i="2"/>
  <c r="K307" i="2" s="1"/>
  <c r="M314" i="2"/>
  <c r="F318" i="2"/>
  <c r="K318" i="2" s="1"/>
  <c r="M323" i="2"/>
  <c r="M221" i="2"/>
  <c r="M217" i="2"/>
  <c r="K217" i="2" s="1"/>
  <c r="M213" i="2"/>
  <c r="M209" i="2"/>
  <c r="M205" i="2"/>
  <c r="M198" i="2"/>
  <c r="M194" i="2"/>
  <c r="M190" i="2"/>
  <c r="M186" i="2"/>
  <c r="M182" i="2"/>
  <c r="M178" i="2"/>
  <c r="M174" i="2"/>
  <c r="M170" i="2"/>
  <c r="M166" i="2"/>
  <c r="M162" i="2"/>
  <c r="M158" i="2"/>
  <c r="M154" i="2"/>
  <c r="M150" i="2"/>
  <c r="M143" i="2"/>
  <c r="K143" i="2" s="1"/>
  <c r="M139" i="2"/>
  <c r="M135" i="2"/>
  <c r="M131" i="2"/>
  <c r="O237" i="2"/>
  <c r="O236" i="2"/>
  <c r="P236" i="2" s="1"/>
  <c r="M258" i="2"/>
  <c r="M254" i="2"/>
  <c r="K254" i="2" s="1"/>
  <c r="M259" i="2"/>
  <c r="M257" i="2"/>
  <c r="M266" i="2"/>
  <c r="M267" i="2"/>
  <c r="M265" i="2"/>
  <c r="O276" i="2"/>
  <c r="P276" i="2" s="1"/>
  <c r="O275" i="2"/>
  <c r="P275" i="2" s="1"/>
  <c r="M101" i="2"/>
  <c r="M103" i="2"/>
  <c r="M105" i="2"/>
  <c r="M107" i="2"/>
  <c r="M109" i="2"/>
  <c r="M111" i="2"/>
  <c r="M113" i="2"/>
  <c r="M115" i="2"/>
  <c r="M117" i="2"/>
  <c r="M119" i="2"/>
  <c r="M121" i="2"/>
  <c r="M123" i="2"/>
  <c r="M125" i="2"/>
  <c r="M127" i="2"/>
  <c r="M129" i="2"/>
  <c r="M134" i="2"/>
  <c r="M136" i="2"/>
  <c r="M145" i="2"/>
  <c r="M153" i="2"/>
  <c r="M155" i="2"/>
  <c r="M164" i="2"/>
  <c r="M169" i="2"/>
  <c r="M171" i="2"/>
  <c r="M180" i="2"/>
  <c r="M185" i="2"/>
  <c r="M187" i="2"/>
  <c r="M196" i="2"/>
  <c r="M201" i="2"/>
  <c r="K201" i="2" s="1"/>
  <c r="M206" i="2"/>
  <c r="M215" i="2"/>
  <c r="M220" i="2"/>
  <c r="M222" i="2"/>
  <c r="O248" i="2"/>
  <c r="P248" i="2" s="1"/>
  <c r="O247" i="2"/>
  <c r="P247" i="2" s="1"/>
  <c r="O246" i="2"/>
  <c r="O245" i="2"/>
  <c r="O244" i="2"/>
  <c r="P244" i="2" s="1"/>
  <c r="O243" i="2"/>
  <c r="P243" i="2" s="1"/>
  <c r="M255" i="2"/>
  <c r="M269" i="2"/>
  <c r="K269" i="2" s="1"/>
  <c r="F332" i="2"/>
  <c r="F316" i="2"/>
  <c r="F324" i="2"/>
  <c r="F319" i="2"/>
  <c r="O19" i="2"/>
  <c r="O21" i="2"/>
  <c r="O23" i="2"/>
  <c r="O25" i="2"/>
  <c r="O27" i="2"/>
  <c r="O29" i="2"/>
  <c r="P29" i="2" s="1"/>
  <c r="O31" i="2"/>
  <c r="O33" i="2"/>
  <c r="O35" i="2"/>
  <c r="O37" i="2"/>
  <c r="P37" i="2" s="1"/>
  <c r="O39" i="2"/>
  <c r="O41" i="2"/>
  <c r="O43" i="2"/>
  <c r="O45" i="2"/>
  <c r="P45" i="2" s="1"/>
  <c r="O52" i="2"/>
  <c r="O54" i="2"/>
  <c r="O56" i="2"/>
  <c r="O58" i="2"/>
  <c r="O60" i="2"/>
  <c r="O62" i="2"/>
  <c r="P62" i="2" s="1"/>
  <c r="O64" i="2"/>
  <c r="O66" i="2"/>
  <c r="O68" i="2"/>
  <c r="O70" i="2"/>
  <c r="P70" i="2" s="1"/>
  <c r="O72" i="2"/>
  <c r="O74" i="2"/>
  <c r="O76" i="2"/>
  <c r="F92" i="2"/>
  <c r="F94" i="2"/>
  <c r="K94" i="2" s="1"/>
  <c r="M130" i="2"/>
  <c r="K130" i="2" s="1"/>
  <c r="M132" i="2"/>
  <c r="K132" i="2" s="1"/>
  <c r="M141" i="2"/>
  <c r="M146" i="2"/>
  <c r="K146" i="2" s="1"/>
  <c r="M151" i="2"/>
  <c r="M160" i="2"/>
  <c r="M165" i="2"/>
  <c r="K165" i="2" s="1"/>
  <c r="M167" i="2"/>
  <c r="M176" i="2"/>
  <c r="M181" i="2"/>
  <c r="M183" i="2"/>
  <c r="M192" i="2"/>
  <c r="M197" i="2"/>
  <c r="M199" i="2"/>
  <c r="M211" i="2"/>
  <c r="K211" i="2" s="1"/>
  <c r="M216" i="2"/>
  <c r="K216" i="2" s="1"/>
  <c r="M218" i="2"/>
  <c r="K218" i="2" s="1"/>
  <c r="K245" i="2"/>
  <c r="M256" i="2"/>
  <c r="K256" i="2" s="1"/>
  <c r="M282" i="2"/>
  <c r="K282" i="2" s="1"/>
  <c r="M283" i="2"/>
  <c r="K283" i="2" s="1"/>
  <c r="K298" i="2"/>
  <c r="O308" i="2"/>
  <c r="P308" i="2" s="1"/>
  <c r="O307" i="2"/>
  <c r="P307" i="2" s="1"/>
  <c r="O306" i="2"/>
  <c r="P306" i="2" s="1"/>
  <c r="O305" i="2"/>
  <c r="P305" i="2" s="1"/>
  <c r="O304" i="2"/>
  <c r="P304" i="2" s="1"/>
  <c r="O303" i="2"/>
  <c r="P303" i="2" s="1"/>
  <c r="O302" i="2"/>
  <c r="P302" i="2" s="1"/>
  <c r="O301" i="2"/>
  <c r="P301" i="2" s="1"/>
  <c r="O300" i="2"/>
  <c r="P300" i="2" s="1"/>
  <c r="O299" i="2"/>
  <c r="P299" i="2" s="1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F317" i="2"/>
  <c r="F328" i="2"/>
  <c r="F333" i="2"/>
  <c r="M332" i="2"/>
  <c r="M328" i="2"/>
  <c r="M324" i="2"/>
  <c r="M320" i="2"/>
  <c r="M316" i="2"/>
  <c r="M333" i="2"/>
  <c r="M331" i="2"/>
  <c r="M326" i="2"/>
  <c r="M317" i="2"/>
  <c r="M315" i="2"/>
  <c r="M330" i="2"/>
  <c r="O16" i="2"/>
  <c r="O17" i="2"/>
  <c r="M100" i="2"/>
  <c r="M102" i="2"/>
  <c r="K102" i="2" s="1"/>
  <c r="M104" i="2"/>
  <c r="M106" i="2"/>
  <c r="K106" i="2" s="1"/>
  <c r="M108" i="2"/>
  <c r="K108" i="2" s="1"/>
  <c r="M110" i="2"/>
  <c r="K110" i="2" s="1"/>
  <c r="M112" i="2"/>
  <c r="M114" i="2"/>
  <c r="K114" i="2" s="1"/>
  <c r="M116" i="2"/>
  <c r="M118" i="2"/>
  <c r="K118" i="2" s="1"/>
  <c r="M120" i="2"/>
  <c r="M122" i="2"/>
  <c r="K122" i="2" s="1"/>
  <c r="M124" i="2"/>
  <c r="K124" i="2" s="1"/>
  <c r="M126" i="2"/>
  <c r="K126" i="2" s="1"/>
  <c r="M128" i="2"/>
  <c r="M137" i="2"/>
  <c r="M142" i="2"/>
  <c r="K142" i="2" s="1"/>
  <c r="M144" i="2"/>
  <c r="M156" i="2"/>
  <c r="M161" i="2"/>
  <c r="M163" i="2"/>
  <c r="M172" i="2"/>
  <c r="M177" i="2"/>
  <c r="M179" i="2"/>
  <c r="M188" i="2"/>
  <c r="K188" i="2" s="1"/>
  <c r="M193" i="2"/>
  <c r="M195" i="2"/>
  <c r="M207" i="2"/>
  <c r="M212" i="2"/>
  <c r="M214" i="2"/>
  <c r="O230" i="2"/>
  <c r="O229" i="2"/>
  <c r="O228" i="2"/>
  <c r="P228" i="2" s="1"/>
  <c r="F320" i="2"/>
  <c r="F323" i="2"/>
  <c r="M329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P166" i="2" s="1"/>
  <c r="O165" i="2"/>
  <c r="O164" i="2"/>
  <c r="O163" i="2"/>
  <c r="O162" i="2"/>
  <c r="P162" i="2" s="1"/>
  <c r="O161" i="2"/>
  <c r="O160" i="2"/>
  <c r="O159" i="2"/>
  <c r="O158" i="2"/>
  <c r="P158" i="2" s="1"/>
  <c r="O157" i="2"/>
  <c r="O156" i="2"/>
  <c r="O155" i="2"/>
  <c r="O154" i="2"/>
  <c r="P154" i="2" s="1"/>
  <c r="O153" i="2"/>
  <c r="O152" i="2"/>
  <c r="O151" i="2"/>
  <c r="O150" i="2"/>
  <c r="P150" i="2" s="1"/>
  <c r="O146" i="2"/>
  <c r="O145" i="2"/>
  <c r="O144" i="2"/>
  <c r="O143" i="2"/>
  <c r="P143" i="2" s="1"/>
  <c r="O142" i="2"/>
  <c r="O141" i="2"/>
  <c r="O140" i="2"/>
  <c r="O139" i="2"/>
  <c r="P139" i="2" s="1"/>
  <c r="O138" i="2"/>
  <c r="O137" i="2"/>
  <c r="O136" i="2"/>
  <c r="O135" i="2"/>
  <c r="P135" i="2" s="1"/>
  <c r="O134" i="2"/>
  <c r="O133" i="2"/>
  <c r="O132" i="2"/>
  <c r="O131" i="2"/>
  <c r="P131" i="2" s="1"/>
  <c r="O130" i="2"/>
  <c r="O129" i="2"/>
  <c r="O128" i="2"/>
  <c r="M246" i="2"/>
  <c r="K246" i="2" s="1"/>
  <c r="M244" i="2"/>
  <c r="K303" i="2"/>
  <c r="F314" i="2"/>
  <c r="F325" i="2"/>
  <c r="O269" i="2"/>
  <c r="O268" i="2"/>
  <c r="P268" i="2" s="1"/>
  <c r="O267" i="2"/>
  <c r="P267" i="2" s="1"/>
  <c r="O266" i="2"/>
  <c r="O265" i="2"/>
  <c r="P265" i="2" s="1"/>
  <c r="F321" i="2"/>
  <c r="O259" i="2"/>
  <c r="P259" i="2" s="1"/>
  <c r="O258" i="2"/>
  <c r="O257" i="2"/>
  <c r="O256" i="2"/>
  <c r="O255" i="2"/>
  <c r="P255" i="2" s="1"/>
  <c r="O254" i="2"/>
  <c r="O283" i="2"/>
  <c r="P283" i="2" s="1"/>
  <c r="O282" i="2"/>
  <c r="O333" i="2"/>
  <c r="P333" i="2" s="1"/>
  <c r="O332" i="2"/>
  <c r="P332" i="2" s="1"/>
  <c r="O331" i="2"/>
  <c r="P331" i="2" s="1"/>
  <c r="O330" i="2"/>
  <c r="P330" i="2" s="1"/>
  <c r="O329" i="2"/>
  <c r="P329" i="2" s="1"/>
  <c r="O328" i="2"/>
  <c r="P328" i="2" s="1"/>
  <c r="O327" i="2"/>
  <c r="P327" i="2" s="1"/>
  <c r="O326" i="2"/>
  <c r="P326" i="2" s="1"/>
  <c r="O325" i="2"/>
  <c r="P325" i="2" s="1"/>
  <c r="O324" i="2"/>
  <c r="P324" i="2" s="1"/>
  <c r="O323" i="2"/>
  <c r="P323" i="2" s="1"/>
  <c r="O322" i="2"/>
  <c r="P322" i="2" s="1"/>
  <c r="O321" i="2"/>
  <c r="P321" i="2" s="1"/>
  <c r="O320" i="2"/>
  <c r="P320" i="2" s="1"/>
  <c r="O319" i="2"/>
  <c r="P319" i="2" s="1"/>
  <c r="O318" i="2"/>
  <c r="P318" i="2" s="1"/>
  <c r="O317" i="2"/>
  <c r="P317" i="2" s="1"/>
  <c r="O316" i="2"/>
  <c r="P316" i="2" s="1"/>
  <c r="O315" i="2"/>
  <c r="P315" i="2" s="1"/>
  <c r="O314" i="2"/>
  <c r="P314" i="2" s="1"/>
  <c r="O323" i="1"/>
  <c r="P323" i="1" s="1"/>
  <c r="O319" i="1"/>
  <c r="P319" i="1" s="1"/>
  <c r="O315" i="1"/>
  <c r="P315" i="1" s="1"/>
  <c r="O311" i="1"/>
  <c r="P311" i="1" s="1"/>
  <c r="O307" i="1"/>
  <c r="P307" i="1" s="1"/>
  <c r="O322" i="1"/>
  <c r="P322" i="1" s="1"/>
  <c r="O318" i="1"/>
  <c r="P318" i="1" s="1"/>
  <c r="O314" i="1"/>
  <c r="P314" i="1" s="1"/>
  <c r="O310" i="1"/>
  <c r="P310" i="1" s="1"/>
  <c r="O306" i="1"/>
  <c r="P306" i="1" s="1"/>
  <c r="O321" i="1"/>
  <c r="P321" i="1" s="1"/>
  <c r="O317" i="1"/>
  <c r="P317" i="1" s="1"/>
  <c r="O313" i="1"/>
  <c r="P313" i="1" s="1"/>
  <c r="O309" i="1"/>
  <c r="P309" i="1" s="1"/>
  <c r="F56" i="1"/>
  <c r="F74" i="1"/>
  <c r="F66" i="1"/>
  <c r="K66" i="1" s="1"/>
  <c r="F58" i="1"/>
  <c r="K58" i="1" s="1"/>
  <c r="F79" i="1"/>
  <c r="F71" i="1"/>
  <c r="F63" i="1"/>
  <c r="F55" i="1"/>
  <c r="F78" i="1"/>
  <c r="F70" i="1"/>
  <c r="F62" i="1"/>
  <c r="K62" i="1" s="1"/>
  <c r="F54" i="1"/>
  <c r="K54" i="1" s="1"/>
  <c r="F52" i="1"/>
  <c r="K52" i="1" s="1"/>
  <c r="F75" i="1"/>
  <c r="F67" i="1"/>
  <c r="K67" i="1" s="1"/>
  <c r="F59" i="1"/>
  <c r="F77" i="1"/>
  <c r="F73" i="1"/>
  <c r="F69" i="1"/>
  <c r="F65" i="1"/>
  <c r="K65" i="1" s="1"/>
  <c r="F61" i="1"/>
  <c r="F57" i="1"/>
  <c r="F53" i="1"/>
  <c r="K53" i="1" s="1"/>
  <c r="F76" i="1"/>
  <c r="F72" i="1"/>
  <c r="K72" i="1" s="1"/>
  <c r="F68" i="1"/>
  <c r="F64" i="1"/>
  <c r="F60" i="1"/>
  <c r="K60" i="1" s="1"/>
  <c r="K295" i="4" l="1"/>
  <c r="N294" i="4" s="1"/>
  <c r="N31" i="5"/>
  <c r="K292" i="3"/>
  <c r="K300" i="3"/>
  <c r="P266" i="3"/>
  <c r="P267" i="3"/>
  <c r="P243" i="3"/>
  <c r="P247" i="3"/>
  <c r="P282" i="2"/>
  <c r="K119" i="2"/>
  <c r="K103" i="2"/>
  <c r="P21" i="2"/>
  <c r="K42" i="2"/>
  <c r="K26" i="2"/>
  <c r="K277" i="1"/>
  <c r="N275" i="1" s="1"/>
  <c r="P268" i="1"/>
  <c r="P245" i="1"/>
  <c r="K238" i="1"/>
  <c r="N236" i="1" s="1"/>
  <c r="K213" i="1"/>
  <c r="K207" i="1"/>
  <c r="K146" i="1"/>
  <c r="K143" i="1"/>
  <c r="K201" i="1"/>
  <c r="K166" i="1"/>
  <c r="K134" i="1"/>
  <c r="K104" i="1"/>
  <c r="K210" i="1"/>
  <c r="K115" i="1"/>
  <c r="K73" i="1"/>
  <c r="K70" i="1"/>
  <c r="K74" i="1"/>
  <c r="P54" i="1"/>
  <c r="P75" i="1"/>
  <c r="P68" i="1"/>
  <c r="K63" i="1"/>
  <c r="N94" i="4"/>
  <c r="K321" i="2"/>
  <c r="K294" i="2"/>
  <c r="K296" i="3"/>
  <c r="K329" i="2"/>
  <c r="K325" i="2"/>
  <c r="K299" i="2"/>
  <c r="K294" i="3"/>
  <c r="K305" i="3"/>
  <c r="P269" i="2"/>
  <c r="K265" i="2"/>
  <c r="P266" i="2"/>
  <c r="P254" i="2"/>
  <c r="P258" i="2"/>
  <c r="P245" i="2"/>
  <c r="P246" i="2"/>
  <c r="K160" i="2"/>
  <c r="K177" i="2"/>
  <c r="K156" i="2"/>
  <c r="K150" i="2"/>
  <c r="K182" i="2"/>
  <c r="K198" i="3"/>
  <c r="K173" i="3"/>
  <c r="K192" i="3"/>
  <c r="K168" i="2"/>
  <c r="K137" i="2"/>
  <c r="K129" i="2"/>
  <c r="K113" i="2"/>
  <c r="N67" i="5"/>
  <c r="N70" i="5"/>
  <c r="P72" i="2"/>
  <c r="P64" i="2"/>
  <c r="P56" i="2"/>
  <c r="P54" i="3"/>
  <c r="N59" i="5"/>
  <c r="K17" i="2"/>
  <c r="K29" i="2"/>
  <c r="K38" i="2"/>
  <c r="K22" i="2"/>
  <c r="K295" i="1"/>
  <c r="K338" i="1"/>
  <c r="K347" i="1"/>
  <c r="K339" i="1"/>
  <c r="K343" i="1"/>
  <c r="P293" i="1"/>
  <c r="P298" i="1"/>
  <c r="K289" i="1"/>
  <c r="K282" i="1"/>
  <c r="K284" i="1" s="1"/>
  <c r="P269" i="1"/>
  <c r="P266" i="1"/>
  <c r="P267" i="1"/>
  <c r="P255" i="1"/>
  <c r="K259" i="1"/>
  <c r="P246" i="1"/>
  <c r="K246" i="1"/>
  <c r="P243" i="1"/>
  <c r="P247" i="1"/>
  <c r="K172" i="1"/>
  <c r="N86" i="1"/>
  <c r="K76" i="1"/>
  <c r="K68" i="1"/>
  <c r="K57" i="1"/>
  <c r="P58" i="1"/>
  <c r="P79" i="1"/>
  <c r="N157" i="5"/>
  <c r="N198" i="5"/>
  <c r="N136" i="5"/>
  <c r="N176" i="5"/>
  <c r="N124" i="5"/>
  <c r="K179" i="3"/>
  <c r="P79" i="3"/>
  <c r="P55" i="3"/>
  <c r="P56" i="3"/>
  <c r="P74" i="3"/>
  <c r="P245" i="3"/>
  <c r="P68" i="3"/>
  <c r="P78" i="3"/>
  <c r="P71" i="3"/>
  <c r="P72" i="3"/>
  <c r="P65" i="3"/>
  <c r="P70" i="3"/>
  <c r="P67" i="3"/>
  <c r="P52" i="3"/>
  <c r="P77" i="3"/>
  <c r="P61" i="3"/>
  <c r="K283" i="3"/>
  <c r="P246" i="3"/>
  <c r="P269" i="3"/>
  <c r="P63" i="3"/>
  <c r="K200" i="3"/>
  <c r="P64" i="3"/>
  <c r="P73" i="3"/>
  <c r="P57" i="3"/>
  <c r="P66" i="3"/>
  <c r="P58" i="3"/>
  <c r="P93" i="3"/>
  <c r="P120" i="3"/>
  <c r="P101" i="3"/>
  <c r="P117" i="3"/>
  <c r="P121" i="3"/>
  <c r="P125" i="3"/>
  <c r="P129" i="3"/>
  <c r="P133" i="3"/>
  <c r="P137" i="3"/>
  <c r="P141" i="3"/>
  <c r="P145" i="3"/>
  <c r="P152" i="3"/>
  <c r="P156" i="3"/>
  <c r="P160" i="3"/>
  <c r="P164" i="3"/>
  <c r="P168" i="3"/>
  <c r="P172" i="3"/>
  <c r="P176" i="3"/>
  <c r="P180" i="3"/>
  <c r="P184" i="3"/>
  <c r="P188" i="3"/>
  <c r="P192" i="3"/>
  <c r="P196" i="3"/>
  <c r="P200" i="3"/>
  <c r="P207" i="3"/>
  <c r="P211" i="3"/>
  <c r="P215" i="3"/>
  <c r="P219" i="3"/>
  <c r="P114" i="3"/>
  <c r="P106" i="3"/>
  <c r="P116" i="3"/>
  <c r="P107" i="3"/>
  <c r="K210" i="3"/>
  <c r="K178" i="3"/>
  <c r="K199" i="3"/>
  <c r="K171" i="3"/>
  <c r="P109" i="3"/>
  <c r="P118" i="3"/>
  <c r="P122" i="3"/>
  <c r="P126" i="3"/>
  <c r="P130" i="3"/>
  <c r="P134" i="3"/>
  <c r="P138" i="3"/>
  <c r="P142" i="3"/>
  <c r="P146" i="3"/>
  <c r="P153" i="3"/>
  <c r="P157" i="3"/>
  <c r="P161" i="3"/>
  <c r="P165" i="3"/>
  <c r="P169" i="3"/>
  <c r="P173" i="3"/>
  <c r="P177" i="3"/>
  <c r="P181" i="3"/>
  <c r="P185" i="3"/>
  <c r="P189" i="3"/>
  <c r="P193" i="3"/>
  <c r="P197" i="3"/>
  <c r="P201" i="3"/>
  <c r="P208" i="3"/>
  <c r="P212" i="3"/>
  <c r="P216" i="3"/>
  <c r="P220" i="3"/>
  <c r="K188" i="3"/>
  <c r="P112" i="3"/>
  <c r="P104" i="3"/>
  <c r="K191" i="3"/>
  <c r="K209" i="3"/>
  <c r="K177" i="3"/>
  <c r="P170" i="3"/>
  <c r="P174" i="3"/>
  <c r="P178" i="3"/>
  <c r="P182" i="3"/>
  <c r="P186" i="3"/>
  <c r="P190" i="3"/>
  <c r="P194" i="3"/>
  <c r="P198" i="3"/>
  <c r="P205" i="3"/>
  <c r="P209" i="3"/>
  <c r="P213" i="3"/>
  <c r="P217" i="3"/>
  <c r="P221" i="3"/>
  <c r="K201" i="3"/>
  <c r="K220" i="3"/>
  <c r="P110" i="3"/>
  <c r="P102" i="3"/>
  <c r="P113" i="3"/>
  <c r="P105" i="3"/>
  <c r="K218" i="3"/>
  <c r="K183" i="3"/>
  <c r="P124" i="3"/>
  <c r="P128" i="3"/>
  <c r="P132" i="3"/>
  <c r="P136" i="3"/>
  <c r="P140" i="3"/>
  <c r="P144" i="3"/>
  <c r="P151" i="3"/>
  <c r="P155" i="3"/>
  <c r="P159" i="3"/>
  <c r="P163" i="3"/>
  <c r="P167" i="3"/>
  <c r="P171" i="3"/>
  <c r="P175" i="3"/>
  <c r="P179" i="3"/>
  <c r="P183" i="3"/>
  <c r="P187" i="3"/>
  <c r="P191" i="3"/>
  <c r="P195" i="3"/>
  <c r="P199" i="3"/>
  <c r="P206" i="3"/>
  <c r="P210" i="3"/>
  <c r="P214" i="3"/>
  <c r="P218" i="3"/>
  <c r="P222" i="3"/>
  <c r="P108" i="3"/>
  <c r="P100" i="3"/>
  <c r="P111" i="3"/>
  <c r="P103" i="3"/>
  <c r="P115" i="3"/>
  <c r="P167" i="2"/>
  <c r="P171" i="2"/>
  <c r="K159" i="2"/>
  <c r="P170" i="2"/>
  <c r="P174" i="2"/>
  <c r="P178" i="2"/>
  <c r="P182" i="2"/>
  <c r="P186" i="2"/>
  <c r="P190" i="2"/>
  <c r="P194" i="2"/>
  <c r="P198" i="2"/>
  <c r="P205" i="2"/>
  <c r="P209" i="2"/>
  <c r="P213" i="2"/>
  <c r="P217" i="2"/>
  <c r="P221" i="2"/>
  <c r="P113" i="2"/>
  <c r="P116" i="2"/>
  <c r="P126" i="2"/>
  <c r="P107" i="2"/>
  <c r="P114" i="2"/>
  <c r="P112" i="2"/>
  <c r="P128" i="2"/>
  <c r="P132" i="2"/>
  <c r="P136" i="2"/>
  <c r="P140" i="2"/>
  <c r="P144" i="2"/>
  <c r="P151" i="2"/>
  <c r="P155" i="2"/>
  <c r="P159" i="2"/>
  <c r="P163" i="2"/>
  <c r="P175" i="2"/>
  <c r="P125" i="2"/>
  <c r="P179" i="2"/>
  <c r="P183" i="2"/>
  <c r="P187" i="2"/>
  <c r="P191" i="2"/>
  <c r="P195" i="2"/>
  <c r="P199" i="2"/>
  <c r="P206" i="2"/>
  <c r="P210" i="2"/>
  <c r="P214" i="2"/>
  <c r="P218" i="2"/>
  <c r="P222" i="2"/>
  <c r="K144" i="2"/>
  <c r="P109" i="2"/>
  <c r="P106" i="2"/>
  <c r="P123" i="2"/>
  <c r="P104" i="2"/>
  <c r="P111" i="2"/>
  <c r="P115" i="2"/>
  <c r="P129" i="2"/>
  <c r="P133" i="2"/>
  <c r="P137" i="2"/>
  <c r="P141" i="2"/>
  <c r="P145" i="2"/>
  <c r="P152" i="2"/>
  <c r="P156" i="2"/>
  <c r="P160" i="2"/>
  <c r="P164" i="2"/>
  <c r="P168" i="2"/>
  <c r="P172" i="2"/>
  <c r="P176" i="2"/>
  <c r="P180" i="2"/>
  <c r="P184" i="2"/>
  <c r="P188" i="2"/>
  <c r="P192" i="2"/>
  <c r="P196" i="2"/>
  <c r="P200" i="2"/>
  <c r="P207" i="2"/>
  <c r="P211" i="2"/>
  <c r="P215" i="2"/>
  <c r="P219" i="2"/>
  <c r="K212" i="2"/>
  <c r="K116" i="2"/>
  <c r="K100" i="2"/>
  <c r="K134" i="2"/>
  <c r="K135" i="2"/>
  <c r="K154" i="2"/>
  <c r="P121" i="2"/>
  <c r="P105" i="2"/>
  <c r="P122" i="2"/>
  <c r="P103" i="2"/>
  <c r="P120" i="2"/>
  <c r="P127" i="2"/>
  <c r="P108" i="2"/>
  <c r="P102" i="2"/>
  <c r="P130" i="2"/>
  <c r="P134" i="2"/>
  <c r="P138" i="2"/>
  <c r="P142" i="2"/>
  <c r="P146" i="2"/>
  <c r="P153" i="2"/>
  <c r="P157" i="2"/>
  <c r="P161" i="2"/>
  <c r="P165" i="2"/>
  <c r="P169" i="2"/>
  <c r="P173" i="2"/>
  <c r="P177" i="2"/>
  <c r="P181" i="2"/>
  <c r="P185" i="2"/>
  <c r="P189" i="2"/>
  <c r="P193" i="2"/>
  <c r="P197" i="2"/>
  <c r="P201" i="2"/>
  <c r="P208" i="2"/>
  <c r="P212" i="2"/>
  <c r="P216" i="2"/>
  <c r="P220" i="2"/>
  <c r="K175" i="2"/>
  <c r="K173" i="2"/>
  <c r="P117" i="2"/>
  <c r="P101" i="2"/>
  <c r="P119" i="2"/>
  <c r="P100" i="2"/>
  <c r="P110" i="2"/>
  <c r="P124" i="2"/>
  <c r="P118" i="2"/>
  <c r="K220" i="1"/>
  <c r="K170" i="1"/>
  <c r="K160" i="1"/>
  <c r="K150" i="1"/>
  <c r="K217" i="1"/>
  <c r="K181" i="1"/>
  <c r="K168" i="1"/>
  <c r="K200" i="1"/>
  <c r="K125" i="1"/>
  <c r="K199" i="1"/>
  <c r="K126" i="1"/>
  <c r="K107" i="1"/>
  <c r="K139" i="1"/>
  <c r="K140" i="1"/>
  <c r="K131" i="1"/>
  <c r="K162" i="1"/>
  <c r="K102" i="1"/>
  <c r="K215" i="1"/>
  <c r="K198" i="1"/>
  <c r="K186" i="1"/>
  <c r="K189" i="1"/>
  <c r="K208" i="1"/>
  <c r="K101" i="1"/>
  <c r="K161" i="1"/>
  <c r="K121" i="1"/>
  <c r="K106" i="1"/>
  <c r="K122" i="1"/>
  <c r="K120" i="1"/>
  <c r="K124" i="1"/>
  <c r="K209" i="1"/>
  <c r="K116" i="1"/>
  <c r="P187" i="1"/>
  <c r="P122" i="1"/>
  <c r="P167" i="1"/>
  <c r="P213" i="1"/>
  <c r="P100" i="1"/>
  <c r="P188" i="1"/>
  <c r="P137" i="1"/>
  <c r="P105" i="1"/>
  <c r="P169" i="1"/>
  <c r="P179" i="1"/>
  <c r="P135" i="1"/>
  <c r="P181" i="1"/>
  <c r="P104" i="1"/>
  <c r="P150" i="1"/>
  <c r="P193" i="1"/>
  <c r="P106" i="1"/>
  <c r="P127" i="1"/>
  <c r="P151" i="1"/>
  <c r="P194" i="1"/>
  <c r="P218" i="1"/>
  <c r="P219" i="1"/>
  <c r="P200" i="1"/>
  <c r="P184" i="1"/>
  <c r="P168" i="1"/>
  <c r="P152" i="1"/>
  <c r="P133" i="1"/>
  <c r="P117" i="1"/>
  <c r="P101" i="1"/>
  <c r="K190" i="1"/>
  <c r="P190" i="1"/>
  <c r="P153" i="1"/>
  <c r="P112" i="1"/>
  <c r="P185" i="1"/>
  <c r="K165" i="1"/>
  <c r="K216" i="1"/>
  <c r="K192" i="1"/>
  <c r="K211" i="1"/>
  <c r="K118" i="1"/>
  <c r="P119" i="1"/>
  <c r="P140" i="1"/>
  <c r="P165" i="1"/>
  <c r="P186" i="1"/>
  <c r="P210" i="1"/>
  <c r="P110" i="1"/>
  <c r="P131" i="1"/>
  <c r="P155" i="1"/>
  <c r="P177" i="1"/>
  <c r="P198" i="1"/>
  <c r="P222" i="1"/>
  <c r="P111" i="1"/>
  <c r="P132" i="1"/>
  <c r="P157" i="1"/>
  <c r="P178" i="1"/>
  <c r="P199" i="1"/>
  <c r="P215" i="1"/>
  <c r="P196" i="1"/>
  <c r="P180" i="1"/>
  <c r="P164" i="1"/>
  <c r="P145" i="1"/>
  <c r="P129" i="1"/>
  <c r="P113" i="1"/>
  <c r="K174" i="1"/>
  <c r="P123" i="1"/>
  <c r="P214" i="1"/>
  <c r="P174" i="1"/>
  <c r="P134" i="1"/>
  <c r="P139" i="1"/>
  <c r="P209" i="1"/>
  <c r="P212" i="1"/>
  <c r="P143" i="1"/>
  <c r="P189" i="1"/>
  <c r="P207" i="1"/>
  <c r="P172" i="1"/>
  <c r="P156" i="1"/>
  <c r="P121" i="1"/>
  <c r="P128" i="1"/>
  <c r="P220" i="1"/>
  <c r="P163" i="1"/>
  <c r="K156" i="1"/>
  <c r="K218" i="1"/>
  <c r="K111" i="1"/>
  <c r="P114" i="1"/>
  <c r="P159" i="1"/>
  <c r="P205" i="1"/>
  <c r="P126" i="1"/>
  <c r="P171" i="1"/>
  <c r="P217" i="1"/>
  <c r="P173" i="1"/>
  <c r="P201" i="1"/>
  <c r="K185" i="1"/>
  <c r="K182" i="1"/>
  <c r="K164" i="1"/>
  <c r="K128" i="1"/>
  <c r="K137" i="1"/>
  <c r="K138" i="1"/>
  <c r="K103" i="1"/>
  <c r="K119" i="1"/>
  <c r="P103" i="1"/>
  <c r="P124" i="1"/>
  <c r="P146" i="1"/>
  <c r="P170" i="1"/>
  <c r="P191" i="1"/>
  <c r="P216" i="1"/>
  <c r="P115" i="1"/>
  <c r="P136" i="1"/>
  <c r="P161" i="1"/>
  <c r="P182" i="1"/>
  <c r="P206" i="1"/>
  <c r="P116" i="1"/>
  <c r="P138" i="1"/>
  <c r="P162" i="1"/>
  <c r="P183" i="1"/>
  <c r="P208" i="1"/>
  <c r="K194" i="1"/>
  <c r="P211" i="1"/>
  <c r="P192" i="1"/>
  <c r="P176" i="1"/>
  <c r="P160" i="1"/>
  <c r="P141" i="1"/>
  <c r="P125" i="1"/>
  <c r="P109" i="1"/>
  <c r="P144" i="1"/>
  <c r="P107" i="1"/>
  <c r="P195" i="1"/>
  <c r="P158" i="1"/>
  <c r="P118" i="1"/>
  <c r="P102" i="1"/>
  <c r="N208" i="5"/>
  <c r="N122" i="5"/>
  <c r="N22" i="5"/>
  <c r="N36" i="5"/>
  <c r="N33" i="5"/>
  <c r="N21" i="5"/>
  <c r="N16" i="5"/>
  <c r="N93" i="4"/>
  <c r="K47" i="4"/>
  <c r="N22" i="4" s="1"/>
  <c r="K267" i="1"/>
  <c r="K145" i="1"/>
  <c r="K214" i="1"/>
  <c r="K154" i="1"/>
  <c r="K221" i="1"/>
  <c r="K129" i="1"/>
  <c r="K153" i="1"/>
  <c r="K108" i="1"/>
  <c r="K114" i="1"/>
  <c r="K180" i="1"/>
  <c r="K222" i="1"/>
  <c r="K178" i="1"/>
  <c r="K56" i="1"/>
  <c r="K267" i="2"/>
  <c r="K258" i="2"/>
  <c r="K207" i="2"/>
  <c r="K141" i="2"/>
  <c r="K115" i="2"/>
  <c r="K170" i="2"/>
  <c r="K140" i="2"/>
  <c r="K210" i="2"/>
  <c r="K181" i="2"/>
  <c r="K196" i="2"/>
  <c r="K171" i="2"/>
  <c r="K121" i="2"/>
  <c r="K105" i="2"/>
  <c r="K193" i="2"/>
  <c r="K172" i="2"/>
  <c r="K197" i="2"/>
  <c r="K151" i="2"/>
  <c r="K215" i="2"/>
  <c r="K187" i="2"/>
  <c r="K145" i="2"/>
  <c r="K162" i="2"/>
  <c r="K178" i="2"/>
  <c r="K194" i="2"/>
  <c r="K213" i="2"/>
  <c r="K24" i="2"/>
  <c r="K302" i="3"/>
  <c r="K295" i="3"/>
  <c r="K277" i="3"/>
  <c r="N276" i="3" s="1"/>
  <c r="K189" i="3"/>
  <c r="K195" i="3"/>
  <c r="K222" i="3"/>
  <c r="K206" i="3"/>
  <c r="K212" i="3"/>
  <c r="K184" i="3"/>
  <c r="K193" i="3"/>
  <c r="K205" i="3"/>
  <c r="K182" i="3"/>
  <c r="K207" i="3"/>
  <c r="K174" i="3"/>
  <c r="K217" i="3"/>
  <c r="K169" i="3"/>
  <c r="K186" i="3"/>
  <c r="K260" i="1"/>
  <c r="N259" i="1" s="1"/>
  <c r="K231" i="1"/>
  <c r="N229" i="1" s="1"/>
  <c r="K61" i="1"/>
  <c r="K77" i="1"/>
  <c r="K169" i="1"/>
  <c r="K188" i="1"/>
  <c r="K142" i="1"/>
  <c r="P297" i="1"/>
  <c r="P292" i="1"/>
  <c r="P295" i="1"/>
  <c r="P63" i="1"/>
  <c r="P296" i="1"/>
  <c r="P59" i="1"/>
  <c r="P52" i="1"/>
  <c r="P64" i="1"/>
  <c r="K78" i="1"/>
  <c r="K79" i="1"/>
  <c r="K157" i="1"/>
  <c r="K173" i="1"/>
  <c r="K176" i="1"/>
  <c r="P259" i="1"/>
  <c r="P254" i="1"/>
  <c r="P55" i="1"/>
  <c r="P77" i="1"/>
  <c r="P67" i="1"/>
  <c r="P294" i="1"/>
  <c r="P291" i="1"/>
  <c r="P69" i="1"/>
  <c r="P65" i="1"/>
  <c r="P76" i="1"/>
  <c r="P60" i="1"/>
  <c r="K64" i="1"/>
  <c r="K69" i="1"/>
  <c r="K59" i="1"/>
  <c r="K55" i="1"/>
  <c r="K177" i="1"/>
  <c r="K193" i="1"/>
  <c r="K212" i="1"/>
  <c r="K196" i="1"/>
  <c r="K112" i="1"/>
  <c r="K117" i="1"/>
  <c r="K133" i="1"/>
  <c r="P257" i="1"/>
  <c r="P61" i="1"/>
  <c r="P73" i="1"/>
  <c r="P289" i="1"/>
  <c r="P53" i="1"/>
  <c r="P74" i="1"/>
  <c r="P70" i="1"/>
  <c r="P72" i="1"/>
  <c r="P56" i="1"/>
  <c r="K75" i="1"/>
  <c r="K71" i="1"/>
  <c r="N282" i="5"/>
  <c r="N308" i="5"/>
  <c r="N312" i="5"/>
  <c r="N289" i="5"/>
  <c r="N169" i="5"/>
  <c r="N152" i="5"/>
  <c r="N211" i="5"/>
  <c r="N167" i="5"/>
  <c r="N218" i="5"/>
  <c r="N107" i="5"/>
  <c r="N150" i="5"/>
  <c r="N184" i="5"/>
  <c r="N201" i="5"/>
  <c r="N212" i="5"/>
  <c r="N175" i="5"/>
  <c r="N138" i="5"/>
  <c r="N101" i="5"/>
  <c r="N170" i="5"/>
  <c r="N179" i="5"/>
  <c r="N173" i="5"/>
  <c r="N213" i="5"/>
  <c r="N180" i="5"/>
  <c r="N141" i="5"/>
  <c r="N102" i="5"/>
  <c r="N190" i="5"/>
  <c r="N197" i="5"/>
  <c r="N113" i="5"/>
  <c r="N109" i="5"/>
  <c r="N137" i="5"/>
  <c r="N151" i="5"/>
  <c r="N108" i="5"/>
  <c r="N183" i="5"/>
  <c r="N187" i="5"/>
  <c r="N207" i="5"/>
  <c r="N100" i="5"/>
  <c r="N110" i="5"/>
  <c r="N112" i="5"/>
  <c r="N111" i="5"/>
  <c r="N193" i="5"/>
  <c r="N209" i="5"/>
  <c r="N188" i="5"/>
  <c r="N182" i="5"/>
  <c r="N181" i="5"/>
  <c r="N154" i="5"/>
  <c r="N192" i="5"/>
  <c r="N160" i="5"/>
  <c r="N186" i="5"/>
  <c r="N210" i="5"/>
  <c r="N216" i="5"/>
  <c r="N215" i="5"/>
  <c r="N123" i="5"/>
  <c r="N140" i="5"/>
  <c r="N118" i="5"/>
  <c r="N114" i="5"/>
  <c r="N121" i="5"/>
  <c r="N115" i="5"/>
  <c r="N132" i="5"/>
  <c r="N133" i="5"/>
  <c r="N127" i="5"/>
  <c r="N166" i="5"/>
  <c r="N214" i="5"/>
  <c r="N195" i="5"/>
  <c r="N177" i="5"/>
  <c r="N168" i="5"/>
  <c r="N171" i="5"/>
  <c r="N172" i="5"/>
  <c r="N206" i="5"/>
  <c r="N156" i="5"/>
  <c r="N199" i="5"/>
  <c r="N194" i="5"/>
  <c r="N159" i="5"/>
  <c r="N185" i="5"/>
  <c r="N161" i="5"/>
  <c r="N164" i="5"/>
  <c r="N145" i="5"/>
  <c r="N142" i="5"/>
  <c r="N125" i="5"/>
  <c r="N135" i="5"/>
  <c r="N103" i="5"/>
  <c r="N128" i="5"/>
  <c r="N130" i="5"/>
  <c r="N139" i="5"/>
  <c r="N146" i="5"/>
  <c r="N126" i="5"/>
  <c r="N155" i="5"/>
  <c r="N220" i="5"/>
  <c r="N162" i="5"/>
  <c r="N178" i="5"/>
  <c r="N200" i="5"/>
  <c r="N191" i="5"/>
  <c r="N158" i="5"/>
  <c r="N222" i="5"/>
  <c r="N174" i="5"/>
  <c r="N196" i="5"/>
  <c r="N129" i="5"/>
  <c r="N163" i="5"/>
  <c r="N120" i="5"/>
  <c r="N104" i="5"/>
  <c r="N119" i="5"/>
  <c r="N116" i="5"/>
  <c r="N105" i="5"/>
  <c r="N131" i="5"/>
  <c r="N106" i="5"/>
  <c r="N134" i="5"/>
  <c r="N117" i="5"/>
  <c r="N143" i="5"/>
  <c r="N144" i="5"/>
  <c r="N217" i="5"/>
  <c r="N165" i="5"/>
  <c r="N205" i="5"/>
  <c r="N219" i="5"/>
  <c r="N221" i="5"/>
  <c r="N189" i="5"/>
  <c r="N75" i="5"/>
  <c r="N69" i="5"/>
  <c r="N72" i="5"/>
  <c r="N64" i="5"/>
  <c r="N76" i="5"/>
  <c r="N71" i="5"/>
  <c r="N57" i="5"/>
  <c r="N53" i="5"/>
  <c r="N73" i="5"/>
  <c r="N77" i="5"/>
  <c r="N54" i="5"/>
  <c r="N78" i="5"/>
  <c r="N60" i="5"/>
  <c r="N56" i="5"/>
  <c r="N74" i="5"/>
  <c r="N68" i="5"/>
  <c r="N52" i="5"/>
  <c r="N58" i="5"/>
  <c r="N61" i="5"/>
  <c r="N65" i="5"/>
  <c r="N55" i="5"/>
  <c r="N63" i="5"/>
  <c r="N79" i="5"/>
  <c r="N62" i="5"/>
  <c r="N19" i="5"/>
  <c r="N30" i="5"/>
  <c r="N20" i="5"/>
  <c r="N34" i="5"/>
  <c r="N18" i="5"/>
  <c r="N23" i="5"/>
  <c r="N29" i="5"/>
  <c r="N27" i="5"/>
  <c r="N41" i="5"/>
  <c r="N45" i="5"/>
  <c r="N38" i="5"/>
  <c r="N44" i="5"/>
  <c r="N28" i="5"/>
  <c r="N307" i="4"/>
  <c r="N315" i="4"/>
  <c r="N92" i="4"/>
  <c r="K80" i="4"/>
  <c r="N73" i="4" s="1"/>
  <c r="K289" i="3"/>
  <c r="K309" i="3" s="1"/>
  <c r="N293" i="3" s="1"/>
  <c r="K269" i="3"/>
  <c r="K270" i="3" s="1"/>
  <c r="K213" i="3"/>
  <c r="K208" i="3"/>
  <c r="K196" i="3"/>
  <c r="K190" i="3"/>
  <c r="K216" i="3"/>
  <c r="K194" i="3"/>
  <c r="K176" i="3"/>
  <c r="K181" i="3"/>
  <c r="K266" i="2"/>
  <c r="K257" i="2"/>
  <c r="K199" i="2"/>
  <c r="K158" i="2"/>
  <c r="K174" i="2"/>
  <c r="K209" i="2"/>
  <c r="K184" i="2"/>
  <c r="K191" i="2"/>
  <c r="K206" i="2"/>
  <c r="K185" i="2"/>
  <c r="K125" i="2"/>
  <c r="K109" i="2"/>
  <c r="K198" i="2"/>
  <c r="K128" i="2"/>
  <c r="K112" i="2"/>
  <c r="K153" i="2"/>
  <c r="K139" i="2"/>
  <c r="K190" i="2"/>
  <c r="K163" i="2"/>
  <c r="K117" i="2"/>
  <c r="K101" i="2"/>
  <c r="K131" i="2"/>
  <c r="K166" i="2"/>
  <c r="K179" i="2"/>
  <c r="K222" i="2"/>
  <c r="K186" i="2"/>
  <c r="K205" i="2"/>
  <c r="K221" i="2"/>
  <c r="K40" i="2"/>
  <c r="K28" i="2"/>
  <c r="K349" i="1"/>
  <c r="N333" i="1" s="1"/>
  <c r="K324" i="1"/>
  <c r="N322" i="1" s="1"/>
  <c r="K249" i="1"/>
  <c r="N243" i="1" s="1"/>
  <c r="N237" i="1"/>
  <c r="N276" i="1"/>
  <c r="K270" i="1"/>
  <c r="N228" i="1"/>
  <c r="K95" i="1"/>
  <c r="N93" i="1" s="1"/>
  <c r="N85" i="1"/>
  <c r="N307" i="5"/>
  <c r="N321" i="5"/>
  <c r="N319" i="5"/>
  <c r="N322" i="5"/>
  <c r="N317" i="5"/>
  <c r="N315" i="5"/>
  <c r="N318" i="5"/>
  <c r="N313" i="5"/>
  <c r="N323" i="5"/>
  <c r="N311" i="5"/>
  <c r="N309" i="5"/>
  <c r="N310" i="5"/>
  <c r="N35" i="5"/>
  <c r="N32" i="5"/>
  <c r="N24" i="5"/>
  <c r="N17" i="5"/>
  <c r="N316" i="5"/>
  <c r="N320" i="5"/>
  <c r="N306" i="4"/>
  <c r="N303" i="4"/>
  <c r="N313" i="4"/>
  <c r="K339" i="4"/>
  <c r="N334" i="4" s="1"/>
  <c r="N289" i="4"/>
  <c r="N290" i="5"/>
  <c r="N295" i="5"/>
  <c r="N284" i="5"/>
  <c r="N292" i="5"/>
  <c r="N297" i="5"/>
  <c r="N291" i="5"/>
  <c r="N286" i="5"/>
  <c r="N300" i="5"/>
  <c r="N296" i="5"/>
  <c r="N288" i="5"/>
  <c r="N283" i="5"/>
  <c r="N301" i="5"/>
  <c r="N293" i="5"/>
  <c r="N298" i="5"/>
  <c r="N287" i="5"/>
  <c r="N285" i="5"/>
  <c r="N294" i="5"/>
  <c r="N25" i="5"/>
  <c r="N40" i="5"/>
  <c r="N37" i="5"/>
  <c r="N39" i="5"/>
  <c r="N26" i="5"/>
  <c r="N43" i="5"/>
  <c r="N42" i="5"/>
  <c r="N312" i="4"/>
  <c r="N305" i="4"/>
  <c r="N314" i="4"/>
  <c r="N318" i="4"/>
  <c r="N310" i="4"/>
  <c r="N311" i="4"/>
  <c r="N302" i="4"/>
  <c r="N304" i="4"/>
  <c r="N319" i="4"/>
  <c r="N308" i="4"/>
  <c r="N309" i="4"/>
  <c r="N282" i="4"/>
  <c r="N276" i="4"/>
  <c r="N266" i="4"/>
  <c r="N269" i="4"/>
  <c r="N265" i="4"/>
  <c r="N256" i="4"/>
  <c r="N254" i="4"/>
  <c r="N258" i="4"/>
  <c r="N244" i="4"/>
  <c r="N243" i="4"/>
  <c r="N237" i="4"/>
  <c r="K223" i="4"/>
  <c r="N190" i="4" s="1"/>
  <c r="N230" i="4"/>
  <c r="N267" i="4"/>
  <c r="N257" i="4"/>
  <c r="N248" i="4"/>
  <c r="N259" i="4"/>
  <c r="N245" i="4"/>
  <c r="N229" i="4"/>
  <c r="N247" i="4"/>
  <c r="N316" i="4"/>
  <c r="N317" i="4"/>
  <c r="N301" i="4"/>
  <c r="K321" i="3"/>
  <c r="K325" i="3"/>
  <c r="P282" i="3"/>
  <c r="K260" i="3"/>
  <c r="N259" i="3" s="1"/>
  <c r="P257" i="3"/>
  <c r="P256" i="3"/>
  <c r="P254" i="3"/>
  <c r="P258" i="3"/>
  <c r="P94" i="3"/>
  <c r="P86" i="3"/>
  <c r="P43" i="3"/>
  <c r="P27" i="3"/>
  <c r="K238" i="3"/>
  <c r="N236" i="3" s="1"/>
  <c r="K47" i="3"/>
  <c r="N28" i="3" s="1"/>
  <c r="K95" i="3"/>
  <c r="N92" i="3" s="1"/>
  <c r="K231" i="3"/>
  <c r="N228" i="3" s="1"/>
  <c r="P22" i="3"/>
  <c r="P23" i="3"/>
  <c r="P36" i="3"/>
  <c r="K249" i="3"/>
  <c r="P37" i="3"/>
  <c r="P33" i="3"/>
  <c r="P237" i="3"/>
  <c r="P230" i="3"/>
  <c r="P34" i="3"/>
  <c r="P18" i="3"/>
  <c r="K80" i="3"/>
  <c r="N63" i="3" s="1"/>
  <c r="P35" i="3"/>
  <c r="P19" i="3"/>
  <c r="P32" i="3"/>
  <c r="P16" i="3"/>
  <c r="P17" i="3"/>
  <c r="P229" i="3"/>
  <c r="P38" i="3"/>
  <c r="P39" i="3"/>
  <c r="P20" i="3"/>
  <c r="K87" i="3"/>
  <c r="N85" i="3" s="1"/>
  <c r="P46" i="3"/>
  <c r="P21" i="3"/>
  <c r="K329" i="3"/>
  <c r="K334" i="3" s="1"/>
  <c r="N322" i="3" s="1"/>
  <c r="K284" i="3"/>
  <c r="P30" i="3"/>
  <c r="P31" i="3"/>
  <c r="P44" i="3"/>
  <c r="P28" i="3"/>
  <c r="P41" i="3"/>
  <c r="P25" i="3"/>
  <c r="P45" i="3"/>
  <c r="P29" i="3"/>
  <c r="K331" i="2"/>
  <c r="K315" i="2"/>
  <c r="K322" i="2"/>
  <c r="K323" i="2"/>
  <c r="K330" i="2"/>
  <c r="K302" i="2"/>
  <c r="K301" i="2"/>
  <c r="K259" i="2"/>
  <c r="K238" i="2"/>
  <c r="N237" i="2" s="1"/>
  <c r="P230" i="2"/>
  <c r="K200" i="2"/>
  <c r="K133" i="2"/>
  <c r="K208" i="2"/>
  <c r="K152" i="2"/>
  <c r="K219" i="2"/>
  <c r="K189" i="2"/>
  <c r="K138" i="2"/>
  <c r="K220" i="2"/>
  <c r="K164" i="2"/>
  <c r="K176" i="2"/>
  <c r="K169" i="2"/>
  <c r="K192" i="2"/>
  <c r="K167" i="2"/>
  <c r="K161" i="2"/>
  <c r="K183" i="2"/>
  <c r="K127" i="2"/>
  <c r="K111" i="2"/>
  <c r="K92" i="2"/>
  <c r="K95" i="2" s="1"/>
  <c r="N93" i="2" s="1"/>
  <c r="P53" i="2"/>
  <c r="P67" i="2"/>
  <c r="P74" i="2"/>
  <c r="P66" i="2"/>
  <c r="P58" i="2"/>
  <c r="P69" i="2"/>
  <c r="K25" i="2"/>
  <c r="K37" i="2"/>
  <c r="K33" i="2"/>
  <c r="K30" i="2"/>
  <c r="K45" i="2"/>
  <c r="K18" i="2"/>
  <c r="K34" i="2"/>
  <c r="K21" i="2"/>
  <c r="K47" i="2" s="1"/>
  <c r="N46" i="2" s="1"/>
  <c r="K41" i="2"/>
  <c r="K80" i="2"/>
  <c r="N59" i="2" s="1"/>
  <c r="K277" i="2"/>
  <c r="N275" i="2" s="1"/>
  <c r="P17" i="2"/>
  <c r="P27" i="2"/>
  <c r="P46" i="2"/>
  <c r="P22" i="2"/>
  <c r="K195" i="2"/>
  <c r="K120" i="2"/>
  <c r="K104" i="2"/>
  <c r="P16" i="2"/>
  <c r="K326" i="2"/>
  <c r="K333" i="2"/>
  <c r="P41" i="2"/>
  <c r="P33" i="2"/>
  <c r="P25" i="2"/>
  <c r="K319" i="2"/>
  <c r="K180" i="2"/>
  <c r="K155" i="2"/>
  <c r="K123" i="2"/>
  <c r="K107" i="2"/>
  <c r="P77" i="2"/>
  <c r="P61" i="2"/>
  <c r="P93" i="2"/>
  <c r="P44" i="2"/>
  <c r="P36" i="2"/>
  <c r="P28" i="2"/>
  <c r="P20" i="2"/>
  <c r="P94" i="2"/>
  <c r="P43" i="2"/>
  <c r="P35" i="2"/>
  <c r="P19" i="2"/>
  <c r="K136" i="2"/>
  <c r="P38" i="2"/>
  <c r="P30" i="2"/>
  <c r="K244" i="2"/>
  <c r="K249" i="2" s="1"/>
  <c r="K314" i="2"/>
  <c r="K214" i="2"/>
  <c r="K328" i="2"/>
  <c r="P39" i="2"/>
  <c r="P31" i="2"/>
  <c r="P23" i="2"/>
  <c r="P75" i="2"/>
  <c r="P59" i="2"/>
  <c r="P42" i="2"/>
  <c r="P34" i="2"/>
  <c r="P26" i="2"/>
  <c r="P18" i="2"/>
  <c r="K284" i="2"/>
  <c r="N282" i="2" s="1"/>
  <c r="K316" i="2"/>
  <c r="K332" i="2"/>
  <c r="P237" i="2"/>
  <c r="K231" i="2"/>
  <c r="P256" i="2"/>
  <c r="K320" i="2"/>
  <c r="P54" i="2"/>
  <c r="N86" i="2"/>
  <c r="P73" i="2"/>
  <c r="P65" i="2"/>
  <c r="P57" i="2"/>
  <c r="P78" i="2"/>
  <c r="P257" i="2"/>
  <c r="P229" i="2"/>
  <c r="K317" i="2"/>
  <c r="P76" i="2"/>
  <c r="P68" i="2"/>
  <c r="P60" i="2"/>
  <c r="P52" i="2"/>
  <c r="K324" i="2"/>
  <c r="P79" i="2"/>
  <c r="P71" i="2"/>
  <c r="P63" i="2"/>
  <c r="P55" i="2"/>
  <c r="K299" i="1" l="1"/>
  <c r="N291" i="1" s="1"/>
  <c r="N74" i="4"/>
  <c r="N16" i="4"/>
  <c r="N21" i="4"/>
  <c r="N282" i="1"/>
  <c r="N283" i="1"/>
  <c r="N230" i="1"/>
  <c r="N283" i="3"/>
  <c r="K270" i="2"/>
  <c r="N268" i="2" s="1"/>
  <c r="N56" i="4"/>
  <c r="N23" i="4"/>
  <c r="N25" i="4"/>
  <c r="N37" i="4"/>
  <c r="N39" i="4"/>
  <c r="N46" i="4"/>
  <c r="N315" i="1"/>
  <c r="N332" i="1"/>
  <c r="N338" i="1"/>
  <c r="N347" i="1"/>
  <c r="N331" i="1"/>
  <c r="N346" i="1"/>
  <c r="N341" i="1"/>
  <c r="N337" i="1"/>
  <c r="N339" i="1"/>
  <c r="N335" i="1"/>
  <c r="N336" i="1"/>
  <c r="N306" i="1"/>
  <c r="N298" i="1"/>
  <c r="N292" i="1"/>
  <c r="N267" i="1"/>
  <c r="N258" i="1"/>
  <c r="N246" i="1"/>
  <c r="K223" i="3"/>
  <c r="N106" i="3" s="1"/>
  <c r="N36" i="4"/>
  <c r="N31" i="4"/>
  <c r="N18" i="4"/>
  <c r="N43" i="4"/>
  <c r="N28" i="4"/>
  <c r="N19" i="4"/>
  <c r="N41" i="4"/>
  <c r="N34" i="4"/>
  <c r="N40" i="4"/>
  <c r="N29" i="4"/>
  <c r="N20" i="4"/>
  <c r="N26" i="4"/>
  <c r="N44" i="4"/>
  <c r="N35" i="4"/>
  <c r="N45" i="4"/>
  <c r="N33" i="4"/>
  <c r="N30" i="4"/>
  <c r="N38" i="4"/>
  <c r="N42" i="4"/>
  <c r="N17" i="4"/>
  <c r="N24" i="4"/>
  <c r="N32" i="4"/>
  <c r="N27" i="4"/>
  <c r="N257" i="1"/>
  <c r="N245" i="1"/>
  <c r="K223" i="1"/>
  <c r="N170" i="1" s="1"/>
  <c r="K80" i="1"/>
  <c r="N59" i="1" s="1"/>
  <c r="K260" i="2"/>
  <c r="N257" i="2" s="1"/>
  <c r="N275" i="3"/>
  <c r="N258" i="3"/>
  <c r="N334" i="1"/>
  <c r="N340" i="1"/>
  <c r="N345" i="1"/>
  <c r="N320" i="1"/>
  <c r="N308" i="1"/>
  <c r="N256" i="1"/>
  <c r="N254" i="1"/>
  <c r="N295" i="1"/>
  <c r="N296" i="1"/>
  <c r="N255" i="1"/>
  <c r="N321" i="1"/>
  <c r="N316" i="1"/>
  <c r="N307" i="1"/>
  <c r="N305" i="1"/>
  <c r="N318" i="1"/>
  <c r="N304" i="1"/>
  <c r="N344" i="1"/>
  <c r="N330" i="1"/>
  <c r="N329" i="1"/>
  <c r="N348" i="1"/>
  <c r="N328" i="4"/>
  <c r="N331" i="4"/>
  <c r="N326" i="4"/>
  <c r="N330" i="4"/>
  <c r="N196" i="4"/>
  <c r="N126" i="4"/>
  <c r="N67" i="4"/>
  <c r="N53" i="4"/>
  <c r="N61" i="4"/>
  <c r="N59" i="4"/>
  <c r="N76" i="4"/>
  <c r="N71" i="4"/>
  <c r="N55" i="4"/>
  <c r="N57" i="4"/>
  <c r="N64" i="4"/>
  <c r="N68" i="4"/>
  <c r="N65" i="4"/>
  <c r="N60" i="4"/>
  <c r="N52" i="4"/>
  <c r="N77" i="4"/>
  <c r="N66" i="4"/>
  <c r="N54" i="4"/>
  <c r="N75" i="4"/>
  <c r="N58" i="4"/>
  <c r="N69" i="4"/>
  <c r="N78" i="4"/>
  <c r="N62" i="4"/>
  <c r="N79" i="4"/>
  <c r="N63" i="4"/>
  <c r="N70" i="4"/>
  <c r="N72" i="4"/>
  <c r="N302" i="3"/>
  <c r="N304" i="3"/>
  <c r="N298" i="3"/>
  <c r="N300" i="3"/>
  <c r="N296" i="3"/>
  <c r="N255" i="3"/>
  <c r="N257" i="3"/>
  <c r="N256" i="3"/>
  <c r="K309" i="2"/>
  <c r="N303" i="2" s="1"/>
  <c r="N313" i="1"/>
  <c r="N312" i="1"/>
  <c r="N323" i="1"/>
  <c r="N310" i="1"/>
  <c r="N317" i="1"/>
  <c r="N309" i="1"/>
  <c r="N314" i="1"/>
  <c r="N319" i="1"/>
  <c r="N311" i="1"/>
  <c r="N342" i="1"/>
  <c r="N343" i="1"/>
  <c r="N290" i="1"/>
  <c r="N244" i="1"/>
  <c r="N248" i="1"/>
  <c r="N247" i="1"/>
  <c r="N269" i="1"/>
  <c r="N265" i="1"/>
  <c r="N266" i="1"/>
  <c r="N268" i="1"/>
  <c r="N94" i="1"/>
  <c r="N92" i="1"/>
  <c r="N336" i="4"/>
  <c r="N335" i="4"/>
  <c r="N337" i="4"/>
  <c r="N116" i="4"/>
  <c r="N222" i="4"/>
  <c r="N332" i="4"/>
  <c r="N338" i="4"/>
  <c r="N325" i="4"/>
  <c r="N333" i="4"/>
  <c r="N327" i="4"/>
  <c r="N108" i="4"/>
  <c r="N181" i="4"/>
  <c r="N169" i="4"/>
  <c r="N211" i="4"/>
  <c r="N329" i="4"/>
  <c r="N121" i="4"/>
  <c r="N208" i="4"/>
  <c r="N153" i="4"/>
  <c r="N178" i="4"/>
  <c r="N141" i="4"/>
  <c r="N122" i="4"/>
  <c r="N221" i="4"/>
  <c r="N155" i="4"/>
  <c r="N170" i="4"/>
  <c r="N160" i="4"/>
  <c r="N104" i="4"/>
  <c r="N191" i="4"/>
  <c r="N150" i="4"/>
  <c r="N134" i="4"/>
  <c r="N135" i="4"/>
  <c r="N210" i="4"/>
  <c r="N182" i="4"/>
  <c r="N140" i="4"/>
  <c r="N115" i="4"/>
  <c r="N123" i="4"/>
  <c r="N152" i="4"/>
  <c r="N107" i="4"/>
  <c r="N163" i="4"/>
  <c r="N212" i="4"/>
  <c r="N193" i="4"/>
  <c r="N156" i="4"/>
  <c r="N138" i="4"/>
  <c r="N174" i="4"/>
  <c r="N176" i="4"/>
  <c r="N110" i="4"/>
  <c r="N114" i="4"/>
  <c r="N194" i="4"/>
  <c r="N187" i="4"/>
  <c r="N214" i="4"/>
  <c r="N205" i="4"/>
  <c r="N183" i="4"/>
  <c r="N201" i="4"/>
  <c r="N209" i="4"/>
  <c r="N158" i="4"/>
  <c r="N103" i="4"/>
  <c r="N129" i="4"/>
  <c r="N106" i="4"/>
  <c r="N101" i="4"/>
  <c r="N157" i="4"/>
  <c r="N120" i="4"/>
  <c r="N172" i="4"/>
  <c r="N119" i="4"/>
  <c r="N180" i="4"/>
  <c r="N165" i="4"/>
  <c r="N125" i="4"/>
  <c r="N219" i="4"/>
  <c r="N213" i="4"/>
  <c r="N206" i="4"/>
  <c r="N184" i="4"/>
  <c r="N177" i="4"/>
  <c r="N197" i="4"/>
  <c r="N192" i="4"/>
  <c r="N185" i="4"/>
  <c r="N132" i="4"/>
  <c r="N218" i="4"/>
  <c r="N130" i="4"/>
  <c r="N198" i="4"/>
  <c r="N144" i="4"/>
  <c r="N102" i="4"/>
  <c r="N154" i="4"/>
  <c r="N173" i="4"/>
  <c r="N131" i="4"/>
  <c r="N143" i="4"/>
  <c r="N127" i="4"/>
  <c r="N112" i="4"/>
  <c r="N146" i="4"/>
  <c r="N117" i="4"/>
  <c r="N164" i="4"/>
  <c r="N151" i="4"/>
  <c r="N113" i="4"/>
  <c r="N220" i="4"/>
  <c r="N207" i="4"/>
  <c r="N189" i="4"/>
  <c r="N217" i="4"/>
  <c r="N161" i="4"/>
  <c r="N171" i="4"/>
  <c r="N179" i="4"/>
  <c r="N215" i="4"/>
  <c r="N188" i="4"/>
  <c r="N124" i="4"/>
  <c r="N136" i="4"/>
  <c r="N200" i="4"/>
  <c r="N186" i="4"/>
  <c r="N195" i="4"/>
  <c r="N167" i="4"/>
  <c r="N168" i="4"/>
  <c r="N137" i="4"/>
  <c r="N159" i="4"/>
  <c r="N133" i="4"/>
  <c r="N162" i="4"/>
  <c r="N118" i="4"/>
  <c r="N111" i="4"/>
  <c r="N105" i="4"/>
  <c r="N139" i="4"/>
  <c r="N109" i="4"/>
  <c r="N166" i="4"/>
  <c r="N145" i="4"/>
  <c r="N128" i="4"/>
  <c r="N175" i="4"/>
  <c r="N100" i="4"/>
  <c r="N199" i="4"/>
  <c r="N142" i="4"/>
  <c r="N216" i="4"/>
  <c r="N291" i="4"/>
  <c r="N292" i="4"/>
  <c r="N293" i="4"/>
  <c r="N290" i="4"/>
  <c r="N292" i="3"/>
  <c r="N299" i="3"/>
  <c r="N305" i="3"/>
  <c r="N294" i="3"/>
  <c r="N295" i="3"/>
  <c r="N308" i="3"/>
  <c r="N307" i="3"/>
  <c r="N306" i="3"/>
  <c r="N289" i="3"/>
  <c r="N290" i="3"/>
  <c r="N282" i="3"/>
  <c r="N254" i="3"/>
  <c r="N229" i="3"/>
  <c r="N230" i="3"/>
  <c r="N94" i="3"/>
  <c r="N93" i="3"/>
  <c r="N52" i="3"/>
  <c r="N71" i="3"/>
  <c r="N77" i="3"/>
  <c r="N57" i="3"/>
  <c r="N55" i="3"/>
  <c r="N68" i="3"/>
  <c r="N66" i="3"/>
  <c r="N67" i="3"/>
  <c r="N32" i="3"/>
  <c r="N22" i="3"/>
  <c r="N30" i="3"/>
  <c r="N46" i="3"/>
  <c r="N17" i="3"/>
  <c r="N35" i="3"/>
  <c r="N29" i="3"/>
  <c r="N16" i="3"/>
  <c r="N27" i="3"/>
  <c r="N34" i="3"/>
  <c r="N21" i="3"/>
  <c r="N40" i="3"/>
  <c r="N31" i="3"/>
  <c r="N36" i="3"/>
  <c r="N37" i="3"/>
  <c r="N23" i="3"/>
  <c r="N42" i="3"/>
  <c r="N247" i="3"/>
  <c r="N244" i="3"/>
  <c r="N246" i="3"/>
  <c r="N326" i="3"/>
  <c r="N332" i="3"/>
  <c r="N265" i="3"/>
  <c r="N266" i="3"/>
  <c r="N86" i="3"/>
  <c r="N64" i="3"/>
  <c r="N317" i="3"/>
  <c r="N53" i="3"/>
  <c r="N323" i="3"/>
  <c r="N62" i="3"/>
  <c r="N327" i="3"/>
  <c r="N59" i="3"/>
  <c r="N73" i="3"/>
  <c r="N324" i="3"/>
  <c r="N314" i="3"/>
  <c r="N268" i="3"/>
  <c r="N245" i="3"/>
  <c r="N18" i="3"/>
  <c r="N69" i="3"/>
  <c r="N328" i="3"/>
  <c r="N318" i="3"/>
  <c r="N315" i="3"/>
  <c r="N19" i="3"/>
  <c r="N269" i="3"/>
  <c r="N76" i="3"/>
  <c r="N60" i="3"/>
  <c r="N333" i="3"/>
  <c r="N320" i="3"/>
  <c r="N24" i="3"/>
  <c r="N331" i="3"/>
  <c r="N74" i="3"/>
  <c r="N58" i="3"/>
  <c r="N291" i="3"/>
  <c r="N20" i="3"/>
  <c r="N301" i="3"/>
  <c r="N38" i="3"/>
  <c r="N65" i="3"/>
  <c r="N316" i="3"/>
  <c r="N297" i="3"/>
  <c r="N45" i="3"/>
  <c r="N330" i="3"/>
  <c r="N319" i="3"/>
  <c r="N44" i="3"/>
  <c r="N75" i="3"/>
  <c r="N237" i="3"/>
  <c r="N248" i="3"/>
  <c r="N78" i="3"/>
  <c r="N329" i="3"/>
  <c r="N321" i="3"/>
  <c r="N33" i="3"/>
  <c r="N43" i="3"/>
  <c r="N267" i="3"/>
  <c r="N72" i="3"/>
  <c r="N56" i="3"/>
  <c r="N243" i="3"/>
  <c r="N41" i="3"/>
  <c r="N39" i="3"/>
  <c r="N325" i="3"/>
  <c r="N70" i="3"/>
  <c r="N54" i="3"/>
  <c r="N79" i="3"/>
  <c r="N26" i="3"/>
  <c r="N61" i="3"/>
  <c r="N25" i="3"/>
  <c r="N303" i="3"/>
  <c r="N276" i="2"/>
  <c r="N265" i="2"/>
  <c r="N236" i="2"/>
  <c r="K223" i="2"/>
  <c r="N112" i="2" s="1"/>
  <c r="N67" i="2"/>
  <c r="N77" i="2"/>
  <c r="N63" i="2"/>
  <c r="N70" i="2"/>
  <c r="N57" i="2"/>
  <c r="N58" i="2"/>
  <c r="N53" i="2"/>
  <c r="N76" i="2"/>
  <c r="N79" i="2"/>
  <c r="N78" i="2"/>
  <c r="N65" i="2"/>
  <c r="N66" i="2"/>
  <c r="N61" i="2"/>
  <c r="N52" i="2"/>
  <c r="N74" i="2"/>
  <c r="N69" i="2"/>
  <c r="N60" i="2"/>
  <c r="N55" i="2"/>
  <c r="N62" i="2"/>
  <c r="N64" i="2"/>
  <c r="N68" i="2"/>
  <c r="N75" i="2"/>
  <c r="N56" i="2"/>
  <c r="N29" i="2"/>
  <c r="N24" i="2"/>
  <c r="N32" i="2"/>
  <c r="N20" i="2"/>
  <c r="N26" i="2"/>
  <c r="N40" i="2"/>
  <c r="N41" i="2"/>
  <c r="N34" i="2"/>
  <c r="N44" i="2"/>
  <c r="N33" i="2"/>
  <c r="N22" i="2"/>
  <c r="N21" i="2"/>
  <c r="N19" i="2"/>
  <c r="N23" i="2"/>
  <c r="N17" i="2"/>
  <c r="N35" i="2"/>
  <c r="N43" i="2"/>
  <c r="N37" i="2"/>
  <c r="N18" i="2"/>
  <c r="N31" i="2"/>
  <c r="N42" i="2"/>
  <c r="N28" i="2"/>
  <c r="N30" i="2"/>
  <c r="N27" i="2"/>
  <c r="N45" i="2"/>
  <c r="N16" i="2"/>
  <c r="N25" i="2"/>
  <c r="N39" i="2"/>
  <c r="N36" i="2"/>
  <c r="N38" i="2"/>
  <c r="N283" i="2"/>
  <c r="N71" i="2"/>
  <c r="N54" i="2"/>
  <c r="N73" i="2"/>
  <c r="N72" i="2"/>
  <c r="N243" i="2"/>
  <c r="N248" i="2"/>
  <c r="N230" i="2"/>
  <c r="N228" i="2"/>
  <c r="N245" i="2"/>
  <c r="N247" i="2"/>
  <c r="N244" i="2"/>
  <c r="N92" i="2"/>
  <c r="N229" i="2"/>
  <c r="N246" i="2"/>
  <c r="N94" i="2"/>
  <c r="K334" i="2"/>
  <c r="N320" i="2" s="1"/>
  <c r="N289" i="1" l="1"/>
  <c r="N293" i="1"/>
  <c r="N294" i="1"/>
  <c r="N297" i="1"/>
  <c r="N269" i="2"/>
  <c r="N259" i="2"/>
  <c r="N256" i="2"/>
  <c r="N254" i="2"/>
  <c r="N66" i="1"/>
  <c r="N301" i="2"/>
  <c r="N295" i="2"/>
  <c r="N298" i="2"/>
  <c r="N297" i="2"/>
  <c r="N304" i="2"/>
  <c r="N290" i="2"/>
  <c r="N296" i="2"/>
  <c r="N307" i="2"/>
  <c r="N299" i="2"/>
  <c r="N294" i="2"/>
  <c r="N300" i="2"/>
  <c r="N302" i="2"/>
  <c r="N293" i="2"/>
  <c r="N305" i="2"/>
  <c r="N292" i="2"/>
  <c r="N267" i="2"/>
  <c r="N266" i="2"/>
  <c r="N255" i="2"/>
  <c r="N258" i="2"/>
  <c r="N179" i="3"/>
  <c r="N146" i="3"/>
  <c r="N144" i="3"/>
  <c r="N214" i="3"/>
  <c r="N193" i="3"/>
  <c r="N167" i="3"/>
  <c r="N180" i="3"/>
  <c r="N120" i="3"/>
  <c r="N124" i="3"/>
  <c r="N142" i="3"/>
  <c r="N103" i="3"/>
  <c r="N110" i="3"/>
  <c r="N183" i="3"/>
  <c r="N186" i="3"/>
  <c r="N113" i="3"/>
  <c r="N125" i="3"/>
  <c r="N211" i="3"/>
  <c r="N104" i="3"/>
  <c r="N191" i="3"/>
  <c r="N127" i="3"/>
  <c r="N184" i="3"/>
  <c r="N131" i="3"/>
  <c r="N116" i="3"/>
  <c r="N122" i="3"/>
  <c r="N212" i="3"/>
  <c r="N153" i="3"/>
  <c r="N154" i="3"/>
  <c r="N218" i="3"/>
  <c r="N141" i="3"/>
  <c r="N55" i="1"/>
  <c r="N69" i="1"/>
  <c r="N79" i="1"/>
  <c r="N56" i="1"/>
  <c r="N52" i="1"/>
  <c r="N177" i="3"/>
  <c r="N195" i="3"/>
  <c r="N163" i="3"/>
  <c r="N126" i="3"/>
  <c r="N178" i="3"/>
  <c r="N134" i="3"/>
  <c r="N187" i="3"/>
  <c r="N152" i="3"/>
  <c r="N137" i="3"/>
  <c r="N155" i="3"/>
  <c r="N107" i="3"/>
  <c r="N102" i="3"/>
  <c r="N206" i="3"/>
  <c r="N168" i="3"/>
  <c r="N156" i="3"/>
  <c r="N210" i="3"/>
  <c r="N165" i="3"/>
  <c r="N132" i="3"/>
  <c r="N143" i="3"/>
  <c r="N174" i="3"/>
  <c r="N199" i="3"/>
  <c r="N175" i="3"/>
  <c r="N192" i="3"/>
  <c r="N133" i="3"/>
  <c r="N200" i="3"/>
  <c r="N182" i="3"/>
  <c r="N221" i="3"/>
  <c r="N135" i="3"/>
  <c r="N209" i="3"/>
  <c r="N118" i="3"/>
  <c r="N190" i="3"/>
  <c r="N140" i="3"/>
  <c r="N162" i="3"/>
  <c r="N185" i="3"/>
  <c r="N217" i="3"/>
  <c r="N159" i="3"/>
  <c r="N196" i="3"/>
  <c r="N173" i="3"/>
  <c r="N171" i="3"/>
  <c r="N121" i="3"/>
  <c r="N119" i="3"/>
  <c r="N128" i="3"/>
  <c r="N197" i="3"/>
  <c r="N139" i="3"/>
  <c r="N189" i="3"/>
  <c r="N136" i="3"/>
  <c r="N115" i="3"/>
  <c r="N208" i="3"/>
  <c r="N205" i="3"/>
  <c r="N216" i="3"/>
  <c r="N138" i="3"/>
  <c r="N172" i="3"/>
  <c r="N150" i="3"/>
  <c r="N161" i="3"/>
  <c r="N123" i="3"/>
  <c r="N194" i="3"/>
  <c r="N181" i="3"/>
  <c r="N158" i="3"/>
  <c r="N151" i="3"/>
  <c r="N169" i="3"/>
  <c r="N130" i="3"/>
  <c r="N170" i="3"/>
  <c r="N112" i="3"/>
  <c r="N207" i="3"/>
  <c r="N101" i="3"/>
  <c r="N188" i="3"/>
  <c r="N108" i="3"/>
  <c r="N166" i="3"/>
  <c r="N176" i="3"/>
  <c r="N220" i="3"/>
  <c r="N145" i="3"/>
  <c r="N213" i="3"/>
  <c r="N105" i="3"/>
  <c r="N215" i="3"/>
  <c r="N160" i="3"/>
  <c r="N100" i="3"/>
  <c r="N157" i="3"/>
  <c r="N219" i="3"/>
  <c r="N164" i="3"/>
  <c r="N114" i="3"/>
  <c r="N111" i="3"/>
  <c r="N201" i="3"/>
  <c r="N109" i="3"/>
  <c r="N129" i="3"/>
  <c r="N117" i="3"/>
  <c r="N222" i="3"/>
  <c r="N198" i="3"/>
  <c r="N208" i="1"/>
  <c r="N110" i="1"/>
  <c r="N182" i="1"/>
  <c r="N197" i="1"/>
  <c r="N196" i="1"/>
  <c r="N210" i="1"/>
  <c r="N167" i="1"/>
  <c r="N146" i="1"/>
  <c r="N152" i="1"/>
  <c r="N194" i="1"/>
  <c r="N129" i="1"/>
  <c r="N137" i="1"/>
  <c r="N162" i="1"/>
  <c r="N144" i="1"/>
  <c r="N172" i="1"/>
  <c r="N191" i="1"/>
  <c r="N125" i="1"/>
  <c r="N185" i="1"/>
  <c r="N133" i="1"/>
  <c r="N215" i="1"/>
  <c r="N217" i="1"/>
  <c r="N190" i="1"/>
  <c r="N181" i="1"/>
  <c r="N100" i="1"/>
  <c r="N122" i="1"/>
  <c r="N200" i="1"/>
  <c r="N222" i="1"/>
  <c r="N186" i="1"/>
  <c r="N140" i="1"/>
  <c r="N209" i="1"/>
  <c r="N128" i="1"/>
  <c r="N151" i="1"/>
  <c r="N169" i="1"/>
  <c r="N141" i="1"/>
  <c r="N108" i="1"/>
  <c r="N154" i="1"/>
  <c r="N205" i="1"/>
  <c r="N198" i="1"/>
  <c r="N102" i="1"/>
  <c r="N155" i="1"/>
  <c r="N134" i="1"/>
  <c r="N130" i="1"/>
  <c r="N164" i="1"/>
  <c r="N157" i="1"/>
  <c r="N120" i="1"/>
  <c r="N213" i="1"/>
  <c r="N115" i="1"/>
  <c r="N156" i="1"/>
  <c r="N178" i="1"/>
  <c r="N161" i="1"/>
  <c r="N114" i="1"/>
  <c r="N119" i="1"/>
  <c r="N168" i="1"/>
  <c r="N101" i="1"/>
  <c r="N206" i="1"/>
  <c r="N192" i="1"/>
  <c r="N199" i="1"/>
  <c r="N195" i="1"/>
  <c r="N176" i="1"/>
  <c r="N216" i="1"/>
  <c r="N131" i="1"/>
  <c r="N127" i="1"/>
  <c r="N183" i="1"/>
  <c r="N143" i="1"/>
  <c r="N184" i="1"/>
  <c r="N188" i="1"/>
  <c r="N171" i="1"/>
  <c r="N201" i="1"/>
  <c r="N160" i="1"/>
  <c r="N132" i="1"/>
  <c r="N135" i="1"/>
  <c r="N145" i="1"/>
  <c r="N179" i="1"/>
  <c r="N212" i="1"/>
  <c r="N220" i="1"/>
  <c r="N106" i="1"/>
  <c r="N166" i="1"/>
  <c r="N165" i="1"/>
  <c r="N214" i="1"/>
  <c r="N112" i="1"/>
  <c r="N126" i="1"/>
  <c r="N158" i="1"/>
  <c r="N211" i="1"/>
  <c r="N174" i="1"/>
  <c r="N121" i="1"/>
  <c r="N221" i="1"/>
  <c r="N173" i="1"/>
  <c r="N118" i="1"/>
  <c r="N139" i="1"/>
  <c r="N136" i="1"/>
  <c r="N117" i="1"/>
  <c r="N109" i="1"/>
  <c r="N111" i="1"/>
  <c r="N107" i="1"/>
  <c r="N180" i="1"/>
  <c r="N193" i="1"/>
  <c r="N163" i="1"/>
  <c r="N187" i="1"/>
  <c r="N177" i="1"/>
  <c r="N123" i="1"/>
  <c r="N116" i="1"/>
  <c r="N105" i="1"/>
  <c r="N207" i="1"/>
  <c r="N113" i="1"/>
  <c r="N104" i="1"/>
  <c r="N138" i="1"/>
  <c r="N103" i="1"/>
  <c r="N153" i="1"/>
  <c r="N159" i="1"/>
  <c r="N189" i="1"/>
  <c r="N218" i="1"/>
  <c r="N150" i="1"/>
  <c r="N175" i="1"/>
  <c r="N219" i="1"/>
  <c r="N142" i="1"/>
  <c r="N124" i="1"/>
  <c r="N76" i="1"/>
  <c r="N67" i="1"/>
  <c r="N53" i="1"/>
  <c r="N70" i="1"/>
  <c r="N74" i="1"/>
  <c r="N75" i="1"/>
  <c r="N71" i="1"/>
  <c r="N68" i="1"/>
  <c r="N60" i="1"/>
  <c r="N77" i="1"/>
  <c r="N78" i="1"/>
  <c r="N62" i="1"/>
  <c r="N64" i="1"/>
  <c r="N65" i="1"/>
  <c r="N73" i="1"/>
  <c r="N72" i="1"/>
  <c r="N58" i="1"/>
  <c r="N54" i="1"/>
  <c r="N61" i="1"/>
  <c r="N57" i="1"/>
  <c r="N63" i="1"/>
  <c r="N289" i="2"/>
  <c r="N306" i="2"/>
  <c r="N291" i="2"/>
  <c r="N308" i="2"/>
  <c r="N161" i="2"/>
  <c r="N211" i="2"/>
  <c r="N218" i="2"/>
  <c r="N109" i="2"/>
  <c r="N170" i="2"/>
  <c r="N216" i="2"/>
  <c r="N183" i="2"/>
  <c r="N122" i="2"/>
  <c r="N153" i="2"/>
  <c r="N184" i="2"/>
  <c r="N171" i="2"/>
  <c r="N222" i="2"/>
  <c r="N215" i="2"/>
  <c r="N134" i="2"/>
  <c r="N155" i="2"/>
  <c r="N127" i="2"/>
  <c r="N111" i="2"/>
  <c r="N137" i="2"/>
  <c r="N209" i="2"/>
  <c r="N164" i="2"/>
  <c r="N166" i="2"/>
  <c r="N145" i="2"/>
  <c r="N115" i="2"/>
  <c r="N175" i="2"/>
  <c r="N131" i="2"/>
  <c r="N107" i="2"/>
  <c r="N156" i="2"/>
  <c r="N190" i="2"/>
  <c r="N126" i="2"/>
  <c r="N121" i="2"/>
  <c r="N217" i="2"/>
  <c r="N105" i="2"/>
  <c r="N188" i="2"/>
  <c r="N169" i="2"/>
  <c r="N192" i="2"/>
  <c r="N196" i="2"/>
  <c r="N133" i="2"/>
  <c r="N185" i="2"/>
  <c r="N130" i="2"/>
  <c r="N104" i="2"/>
  <c r="N116" i="2"/>
  <c r="N141" i="2"/>
  <c r="N221" i="2"/>
  <c r="N213" i="2"/>
  <c r="N125" i="2"/>
  <c r="N193" i="2"/>
  <c r="N151" i="2"/>
  <c r="N194" i="2"/>
  <c r="N101" i="2"/>
  <c r="N201" i="2"/>
  <c r="N142" i="2"/>
  <c r="N140" i="2"/>
  <c r="N117" i="2"/>
  <c r="N138" i="2"/>
  <c r="N168" i="2"/>
  <c r="N189" i="2"/>
  <c r="N200" i="2"/>
  <c r="N205" i="2"/>
  <c r="N174" i="2"/>
  <c r="N102" i="2"/>
  <c r="N103" i="2"/>
  <c r="N187" i="2"/>
  <c r="N195" i="2"/>
  <c r="N132" i="2"/>
  <c r="N106" i="2"/>
  <c r="N214" i="2"/>
  <c r="N220" i="2"/>
  <c r="N135" i="2"/>
  <c r="N199" i="2"/>
  <c r="N197" i="2"/>
  <c r="N165" i="2"/>
  <c r="N118" i="2"/>
  <c r="N113" i="2"/>
  <c r="N119" i="2"/>
  <c r="N136" i="2"/>
  <c r="N176" i="2"/>
  <c r="N172" i="2"/>
  <c r="N158" i="2"/>
  <c r="N110" i="2"/>
  <c r="N210" i="2"/>
  <c r="N208" i="2"/>
  <c r="N159" i="2"/>
  <c r="N173" i="2"/>
  <c r="N154" i="2"/>
  <c r="N144" i="2"/>
  <c r="N129" i="2"/>
  <c r="N179" i="2"/>
  <c r="N167" i="2"/>
  <c r="N100" i="2"/>
  <c r="N198" i="2"/>
  <c r="N160" i="2"/>
  <c r="N178" i="2"/>
  <c r="N150" i="2"/>
  <c r="N206" i="2"/>
  <c r="N143" i="2"/>
  <c r="N182" i="2"/>
  <c r="N128" i="2"/>
  <c r="N139" i="2"/>
  <c r="N123" i="2"/>
  <c r="N108" i="2"/>
  <c r="N212" i="2"/>
  <c r="N181" i="2"/>
  <c r="N207" i="2"/>
  <c r="N120" i="2"/>
  <c r="N186" i="2"/>
  <c r="N146" i="2"/>
  <c r="N157" i="2"/>
  <c r="N191" i="2"/>
  <c r="N152" i="2"/>
  <c r="N219" i="2"/>
  <c r="N177" i="2"/>
  <c r="N124" i="2"/>
  <c r="N162" i="2"/>
  <c r="N114" i="2"/>
  <c r="N163" i="2"/>
  <c r="N180" i="2"/>
  <c r="N324" i="2"/>
  <c r="N317" i="2"/>
  <c r="N322" i="2"/>
  <c r="N327" i="2"/>
  <c r="N318" i="2"/>
  <c r="N331" i="2"/>
  <c r="N323" i="2"/>
  <c r="N315" i="2"/>
  <c r="N330" i="2"/>
  <c r="N328" i="2"/>
  <c r="N333" i="2"/>
  <c r="N329" i="2"/>
  <c r="N326" i="2"/>
  <c r="N314" i="2"/>
  <c r="N321" i="2"/>
  <c r="N319" i="2"/>
  <c r="N325" i="2"/>
  <c r="N316" i="2"/>
  <c r="N332" i="2"/>
  <c r="L47" i="1" l="1"/>
  <c r="O18" i="1" s="1"/>
  <c r="M2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6" i="1"/>
  <c r="D17" i="1"/>
  <c r="F17" i="1" s="1"/>
  <c r="D18" i="1"/>
  <c r="D19" i="1"/>
  <c r="D20" i="1"/>
  <c r="F20" i="1" s="1"/>
  <c r="D21" i="1"/>
  <c r="F21" i="1" s="1"/>
  <c r="D22" i="1"/>
  <c r="D23" i="1"/>
  <c r="D24" i="1"/>
  <c r="F24" i="1" s="1"/>
  <c r="D25" i="1"/>
  <c r="F25" i="1" s="1"/>
  <c r="D26" i="1"/>
  <c r="D27" i="1"/>
  <c r="F27" i="1" s="1"/>
  <c r="D28" i="1"/>
  <c r="F28" i="1" s="1"/>
  <c r="D29" i="1"/>
  <c r="F29" i="1" s="1"/>
  <c r="D30" i="1"/>
  <c r="D31" i="1"/>
  <c r="F31" i="1" s="1"/>
  <c r="D32" i="1"/>
  <c r="F32" i="1" s="1"/>
  <c r="D33" i="1"/>
  <c r="F33" i="1" s="1"/>
  <c r="D34" i="1"/>
  <c r="D35" i="1"/>
  <c r="F35" i="1" s="1"/>
  <c r="D36" i="1"/>
  <c r="F36" i="1" s="1"/>
  <c r="D37" i="1"/>
  <c r="F37" i="1" s="1"/>
  <c r="D38" i="1"/>
  <c r="D39" i="1"/>
  <c r="F39" i="1" s="1"/>
  <c r="D40" i="1"/>
  <c r="F40" i="1" s="1"/>
  <c r="D41" i="1"/>
  <c r="F41" i="1" s="1"/>
  <c r="D42" i="1"/>
  <c r="D43" i="1"/>
  <c r="F43" i="1" s="1"/>
  <c r="D44" i="1"/>
  <c r="F44" i="1" s="1"/>
  <c r="D45" i="1"/>
  <c r="F45" i="1" s="1"/>
  <c r="D46" i="1"/>
  <c r="F16" i="1"/>
  <c r="M46" i="1" l="1"/>
  <c r="M30" i="1"/>
  <c r="O44" i="1"/>
  <c r="O28" i="1"/>
  <c r="M34" i="1"/>
  <c r="M18" i="1"/>
  <c r="O32" i="1"/>
  <c r="M42" i="1"/>
  <c r="M26" i="1"/>
  <c r="O40" i="1"/>
  <c r="O24" i="1"/>
  <c r="P24" i="1" s="1"/>
  <c r="M38" i="1"/>
  <c r="M22" i="1"/>
  <c r="O36" i="1"/>
  <c r="O20" i="1"/>
  <c r="P20" i="1" s="1"/>
  <c r="F23" i="1"/>
  <c r="F46" i="1"/>
  <c r="F42" i="1"/>
  <c r="F38" i="1"/>
  <c r="F34" i="1"/>
  <c r="F30" i="1"/>
  <c r="F26" i="1"/>
  <c r="F22" i="1"/>
  <c r="F18" i="1"/>
  <c r="K18" i="1" s="1"/>
  <c r="M16" i="1"/>
  <c r="K16" i="1" s="1"/>
  <c r="M43" i="1"/>
  <c r="M39" i="1"/>
  <c r="K39" i="1" s="1"/>
  <c r="M35" i="1"/>
  <c r="K35" i="1" s="1"/>
  <c r="M31" i="1"/>
  <c r="K31" i="1" s="1"/>
  <c r="M27" i="1"/>
  <c r="K27" i="1" s="1"/>
  <c r="M23" i="1"/>
  <c r="M19" i="1"/>
  <c r="O45" i="1"/>
  <c r="P45" i="1" s="1"/>
  <c r="O41" i="1"/>
  <c r="O37" i="1"/>
  <c r="P37" i="1" s="1"/>
  <c r="O33" i="1"/>
  <c r="P33" i="1" s="1"/>
  <c r="O29" i="1"/>
  <c r="P29" i="1" s="1"/>
  <c r="O25" i="1"/>
  <c r="O21" i="1"/>
  <c r="P21" i="1" s="1"/>
  <c r="O17" i="1"/>
  <c r="P17" i="1" s="1"/>
  <c r="M45" i="1"/>
  <c r="K45" i="1" s="1"/>
  <c r="M41" i="1"/>
  <c r="K41" i="1" s="1"/>
  <c r="M37" i="1"/>
  <c r="K37" i="1" s="1"/>
  <c r="M33" i="1"/>
  <c r="K33" i="1" s="1"/>
  <c r="M29" i="1"/>
  <c r="K29" i="1" s="1"/>
  <c r="M25" i="1"/>
  <c r="K25" i="1" s="1"/>
  <c r="M21" i="1"/>
  <c r="K21" i="1" s="1"/>
  <c r="M17" i="1"/>
  <c r="K17" i="1" s="1"/>
  <c r="O16" i="1"/>
  <c r="P16" i="1" s="1"/>
  <c r="O43" i="1"/>
  <c r="O39" i="1"/>
  <c r="P39" i="1" s="1"/>
  <c r="O35" i="1"/>
  <c r="P35" i="1" s="1"/>
  <c r="O31" i="1"/>
  <c r="P31" i="1" s="1"/>
  <c r="O27" i="1"/>
  <c r="O23" i="1"/>
  <c r="P23" i="1" s="1"/>
  <c r="O19" i="1"/>
  <c r="P19" i="1" s="1"/>
  <c r="K43" i="1"/>
  <c r="F19" i="1"/>
  <c r="M44" i="1"/>
  <c r="K44" i="1" s="1"/>
  <c r="M40" i="1"/>
  <c r="K40" i="1" s="1"/>
  <c r="M36" i="1"/>
  <c r="K36" i="1" s="1"/>
  <c r="M32" i="1"/>
  <c r="K32" i="1" s="1"/>
  <c r="M28" i="1"/>
  <c r="K28" i="1" s="1"/>
  <c r="M24" i="1"/>
  <c r="K24" i="1" s="1"/>
  <c r="O46" i="1"/>
  <c r="O42" i="1"/>
  <c r="P42" i="1" s="1"/>
  <c r="O38" i="1"/>
  <c r="P38" i="1" s="1"/>
  <c r="O34" i="1"/>
  <c r="P34" i="1" s="1"/>
  <c r="O30" i="1"/>
  <c r="O26" i="1"/>
  <c r="P26" i="1" s="1"/>
  <c r="O22" i="1"/>
  <c r="P22" i="1" s="1"/>
  <c r="K20" i="1"/>
  <c r="K30" i="1" l="1"/>
  <c r="K42" i="1"/>
  <c r="K46" i="1"/>
  <c r="K34" i="1"/>
  <c r="K19" i="1"/>
  <c r="K38" i="1"/>
  <c r="P30" i="1"/>
  <c r="P46" i="1"/>
  <c r="P27" i="1"/>
  <c r="P43" i="1"/>
  <c r="P25" i="1"/>
  <c r="P41" i="1"/>
  <c r="P36" i="1"/>
  <c r="P40" i="1"/>
  <c r="P28" i="1"/>
  <c r="P32" i="1"/>
  <c r="K22" i="1"/>
  <c r="K26" i="1"/>
  <c r="P44" i="1"/>
  <c r="P18" i="1"/>
  <c r="K23" i="1"/>
  <c r="K47" i="1"/>
  <c r="N17" i="1" s="1"/>
  <c r="N16" i="1" l="1"/>
  <c r="N22" i="1"/>
  <c r="N27" i="1"/>
  <c r="N23" i="1"/>
  <c r="N36" i="1"/>
  <c r="N28" i="1"/>
  <c r="N45" i="1"/>
  <c r="N43" i="1"/>
  <c r="N40" i="1"/>
  <c r="N25" i="1"/>
  <c r="N35" i="1"/>
  <c r="N46" i="1"/>
  <c r="N21" i="1"/>
  <c r="N38" i="1"/>
  <c r="N34" i="1"/>
  <c r="N39" i="1"/>
  <c r="N37" i="1"/>
  <c r="N32" i="1"/>
  <c r="N31" i="1"/>
  <c r="N19" i="1"/>
  <c r="N20" i="1"/>
  <c r="N29" i="1"/>
  <c r="N42" i="1"/>
  <c r="N30" i="1"/>
  <c r="N41" i="1"/>
  <c r="N26" i="1"/>
  <c r="N24" i="1"/>
  <c r="N18" i="1"/>
  <c r="N44" i="1"/>
  <c r="N33" i="1"/>
</calcChain>
</file>

<file path=xl/sharedStrings.xml><?xml version="1.0" encoding="utf-8"?>
<sst xmlns="http://schemas.openxmlformats.org/spreadsheetml/2006/main" count="2459" uniqueCount="223">
  <si>
    <t>Description</t>
  </si>
  <si>
    <t>Losses</t>
  </si>
  <si>
    <t>Unadjusted Pure Premium</t>
  </si>
  <si>
    <t>Credibility</t>
  </si>
  <si>
    <t>Credibility Weighted Indicated Factor</t>
  </si>
  <si>
    <t>Balanced Credibility Weighted Indicated Factor</t>
  </si>
  <si>
    <t>Current Factor</t>
  </si>
  <si>
    <t>Balanced Current Factor</t>
  </si>
  <si>
    <t>Selected 
Factor</t>
  </si>
  <si>
    <t>Balanced 
Selected 
Factor</t>
  </si>
  <si>
    <t>Exposures</t>
  </si>
  <si>
    <t>Claim Counts</t>
  </si>
  <si>
    <t>Average Effect from Prior Factors</t>
  </si>
  <si>
    <t>Adjusted Indicated Relativity</t>
  </si>
  <si>
    <t>Rate Manual Relativity</t>
  </si>
  <si>
    <t>State Farm Mutual Automobile Insurance Company</t>
  </si>
  <si>
    <t>California</t>
  </si>
  <si>
    <t>Sequential Analysis</t>
  </si>
  <si>
    <t>BIPD</t>
  </si>
  <si>
    <t>Extra Vehicle/Superior</t>
  </si>
  <si>
    <t>Total</t>
  </si>
  <si>
    <t>Annual Mileage</t>
  </si>
  <si>
    <t>Current Exposures</t>
  </si>
  <si>
    <t>0-1,449</t>
  </si>
  <si>
    <t>1,450-2,449</t>
  </si>
  <si>
    <t>2,450-3,449</t>
  </si>
  <si>
    <t>3,450-4,449</t>
  </si>
  <si>
    <t>4,450-5,449</t>
  </si>
  <si>
    <t>5,450-6,449</t>
  </si>
  <si>
    <t>6,450-7,449</t>
  </si>
  <si>
    <t>7,450-8,449</t>
  </si>
  <si>
    <t>8,450-9,449</t>
  </si>
  <si>
    <t>9,450-10,449</t>
  </si>
  <si>
    <t>10,450-11,449</t>
  </si>
  <si>
    <t>11,450-12,449</t>
  </si>
  <si>
    <t>12,450-13,449</t>
  </si>
  <si>
    <t>13,450-14,449</t>
  </si>
  <si>
    <t>14,450-15,449</t>
  </si>
  <si>
    <t>15,450-16,449</t>
  </si>
  <si>
    <t>16,450-17,449</t>
  </si>
  <si>
    <t>17,450-18,449</t>
  </si>
  <si>
    <t>18,450-19,449</t>
  </si>
  <si>
    <t>19,450-20,449</t>
  </si>
  <si>
    <t>20,450-21,449</t>
  </si>
  <si>
    <t>21,450-23,949</t>
  </si>
  <si>
    <t>23,950-26,449</t>
  </si>
  <si>
    <t>26,450-28,949</t>
  </si>
  <si>
    <t>28,950-31,449</t>
  </si>
  <si>
    <t>31,450-33,949</t>
  </si>
  <si>
    <t>33,950 and Above</t>
  </si>
  <si>
    <t>Default</t>
  </si>
  <si>
    <t>Years Licensed</t>
  </si>
  <si>
    <t>Less than 49</t>
  </si>
  <si>
    <t>49 or More</t>
  </si>
  <si>
    <t>Usage</t>
  </si>
  <si>
    <t>Pleasure/Commute</t>
  </si>
  <si>
    <t>Business</t>
  </si>
  <si>
    <t>Farm</t>
  </si>
  <si>
    <t>Base Driver</t>
  </si>
  <si>
    <t>Extra Car - Any</t>
  </si>
  <si>
    <t>0 - Single male</t>
  </si>
  <si>
    <t>1 - Single male</t>
  </si>
  <si>
    <t>2 - Single male</t>
  </si>
  <si>
    <t>3 - Single male</t>
  </si>
  <si>
    <t>4 - Single male</t>
  </si>
  <si>
    <t>5 - Single male</t>
  </si>
  <si>
    <t>6 - Single male</t>
  </si>
  <si>
    <t>7 - Single male</t>
  </si>
  <si>
    <t>8 - Single male</t>
  </si>
  <si>
    <t>9 - Single male</t>
  </si>
  <si>
    <t>10 - Single male</t>
  </si>
  <si>
    <t>11 - Single male</t>
  </si>
  <si>
    <t>12 - Single male</t>
  </si>
  <si>
    <t>13 - Single male</t>
  </si>
  <si>
    <t>0 - Single female</t>
  </si>
  <si>
    <t>1 - Single female</t>
  </si>
  <si>
    <t>2 - Single female</t>
  </si>
  <si>
    <t>3 - Single female</t>
  </si>
  <si>
    <t>4 - Single female</t>
  </si>
  <si>
    <t>5 - Single female</t>
  </si>
  <si>
    <t>6 - Single female</t>
  </si>
  <si>
    <t>7 - Single female</t>
  </si>
  <si>
    <t>8 - Single female</t>
  </si>
  <si>
    <t>0 - Married male</t>
  </si>
  <si>
    <t>1 - Married male</t>
  </si>
  <si>
    <t>2 - Married male</t>
  </si>
  <si>
    <t>3 - Married male</t>
  </si>
  <si>
    <t>4 - Married male</t>
  </si>
  <si>
    <t>5 - Married male</t>
  </si>
  <si>
    <t>6 - Married male</t>
  </si>
  <si>
    <t>7 - Married male</t>
  </si>
  <si>
    <t>8 - Married male</t>
  </si>
  <si>
    <t>0 - Married female</t>
  </si>
  <si>
    <t>1 - Married female</t>
  </si>
  <si>
    <t>2 - Married female</t>
  </si>
  <si>
    <t>3 - Married female</t>
  </si>
  <si>
    <t>4 - Married female</t>
  </si>
  <si>
    <t>5 - Married female</t>
  </si>
  <si>
    <t>6 - Married female</t>
  </si>
  <si>
    <t>7 - Married female</t>
  </si>
  <si>
    <t>8 - Married female</t>
  </si>
  <si>
    <t>9 - Any Except Single Male</t>
  </si>
  <si>
    <t>10 - Any Except Single Male</t>
  </si>
  <si>
    <t>11 - Any Except Single Male</t>
  </si>
  <si>
    <t>12 - Any Except Single Male</t>
  </si>
  <si>
    <t>13 - Any Except Single Male</t>
  </si>
  <si>
    <t>14 - Any</t>
  </si>
  <si>
    <t>15 - Any</t>
  </si>
  <si>
    <t>16 - Any</t>
  </si>
  <si>
    <t>17 - Any</t>
  </si>
  <si>
    <t>18 - Any</t>
  </si>
  <si>
    <t>19 - Any</t>
  </si>
  <si>
    <t>20 - Any</t>
  </si>
  <si>
    <t>21 - Any</t>
  </si>
  <si>
    <t>22 - Any</t>
  </si>
  <si>
    <t>23 - Any</t>
  </si>
  <si>
    <t>24 - Any</t>
  </si>
  <si>
    <t>25 - Any</t>
  </si>
  <si>
    <t>26 - Any</t>
  </si>
  <si>
    <t>27 - Any</t>
  </si>
  <si>
    <t>28 - Any</t>
  </si>
  <si>
    <t>29 - Any</t>
  </si>
  <si>
    <t>30 - Any</t>
  </si>
  <si>
    <t>31 - Any</t>
  </si>
  <si>
    <t>32 - Any</t>
  </si>
  <si>
    <t>33 - Any</t>
  </si>
  <si>
    <t>34 - Any</t>
  </si>
  <si>
    <t>35 - Any</t>
  </si>
  <si>
    <t>36 - Any</t>
  </si>
  <si>
    <t>37 - Any</t>
  </si>
  <si>
    <t>38 - Any</t>
  </si>
  <si>
    <t>39 - Any</t>
  </si>
  <si>
    <t>40 - Any</t>
  </si>
  <si>
    <t>41 - Any</t>
  </si>
  <si>
    <t>42 - Any</t>
  </si>
  <si>
    <t>43 - Any</t>
  </si>
  <si>
    <t>44 - Any</t>
  </si>
  <si>
    <t>45 - Any</t>
  </si>
  <si>
    <t>46 - Any</t>
  </si>
  <si>
    <t>47 - Any</t>
  </si>
  <si>
    <t>48 - Any</t>
  </si>
  <si>
    <t>49 - Any</t>
  </si>
  <si>
    <t>50 - Any</t>
  </si>
  <si>
    <t>51 - Any</t>
  </si>
  <si>
    <t>52 - Any</t>
  </si>
  <si>
    <t>53 - Any</t>
  </si>
  <si>
    <t>54 - Any</t>
  </si>
  <si>
    <t>55 - Any</t>
  </si>
  <si>
    <t>56 - Any</t>
  </si>
  <si>
    <t>57 - Any</t>
  </si>
  <si>
    <t>58 - Any</t>
  </si>
  <si>
    <t>59 - Any</t>
  </si>
  <si>
    <t>60 - Any</t>
  </si>
  <si>
    <t>61 - Any</t>
  </si>
  <si>
    <t>62 - Any</t>
  </si>
  <si>
    <t>63 - Any</t>
  </si>
  <si>
    <t>64 - Any</t>
  </si>
  <si>
    <t>65 - Any</t>
  </si>
  <si>
    <t>66 - Any</t>
  </si>
  <si>
    <t>67 - Any</t>
  </si>
  <si>
    <t>68 - Any</t>
  </si>
  <si>
    <t>69 - Any</t>
  </si>
  <si>
    <t>70 - Any</t>
  </si>
  <si>
    <t>71 - Any</t>
  </si>
  <si>
    <t>72 - Any</t>
  </si>
  <si>
    <t>73 - Any</t>
  </si>
  <si>
    <t>74 - Any</t>
  </si>
  <si>
    <t>75 - Any</t>
  </si>
  <si>
    <t>76 - Any</t>
  </si>
  <si>
    <t>77 - Any</t>
  </si>
  <si>
    <t>78 - Any</t>
  </si>
  <si>
    <t>79 - Any</t>
  </si>
  <si>
    <t>80 - Any</t>
  </si>
  <si>
    <t>81 - Any</t>
  </si>
  <si>
    <t>82 - Any</t>
  </si>
  <si>
    <t>83 - Any</t>
  </si>
  <si>
    <t>Percent Use</t>
  </si>
  <si>
    <t>Principal</t>
  </si>
  <si>
    <t>Occasional</t>
  </si>
  <si>
    <t>Student Away at School</t>
  </si>
  <si>
    <t>Multi-Car Discount</t>
  </si>
  <si>
    <t>Yes</t>
  </si>
  <si>
    <t>No</t>
  </si>
  <si>
    <t>Multi-Line Discount</t>
  </si>
  <si>
    <t>(HO or CO or F/R) + PLUP</t>
  </si>
  <si>
    <t>HO or CO or F/R</t>
  </si>
  <si>
    <t>(R or MHO) + PLUP</t>
  </si>
  <si>
    <t>R or MHO</t>
  </si>
  <si>
    <t>Health or Life</t>
  </si>
  <si>
    <t>N</t>
  </si>
  <si>
    <t>Good Student Discount</t>
  </si>
  <si>
    <t>Y - Student away at School</t>
  </si>
  <si>
    <t>Y - Single Male</t>
  </si>
  <si>
    <t>Y - Single Female</t>
  </si>
  <si>
    <t>Y - Married Female</t>
  </si>
  <si>
    <t>Y - Married Male</t>
  </si>
  <si>
    <t>Persistency (Loyalty)</t>
  </si>
  <si>
    <t>2 Years or Less</t>
  </si>
  <si>
    <t>3 Years</t>
  </si>
  <si>
    <t>4 Years</t>
  </si>
  <si>
    <t>5 Years</t>
  </si>
  <si>
    <t>6 or more Years</t>
  </si>
  <si>
    <t>IDSED</t>
  </si>
  <si>
    <t>Mature Driving Discount</t>
  </si>
  <si>
    <t>Liability Rating Group</t>
  </si>
  <si>
    <t>Frequency</t>
  </si>
  <si>
    <t>Severity</t>
  </si>
  <si>
    <t>COLL</t>
  </si>
  <si>
    <t>COMP</t>
  </si>
  <si>
    <t>MPC</t>
  </si>
  <si>
    <t>Vehicle Safety Discount</t>
  </si>
  <si>
    <t>A</t>
  </si>
  <si>
    <t>B</t>
  </si>
  <si>
    <t>C</t>
  </si>
  <si>
    <t>D</t>
  </si>
  <si>
    <t>E</t>
  </si>
  <si>
    <t>UBI</t>
  </si>
  <si>
    <t>Driving Safety Record Rating Plan (DSRRP)</t>
  </si>
  <si>
    <t>Private Passenger Automobile Insurance</t>
  </si>
  <si>
    <t>State Farm considers the information contained herein as PRIVILEGED and CONFIDENTIAL. It constitutes TRADE SECRET</t>
  </si>
  <si>
    <t>material and is not to be disseminated beyond the designated recipients without the express written consent of State Farm</t>
  </si>
  <si>
    <t xml:space="preserve">©, Copyright, State Farm Mutual Automobile Insurance Company 2018 </t>
  </si>
  <si>
    <t>No reproduction of this copyrighted material allowed without express written consent from State Farm®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</si>
</sst>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0.000"/>
    <numFmt numFmtId="168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40">
    <xf numFmtId="0" fontId="0" fillId="0" borderId="0" xfId="0"/>
    <xf numFmtId="0" fontId="0" fillId="0" borderId="0" xfId="0"/>
    <xf numFmtId="165" fontId="4" fillId="0" borderId="1" xfId="3" applyNumberFormat="1" applyFont="1" applyFill="1" applyBorder="1" applyAlignment="1">
      <alignment horizontal="center" wrapText="1"/>
    </xf>
    <xf numFmtId="167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 applyFill="1" applyAlignment="1">
      <alignment horizontal="center"/>
    </xf>
    <xf numFmtId="0" fontId="2" fillId="0" borderId="0" xfId="0" applyFont="1"/>
    <xf numFmtId="0" fontId="6" fillId="0" borderId="0" xfId="0" applyFont="1" applyFill="1" applyAlignment="1" applyProtection="1">
      <alignment horizontal="center"/>
    </xf>
    <xf numFmtId="0" fontId="5" fillId="0" borderId="0" xfId="0" applyFont="1"/>
    <xf numFmtId="0" fontId="4" fillId="0" borderId="0" xfId="0" applyFont="1"/>
    <xf numFmtId="2" fontId="6" fillId="0" borderId="0" xfId="3" applyNumberFormat="1" applyFont="1" applyFill="1" applyAlignment="1">
      <alignment horizontal="center"/>
    </xf>
    <xf numFmtId="167" fontId="6" fillId="0" borderId="0" xfId="1" applyNumberFormat="1" applyFont="1" applyFill="1" applyAlignment="1">
      <alignment horizontal="center"/>
    </xf>
    <xf numFmtId="9" fontId="6" fillId="0" borderId="0" xfId="3" applyFont="1" applyFill="1" applyAlignment="1">
      <alignment horizontal="center"/>
    </xf>
    <xf numFmtId="167" fontId="6" fillId="0" borderId="0" xfId="0" applyNumberFormat="1" applyFont="1" applyFill="1" applyAlignment="1">
      <alignment horizontal="center"/>
    </xf>
    <xf numFmtId="0" fontId="6" fillId="0" borderId="0" xfId="0" applyFont="1" applyFill="1"/>
    <xf numFmtId="3" fontId="4" fillId="0" borderId="0" xfId="0" applyNumberFormat="1" applyFont="1"/>
    <xf numFmtId="0" fontId="0" fillId="0" borderId="0" xfId="0"/>
    <xf numFmtId="3" fontId="4" fillId="0" borderId="2" xfId="0" applyNumberFormat="1" applyFont="1" applyBorder="1"/>
    <xf numFmtId="3" fontId="4" fillId="0" borderId="0" xfId="0" applyNumberFormat="1" applyFont="1" applyBorder="1"/>
    <xf numFmtId="165" fontId="6" fillId="0" borderId="1" xfId="3" applyNumberFormat="1" applyFont="1" applyFill="1" applyBorder="1" applyAlignment="1">
      <alignment horizontal="center" wrapText="1"/>
    </xf>
    <xf numFmtId="0" fontId="8" fillId="0" borderId="0" xfId="0" applyFont="1"/>
    <xf numFmtId="2" fontId="0" fillId="0" borderId="0" xfId="0" applyNumberFormat="1"/>
    <xf numFmtId="3" fontId="4" fillId="0" borderId="0" xfId="0" applyNumberFormat="1" applyFont="1" applyFill="1"/>
    <xf numFmtId="164" fontId="6" fillId="0" borderId="1" xfId="1" applyNumberFormat="1" applyFont="1" applyFill="1" applyBorder="1" applyAlignment="1">
      <alignment horizontal="center" wrapText="1"/>
    </xf>
    <xf numFmtId="166" fontId="6" fillId="0" borderId="1" xfId="2" applyNumberFormat="1" applyFont="1" applyFill="1" applyBorder="1" applyAlignment="1">
      <alignment horizontal="center" wrapText="1"/>
    </xf>
    <xf numFmtId="1" fontId="6" fillId="0" borderId="1" xfId="0" applyNumberFormat="1" applyFont="1" applyFill="1" applyBorder="1" applyAlignment="1">
      <alignment horizontal="center" wrapText="1"/>
    </xf>
    <xf numFmtId="167" fontId="6" fillId="0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6" fillId="0" borderId="0" xfId="1" applyNumberFormat="1" applyFont="1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167" fontId="2" fillId="0" borderId="0" xfId="0" applyNumberFormat="1" applyFont="1"/>
    <xf numFmtId="0" fontId="9" fillId="0" borderId="0" xfId="0" applyFont="1"/>
    <xf numFmtId="0" fontId="10" fillId="0" borderId="0" xfId="0" applyFont="1"/>
    <xf numFmtId="0" fontId="11" fillId="2" borderId="0" xfId="0" applyFont="1" applyFill="1"/>
    <xf numFmtId="0" fontId="0" fillId="2" borderId="0" xfId="0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0">
    <cellStyle name="Comma" xfId="1" builtinId="3"/>
    <cellStyle name="Comma 2" xfId="6"/>
    <cellStyle name="Comma 3" xfId="10"/>
    <cellStyle name="Comma 3 2" xfId="15"/>
    <cellStyle name="Currency" xfId="2" builtinId="4"/>
    <cellStyle name="Currency 2" xfId="7"/>
    <cellStyle name="Currency 3" xfId="11"/>
    <cellStyle name="Currency 3 2" xfId="16"/>
    <cellStyle name="Normal" xfId="0" builtinId="0"/>
    <cellStyle name="Normal 2" xfId="4"/>
    <cellStyle name="Normal 2 2" xfId="19"/>
    <cellStyle name="Normal 2 3" xfId="5"/>
    <cellStyle name="Normal 3" xfId="9"/>
    <cellStyle name="Normal 3 2" xfId="14"/>
    <cellStyle name="Normal 4" xfId="13"/>
    <cellStyle name="Percent" xfId="3" builtinId="5"/>
    <cellStyle name="Percent 2" xfId="8"/>
    <cellStyle name="Percent 2 2" xfId="18"/>
    <cellStyle name="Percent 3" xfId="12"/>
    <cellStyle name="Percent 3 2" xfId="17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49"/>
  <sheetViews>
    <sheetView topLeftCell="A130" zoomScaleNormal="100" workbookViewId="0">
      <selection activeCell="F91" sqref="F91"/>
    </sheetView>
  </sheetViews>
  <sheetFormatPr defaultRowHeight="15" x14ac:dyDescent="0.25"/>
  <cols>
    <col min="1" max="1" width="24.85546875" customWidth="1"/>
    <col min="2" max="2" width="13.42578125" customWidth="1"/>
    <col min="3" max="3" width="14.7109375" customWidth="1"/>
    <col min="4" max="4" width="13.140625" customWidth="1"/>
    <col min="5" max="5" width="13.140625" style="1" customWidth="1"/>
    <col min="6" max="8" width="13.140625" customWidth="1"/>
    <col min="9" max="9" width="13.140625" style="17" customWidth="1"/>
    <col min="10" max="10" width="13.140625" style="1" customWidth="1"/>
    <col min="11" max="16" width="13.140625" customWidth="1"/>
  </cols>
  <sheetData>
    <row r="1" spans="1:19" s="17" customFormat="1" x14ac:dyDescent="0.25">
      <c r="A1" s="38" t="s">
        <v>219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9" s="17" customFormat="1" x14ac:dyDescent="0.25">
      <c r="A2" s="38" t="s">
        <v>220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9" s="17" customFormat="1" x14ac:dyDescent="0.25">
      <c r="A3" s="9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9" s="17" customFormat="1" x14ac:dyDescent="0.25">
      <c r="A4" s="38" t="s">
        <v>221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9" s="17" customFormat="1" x14ac:dyDescent="0.25">
      <c r="A5" s="38" t="s">
        <v>222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9" s="37" customFormat="1" x14ac:dyDescent="0.25">
      <c r="A6" s="36"/>
    </row>
    <row r="7" spans="1:19" s="17" customFormat="1" x14ac:dyDescent="0.25"/>
    <row r="8" spans="1:19" x14ac:dyDescent="0.25">
      <c r="A8" s="38" t="s">
        <v>15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9" x14ac:dyDescent="0.25">
      <c r="A9" s="38" t="s">
        <v>218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9" x14ac:dyDescent="0.25">
      <c r="A10" s="38" t="s">
        <v>16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9" x14ac:dyDescent="0.25">
      <c r="A11" s="38" t="s">
        <v>17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3" spans="1:19" s="1" customFormat="1" x14ac:dyDescent="0.25">
      <c r="A13" s="5" t="s">
        <v>18</v>
      </c>
      <c r="I13" s="17"/>
    </row>
    <row r="14" spans="1:19" s="1" customFormat="1" x14ac:dyDescent="0.25">
      <c r="A14" s="39" t="s">
        <v>217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9" ht="66.75" customHeight="1" x14ac:dyDescent="0.25">
      <c r="A15" s="4" t="s">
        <v>0</v>
      </c>
      <c r="B15" s="24" t="s">
        <v>10</v>
      </c>
      <c r="C15" s="25" t="s">
        <v>1</v>
      </c>
      <c r="D15" s="26" t="s">
        <v>2</v>
      </c>
      <c r="E15" s="27" t="s">
        <v>12</v>
      </c>
      <c r="F15" s="27" t="s">
        <v>13</v>
      </c>
      <c r="G15" s="24" t="s">
        <v>11</v>
      </c>
      <c r="H15" s="20" t="s">
        <v>3</v>
      </c>
      <c r="I15" s="20" t="s">
        <v>22</v>
      </c>
      <c r="J15" s="27" t="s">
        <v>6</v>
      </c>
      <c r="K15" s="27" t="s">
        <v>4</v>
      </c>
      <c r="L15" s="27" t="s">
        <v>8</v>
      </c>
      <c r="M15" s="3" t="s">
        <v>7</v>
      </c>
      <c r="N15" s="3" t="s">
        <v>5</v>
      </c>
      <c r="O15" s="3" t="s">
        <v>9</v>
      </c>
      <c r="P15" s="3" t="s">
        <v>14</v>
      </c>
    </row>
    <row r="16" spans="1:19" x14ac:dyDescent="0.25">
      <c r="A16" s="6" t="s">
        <v>19</v>
      </c>
      <c r="B16" s="16">
        <v>8574920</v>
      </c>
      <c r="C16" s="16">
        <v>2488885925.3899999</v>
      </c>
      <c r="D16" s="11">
        <f>ROUND(C16/B16,2)</f>
        <v>290.25</v>
      </c>
      <c r="E16" s="12">
        <v>0.9975290291815383</v>
      </c>
      <c r="F16" s="12">
        <f>D16/(E16*D$47)</f>
        <v>0.89484861559970197</v>
      </c>
      <c r="G16" s="16">
        <v>379723</v>
      </c>
      <c r="H16" s="13">
        <f>MIN(SQRT(G16/3000),1)</f>
        <v>1</v>
      </c>
      <c r="I16" s="18">
        <v>2914596</v>
      </c>
      <c r="J16" s="12">
        <v>0.59799999999999998</v>
      </c>
      <c r="K16" s="12">
        <f t="shared" ref="K16:K46" si="0">F16*H16+M16*(1-H16)</f>
        <v>0.89484861559970197</v>
      </c>
      <c r="L16" s="12">
        <v>0.90058231503559194</v>
      </c>
      <c r="M16" s="12">
        <f>J16/$J$47</f>
        <v>0.94662052437160038</v>
      </c>
      <c r="N16" s="12">
        <f>K16/$K$47</f>
        <v>0.90058231503559194</v>
      </c>
      <c r="O16" s="14">
        <f>L16/$L$47</f>
        <v>0.90851885681989075</v>
      </c>
      <c r="P16" s="12">
        <f>O16/$O$24</f>
        <v>0.50594512080651233</v>
      </c>
      <c r="Q16" s="7"/>
      <c r="R16" s="7"/>
      <c r="S16" s="7"/>
    </row>
    <row r="17" spans="1:19" x14ac:dyDescent="0.25">
      <c r="A17" s="6">
        <v>1</v>
      </c>
      <c r="B17" s="16">
        <v>312453.41667000001</v>
      </c>
      <c r="C17" s="16">
        <v>115868502.59</v>
      </c>
      <c r="D17" s="11">
        <f t="shared" ref="D17:D46" si="1">ROUND(C17/B17,2)</f>
        <v>370.83</v>
      </c>
      <c r="E17" s="12">
        <v>0.99154329982591272</v>
      </c>
      <c r="F17" s="12">
        <f t="shared" ref="F17:F46" si="2">D17/(E17*D$47)</f>
        <v>1.1501806633890534</v>
      </c>
      <c r="G17" s="16">
        <v>17942</v>
      </c>
      <c r="H17" s="13">
        <f t="shared" ref="H17:H46" si="3">MIN(SQRT(G17/3000),1)</f>
        <v>1</v>
      </c>
      <c r="I17" s="19">
        <v>97536</v>
      </c>
      <c r="J17" s="12">
        <v>0.65300000000000002</v>
      </c>
      <c r="K17" s="12">
        <f t="shared" si="0"/>
        <v>1.1501806633890534</v>
      </c>
      <c r="L17" s="12">
        <v>1.1575503906321645</v>
      </c>
      <c r="M17" s="12">
        <f t="shared" ref="M17:M46" si="4">J17/$J$47</f>
        <v>1.0336842849743395</v>
      </c>
      <c r="N17" s="12">
        <f t="shared" ref="N17:N46" si="5">K17/$K$47</f>
        <v>1.1575503906321645</v>
      </c>
      <c r="O17" s="14">
        <f t="shared" ref="O17:O46" si="6">L17/$L$47</f>
        <v>1.1677515092742961</v>
      </c>
      <c r="P17" s="12">
        <f>O17/$O$24</f>
        <v>0.65030920822031713</v>
      </c>
      <c r="Q17" s="7"/>
      <c r="R17" s="7"/>
      <c r="S17" s="7"/>
    </row>
    <row r="18" spans="1:19" x14ac:dyDescent="0.25">
      <c r="A18" s="6">
        <v>2</v>
      </c>
      <c r="B18" s="16">
        <v>330938.66667000001</v>
      </c>
      <c r="C18" s="16">
        <v>125094984.95</v>
      </c>
      <c r="D18" s="11">
        <f t="shared" si="1"/>
        <v>378</v>
      </c>
      <c r="E18" s="12">
        <v>0.98608683955135523</v>
      </c>
      <c r="F18" s="12">
        <f t="shared" si="2"/>
        <v>1.1789069344465184</v>
      </c>
      <c r="G18" s="16">
        <v>20210</v>
      </c>
      <c r="H18" s="13">
        <f t="shared" si="3"/>
        <v>1</v>
      </c>
      <c r="I18" s="19">
        <v>105861</v>
      </c>
      <c r="J18" s="12">
        <v>0.67600000000000005</v>
      </c>
      <c r="K18" s="12">
        <f t="shared" si="0"/>
        <v>1.1789069344465184</v>
      </c>
      <c r="L18" s="12">
        <v>1.1864607238888507</v>
      </c>
      <c r="M18" s="12">
        <f t="shared" si="4"/>
        <v>1.0700927666809397</v>
      </c>
      <c r="N18" s="12">
        <f t="shared" si="5"/>
        <v>1.1864607238888507</v>
      </c>
      <c r="O18" s="14">
        <f t="shared" si="6"/>
        <v>1.1969166199833694</v>
      </c>
      <c r="P18" s="12">
        <f t="shared" ref="P18:P46" si="7">O18/$O$24</f>
        <v>0.66655096847688244</v>
      </c>
      <c r="Q18" s="7"/>
      <c r="R18" s="7"/>
      <c r="S18" s="7"/>
    </row>
    <row r="19" spans="1:19" x14ac:dyDescent="0.25">
      <c r="A19" s="6">
        <v>3</v>
      </c>
      <c r="B19" s="16">
        <v>349512.16667000001</v>
      </c>
      <c r="C19" s="16">
        <v>148731486.67000002</v>
      </c>
      <c r="D19" s="11">
        <f t="shared" si="1"/>
        <v>425.54</v>
      </c>
      <c r="E19" s="12">
        <v>0.97894212938241731</v>
      </c>
      <c r="F19" s="12">
        <f t="shared" si="2"/>
        <v>1.336861004436376</v>
      </c>
      <c r="G19" s="16">
        <v>22589</v>
      </c>
      <c r="H19" s="13">
        <f t="shared" si="3"/>
        <v>1</v>
      </c>
      <c r="I19" s="19">
        <v>114310</v>
      </c>
      <c r="J19" s="12">
        <v>0.71899999999999997</v>
      </c>
      <c r="K19" s="12">
        <f t="shared" si="0"/>
        <v>1.336861004436376</v>
      </c>
      <c r="L19" s="12">
        <v>1.3</v>
      </c>
      <c r="M19" s="12">
        <f t="shared" si="4"/>
        <v>1.1381607976976265</v>
      </c>
      <c r="N19" s="12">
        <f t="shared" si="5"/>
        <v>1.3454268769799271</v>
      </c>
      <c r="O19" s="14">
        <f t="shared" si="6"/>
        <v>1.3114564811537308</v>
      </c>
      <c r="P19" s="12">
        <f t="shared" si="7"/>
        <v>0.7303370786516854</v>
      </c>
      <c r="Q19" s="7"/>
      <c r="R19" s="7"/>
      <c r="S19" s="7"/>
    </row>
    <row r="20" spans="1:19" x14ac:dyDescent="0.25">
      <c r="A20" s="6">
        <v>4</v>
      </c>
      <c r="B20" s="16">
        <v>367748.33332999999</v>
      </c>
      <c r="C20" s="16">
        <v>163293643.20999998</v>
      </c>
      <c r="D20" s="11">
        <f t="shared" si="1"/>
        <v>444.04</v>
      </c>
      <c r="E20" s="12">
        <v>1.0040320585157996</v>
      </c>
      <c r="F20" s="12">
        <f t="shared" si="2"/>
        <v>1.3601205398101248</v>
      </c>
      <c r="G20" s="16">
        <v>25268</v>
      </c>
      <c r="H20" s="13">
        <f t="shared" si="3"/>
        <v>1</v>
      </c>
      <c r="I20" s="19">
        <v>120017</v>
      </c>
      <c r="J20" s="12">
        <v>0.76</v>
      </c>
      <c r="K20" s="12">
        <f t="shared" si="0"/>
        <v>1.3601205398101248</v>
      </c>
      <c r="L20" s="12">
        <v>1.3688354467071147</v>
      </c>
      <c r="M20" s="12">
        <f t="shared" si="4"/>
        <v>1.2030628737833049</v>
      </c>
      <c r="N20" s="12">
        <f t="shared" si="5"/>
        <v>1.3688354467071147</v>
      </c>
      <c r="O20" s="14">
        <f t="shared" si="6"/>
        <v>1.3808985524746213</v>
      </c>
      <c r="P20" s="12">
        <f t="shared" si="7"/>
        <v>0.76900867792534533</v>
      </c>
      <c r="Q20" s="7"/>
      <c r="R20" s="7"/>
      <c r="S20" s="7"/>
    </row>
    <row r="21" spans="1:19" x14ac:dyDescent="0.25">
      <c r="A21" s="6">
        <v>5</v>
      </c>
      <c r="B21" s="16">
        <v>314307.66667000001</v>
      </c>
      <c r="C21" s="16">
        <v>159291581.19999999</v>
      </c>
      <c r="D21" s="11">
        <f t="shared" si="1"/>
        <v>506.8</v>
      </c>
      <c r="E21" s="12">
        <v>1.0153608870527273</v>
      </c>
      <c r="F21" s="12">
        <f t="shared" si="2"/>
        <v>1.5350377545313529</v>
      </c>
      <c r="G21" s="16">
        <v>23692</v>
      </c>
      <c r="H21" s="13">
        <f t="shared" si="3"/>
        <v>1</v>
      </c>
      <c r="I21" s="19">
        <v>104090</v>
      </c>
      <c r="J21" s="12">
        <v>0.79200000000000004</v>
      </c>
      <c r="K21" s="12">
        <f t="shared" si="0"/>
        <v>1.5350377545313529</v>
      </c>
      <c r="L21" s="12">
        <v>1.43</v>
      </c>
      <c r="M21" s="12">
        <f t="shared" si="4"/>
        <v>1.2537181526794441</v>
      </c>
      <c r="N21" s="12">
        <f t="shared" si="5"/>
        <v>1.5448734350630011</v>
      </c>
      <c r="O21" s="14">
        <f t="shared" si="6"/>
        <v>1.4426021292691038</v>
      </c>
      <c r="P21" s="12">
        <f t="shared" si="7"/>
        <v>0.8033707865168539</v>
      </c>
      <c r="Q21" s="7"/>
      <c r="R21" s="7"/>
      <c r="S21" s="7"/>
    </row>
    <row r="22" spans="1:19" x14ac:dyDescent="0.25">
      <c r="A22" s="6">
        <v>6</v>
      </c>
      <c r="B22" s="16">
        <v>222820.16667000001</v>
      </c>
      <c r="C22" s="16">
        <v>117570103.22</v>
      </c>
      <c r="D22" s="11">
        <f t="shared" si="1"/>
        <v>527.65</v>
      </c>
      <c r="E22" s="12">
        <v>1.0215314280658936</v>
      </c>
      <c r="F22" s="12">
        <f t="shared" si="2"/>
        <v>1.5885361230988144</v>
      </c>
      <c r="G22" s="16">
        <v>17488</v>
      </c>
      <c r="H22" s="13">
        <f t="shared" si="3"/>
        <v>1</v>
      </c>
      <c r="I22" s="19">
        <v>74932</v>
      </c>
      <c r="J22" s="12">
        <v>0.83099999999999996</v>
      </c>
      <c r="K22" s="12">
        <f t="shared" si="0"/>
        <v>1.5885361230988144</v>
      </c>
      <c r="L22" s="12">
        <v>1.5</v>
      </c>
      <c r="M22" s="12">
        <f t="shared" si="4"/>
        <v>1.3154542738341135</v>
      </c>
      <c r="N22" s="12">
        <f t="shared" si="5"/>
        <v>1.5987145918522119</v>
      </c>
      <c r="O22" s="14">
        <f t="shared" si="6"/>
        <v>1.5132190167158432</v>
      </c>
      <c r="P22" s="12">
        <f t="shared" si="7"/>
        <v>0.84269662921348321</v>
      </c>
      <c r="Q22" s="7"/>
      <c r="R22" s="7"/>
      <c r="S22" s="7"/>
    </row>
    <row r="23" spans="1:19" x14ac:dyDescent="0.25">
      <c r="A23" s="6">
        <v>7</v>
      </c>
      <c r="B23" s="16">
        <v>59710.333330000001</v>
      </c>
      <c r="C23" s="16">
        <v>35381971.840000004</v>
      </c>
      <c r="D23" s="11">
        <f t="shared" si="1"/>
        <v>592.55999999999995</v>
      </c>
      <c r="E23" s="12">
        <v>1.0492787211138197</v>
      </c>
      <c r="F23" s="12">
        <f t="shared" si="2"/>
        <v>1.7367781675085769</v>
      </c>
      <c r="G23" s="16">
        <v>5232</v>
      </c>
      <c r="H23" s="13">
        <f t="shared" si="3"/>
        <v>1</v>
      </c>
      <c r="I23" s="19">
        <v>18562</v>
      </c>
      <c r="J23" s="12">
        <v>0.89400000000000002</v>
      </c>
      <c r="K23" s="12">
        <f t="shared" si="0"/>
        <v>1.7367781675085769</v>
      </c>
      <c r="L23" s="12">
        <v>1.61</v>
      </c>
      <c r="M23" s="12">
        <f t="shared" si="4"/>
        <v>1.4151818541608876</v>
      </c>
      <c r="N23" s="12">
        <f t="shared" si="5"/>
        <v>1.7479064900267229</v>
      </c>
      <c r="O23" s="14">
        <f t="shared" si="6"/>
        <v>1.6241884112750051</v>
      </c>
      <c r="P23" s="12">
        <f t="shared" si="7"/>
        <v>0.90449438202247201</v>
      </c>
      <c r="Q23" s="7"/>
      <c r="R23" s="7"/>
      <c r="S23" s="7"/>
    </row>
    <row r="24" spans="1:19" x14ac:dyDescent="0.25">
      <c r="A24" s="6">
        <v>8</v>
      </c>
      <c r="B24" s="16">
        <v>52625.166669999999</v>
      </c>
      <c r="C24" s="16">
        <v>36204172.760000005</v>
      </c>
      <c r="D24" s="11">
        <f t="shared" si="1"/>
        <v>687.96</v>
      </c>
      <c r="E24" s="12">
        <v>1.08711221584574</v>
      </c>
      <c r="F24" s="12">
        <f t="shared" si="2"/>
        <v>1.9462189505622058</v>
      </c>
      <c r="G24" s="16">
        <v>4859</v>
      </c>
      <c r="H24" s="13">
        <f t="shared" si="3"/>
        <v>1</v>
      </c>
      <c r="I24" s="19">
        <v>16324</v>
      </c>
      <c r="J24" s="12">
        <v>1</v>
      </c>
      <c r="K24" s="12">
        <f t="shared" si="0"/>
        <v>1.9462189505622058</v>
      </c>
      <c r="L24" s="12">
        <v>1.78</v>
      </c>
      <c r="M24" s="12">
        <f t="shared" si="4"/>
        <v>1.5829774655043485</v>
      </c>
      <c r="N24" s="12">
        <f t="shared" si="5"/>
        <v>1.9586892548174999</v>
      </c>
      <c r="O24" s="14">
        <f t="shared" si="6"/>
        <v>1.7956865665028006</v>
      </c>
      <c r="P24" s="12">
        <f t="shared" si="7"/>
        <v>1</v>
      </c>
      <c r="Q24" s="7"/>
      <c r="R24" s="7"/>
      <c r="S24" s="7"/>
    </row>
    <row r="25" spans="1:19" x14ac:dyDescent="0.25">
      <c r="A25" s="6">
        <v>9</v>
      </c>
      <c r="B25" s="16">
        <v>37311.5</v>
      </c>
      <c r="C25" s="16">
        <v>24838462.979999997</v>
      </c>
      <c r="D25" s="11">
        <f t="shared" si="1"/>
        <v>665.71</v>
      </c>
      <c r="E25" s="12">
        <v>1.1356869381964048</v>
      </c>
      <c r="F25" s="12">
        <f t="shared" si="2"/>
        <v>1.8027243918239169</v>
      </c>
      <c r="G25" s="16">
        <v>3588</v>
      </c>
      <c r="H25" s="13">
        <f t="shared" si="3"/>
        <v>1</v>
      </c>
      <c r="I25" s="19">
        <v>11955</v>
      </c>
      <c r="J25" s="12">
        <v>1.1040000000000001</v>
      </c>
      <c r="K25" s="12">
        <f t="shared" si="0"/>
        <v>1.8027243918239169</v>
      </c>
      <c r="L25" s="12">
        <v>1.8142752616004083</v>
      </c>
      <c r="M25" s="12">
        <f t="shared" si="4"/>
        <v>1.7476071219168008</v>
      </c>
      <c r="N25" s="12">
        <f t="shared" si="5"/>
        <v>1.8142752616004083</v>
      </c>
      <c r="O25" s="14">
        <f t="shared" si="6"/>
        <v>1.8302638849405661</v>
      </c>
      <c r="P25" s="12">
        <f t="shared" si="7"/>
        <v>1.0192557649440497</v>
      </c>
      <c r="Q25" s="7"/>
      <c r="R25" s="7"/>
      <c r="S25" s="7"/>
    </row>
    <row r="26" spans="1:19" x14ac:dyDescent="0.25">
      <c r="A26" s="6">
        <v>10</v>
      </c>
      <c r="B26" s="16">
        <v>28549</v>
      </c>
      <c r="C26" s="16">
        <v>23375310.98</v>
      </c>
      <c r="D26" s="11">
        <f t="shared" si="1"/>
        <v>818.78</v>
      </c>
      <c r="E26" s="12">
        <v>1.1756171579819892</v>
      </c>
      <c r="F26" s="12">
        <f t="shared" si="2"/>
        <v>2.141924680152937</v>
      </c>
      <c r="G26" s="16">
        <v>2928</v>
      </c>
      <c r="H26" s="13">
        <f t="shared" si="3"/>
        <v>0.98792712281827755</v>
      </c>
      <c r="I26" s="19">
        <v>9110</v>
      </c>
      <c r="J26" s="12">
        <v>1.2050000000000001</v>
      </c>
      <c r="K26" s="12">
        <f t="shared" si="0"/>
        <v>2.139094353046525</v>
      </c>
      <c r="L26" s="12">
        <v>2</v>
      </c>
      <c r="M26" s="12">
        <f t="shared" si="4"/>
        <v>1.90748784593274</v>
      </c>
      <c r="N26" s="12">
        <f t="shared" si="5"/>
        <v>2.1528004971602517</v>
      </c>
      <c r="O26" s="14">
        <f t="shared" si="6"/>
        <v>2.0176253556211243</v>
      </c>
      <c r="P26" s="12">
        <f t="shared" si="7"/>
        <v>1.1235955056179776</v>
      </c>
      <c r="Q26" s="7"/>
      <c r="R26" s="7"/>
      <c r="S26" s="7"/>
    </row>
    <row r="27" spans="1:19" x14ac:dyDescent="0.25">
      <c r="A27" s="6">
        <v>11</v>
      </c>
      <c r="B27" s="16">
        <v>16029.166670000001</v>
      </c>
      <c r="C27" s="16">
        <v>12591438.800000001</v>
      </c>
      <c r="D27" s="11">
        <f t="shared" si="1"/>
        <v>785.53</v>
      </c>
      <c r="E27" s="12">
        <v>1.1933132727545326</v>
      </c>
      <c r="F27" s="12">
        <f t="shared" si="2"/>
        <v>2.0244692739307508</v>
      </c>
      <c r="G27" s="16">
        <v>1758</v>
      </c>
      <c r="H27" s="13">
        <f t="shared" si="3"/>
        <v>0.76550636836018549</v>
      </c>
      <c r="I27" s="19">
        <v>5171</v>
      </c>
      <c r="J27" s="12">
        <v>1.3160000000000001</v>
      </c>
      <c r="K27" s="12">
        <f t="shared" si="0"/>
        <v>2.0382408669956873</v>
      </c>
      <c r="L27" s="12">
        <v>2.0513007972515651</v>
      </c>
      <c r="M27" s="12">
        <f t="shared" si="4"/>
        <v>2.0831983446037228</v>
      </c>
      <c r="N27" s="12">
        <f t="shared" si="5"/>
        <v>2.0513007972515651</v>
      </c>
      <c r="O27" s="14">
        <f t="shared" si="6"/>
        <v>2.0693782502702924</v>
      </c>
      <c r="P27" s="12">
        <f t="shared" si="7"/>
        <v>1.1524161782312163</v>
      </c>
      <c r="Q27" s="7"/>
      <c r="R27" s="7"/>
      <c r="S27" s="7"/>
    </row>
    <row r="28" spans="1:19" x14ac:dyDescent="0.25">
      <c r="A28" s="6">
        <v>12</v>
      </c>
      <c r="B28" s="16">
        <v>11008</v>
      </c>
      <c r="C28" s="16">
        <v>9357094.3499999996</v>
      </c>
      <c r="D28" s="11">
        <f t="shared" si="1"/>
        <v>850.03</v>
      </c>
      <c r="E28" s="12">
        <v>1.1867290252324998</v>
      </c>
      <c r="F28" s="12">
        <f t="shared" si="2"/>
        <v>2.2028532897385671</v>
      </c>
      <c r="G28" s="16">
        <v>1185</v>
      </c>
      <c r="H28" s="13">
        <f t="shared" si="3"/>
        <v>0.62849025449882678</v>
      </c>
      <c r="I28" s="19">
        <v>3566</v>
      </c>
      <c r="J28" s="12">
        <v>1.4570000000000001</v>
      </c>
      <c r="K28" s="12">
        <f t="shared" si="0"/>
        <v>2.2413212208270137</v>
      </c>
      <c r="L28" s="12">
        <v>2.2556823786759215</v>
      </c>
      <c r="M28" s="12">
        <f t="shared" si="4"/>
        <v>2.3063981672398359</v>
      </c>
      <c r="N28" s="12">
        <f t="shared" si="5"/>
        <v>2.2556823786759215</v>
      </c>
      <c r="O28" s="14">
        <f t="shared" si="6"/>
        <v>2.2755609807221546</v>
      </c>
      <c r="P28" s="12">
        <f t="shared" si="7"/>
        <v>1.2672372913909671</v>
      </c>
      <c r="Q28" s="7"/>
      <c r="R28" s="7"/>
      <c r="S28" s="7"/>
    </row>
    <row r="29" spans="1:19" x14ac:dyDescent="0.25">
      <c r="A29" s="6">
        <v>13</v>
      </c>
      <c r="B29" s="16">
        <v>5107.4166699999996</v>
      </c>
      <c r="C29" s="16">
        <v>5546253.2699999996</v>
      </c>
      <c r="D29" s="11">
        <f t="shared" si="1"/>
        <v>1085.92</v>
      </c>
      <c r="E29" s="12">
        <v>1.2042833459882847</v>
      </c>
      <c r="F29" s="12">
        <f t="shared" si="2"/>
        <v>2.7731415404290782</v>
      </c>
      <c r="G29" s="16">
        <v>588</v>
      </c>
      <c r="H29" s="13">
        <f t="shared" si="3"/>
        <v>0.44271887242357311</v>
      </c>
      <c r="I29" s="19">
        <v>1585</v>
      </c>
      <c r="J29" s="12">
        <v>1.6040000000000001</v>
      </c>
      <c r="K29" s="12">
        <f t="shared" si="0"/>
        <v>2.64271229676429</v>
      </c>
      <c r="L29" s="12">
        <v>2.54</v>
      </c>
      <c r="M29" s="12">
        <f t="shared" si="4"/>
        <v>2.5390958546689752</v>
      </c>
      <c r="N29" s="12">
        <f t="shared" si="5"/>
        <v>2.6596453486135374</v>
      </c>
      <c r="O29" s="14">
        <f t="shared" si="6"/>
        <v>2.5623842016388281</v>
      </c>
      <c r="P29" s="12">
        <f t="shared" si="7"/>
        <v>1.4269662921348316</v>
      </c>
      <c r="Q29" s="7"/>
      <c r="R29" s="7"/>
      <c r="S29" s="7"/>
    </row>
    <row r="30" spans="1:19" x14ac:dyDescent="0.25">
      <c r="A30" s="6">
        <v>14</v>
      </c>
      <c r="B30" s="16">
        <v>4283.25</v>
      </c>
      <c r="C30" s="16">
        <v>3454572.29</v>
      </c>
      <c r="D30" s="11">
        <f t="shared" si="1"/>
        <v>806.53</v>
      </c>
      <c r="E30" s="12">
        <v>1.1997495194529213</v>
      </c>
      <c r="F30" s="12">
        <f t="shared" si="2"/>
        <v>2.0674395815667994</v>
      </c>
      <c r="G30" s="16">
        <v>467</v>
      </c>
      <c r="H30" s="13">
        <f t="shared" si="3"/>
        <v>0.39454615277134142</v>
      </c>
      <c r="I30" s="19">
        <v>1321</v>
      </c>
      <c r="J30" s="12">
        <v>1.736</v>
      </c>
      <c r="K30" s="12">
        <f t="shared" si="0"/>
        <v>2.479517099832738</v>
      </c>
      <c r="L30" s="12">
        <v>2.6</v>
      </c>
      <c r="M30" s="12">
        <f t="shared" si="4"/>
        <v>2.7480488801155487</v>
      </c>
      <c r="N30" s="12">
        <f t="shared" si="5"/>
        <v>2.4954044863121401</v>
      </c>
      <c r="O30" s="14">
        <f t="shared" si="6"/>
        <v>2.6229129623074616</v>
      </c>
      <c r="P30" s="12">
        <f t="shared" si="7"/>
        <v>1.4606741573033708</v>
      </c>
      <c r="Q30" s="7"/>
      <c r="R30" s="7"/>
      <c r="S30" s="7"/>
    </row>
    <row r="31" spans="1:19" x14ac:dyDescent="0.25">
      <c r="A31" s="6">
        <v>15</v>
      </c>
      <c r="B31" s="16">
        <v>2156.1666700000001</v>
      </c>
      <c r="C31" s="16">
        <v>2045493.0499999998</v>
      </c>
      <c r="D31" s="11">
        <f t="shared" si="1"/>
        <v>948.67</v>
      </c>
      <c r="E31" s="12">
        <v>1.1881315389359937</v>
      </c>
      <c r="F31" s="12">
        <f t="shared" si="2"/>
        <v>2.455576834981176</v>
      </c>
      <c r="G31" s="16">
        <v>266</v>
      </c>
      <c r="H31" s="13">
        <f t="shared" si="3"/>
        <v>0.29776948578836393</v>
      </c>
      <c r="I31" s="19">
        <v>671</v>
      </c>
      <c r="J31" s="12">
        <v>1.869</v>
      </c>
      <c r="K31" s="12">
        <f t="shared" si="0"/>
        <v>2.8088044352134265</v>
      </c>
      <c r="L31" s="12">
        <v>2.8268017144458644</v>
      </c>
      <c r="M31" s="12">
        <f t="shared" si="4"/>
        <v>2.9585848830276271</v>
      </c>
      <c r="N31" s="12">
        <f t="shared" si="5"/>
        <v>2.8268017144458644</v>
      </c>
      <c r="O31" s="14">
        <f t="shared" si="6"/>
        <v>2.8517134071896204</v>
      </c>
      <c r="P31" s="12">
        <f t="shared" si="7"/>
        <v>1.5880908508122833</v>
      </c>
      <c r="Q31" s="7"/>
      <c r="R31" s="7"/>
      <c r="S31" s="7"/>
    </row>
    <row r="32" spans="1:19" x14ac:dyDescent="0.25">
      <c r="A32" s="6">
        <v>16</v>
      </c>
      <c r="B32" s="16">
        <v>1621.4166700000001</v>
      </c>
      <c r="C32" s="16">
        <v>1445962.12</v>
      </c>
      <c r="D32" s="11">
        <f t="shared" si="1"/>
        <v>891.79</v>
      </c>
      <c r="E32" s="12">
        <v>1.1863817290764436</v>
      </c>
      <c r="F32" s="12">
        <f t="shared" si="2"/>
        <v>2.3117508902168189</v>
      </c>
      <c r="G32" s="16">
        <v>223</v>
      </c>
      <c r="H32" s="13">
        <f t="shared" si="3"/>
        <v>0.2726414006223804</v>
      </c>
      <c r="I32" s="19">
        <v>501</v>
      </c>
      <c r="J32" s="12">
        <v>2.0049999999999999</v>
      </c>
      <c r="K32" s="12">
        <f t="shared" si="0"/>
        <v>2.9388205062706803</v>
      </c>
      <c r="L32" s="12">
        <v>2.9576508572208167</v>
      </c>
      <c r="M32" s="12">
        <f t="shared" si="4"/>
        <v>3.1738698183362186</v>
      </c>
      <c r="N32" s="12">
        <f t="shared" si="5"/>
        <v>2.9576508572208167</v>
      </c>
      <c r="O32" s="14">
        <f t="shared" si="6"/>
        <v>2.9837156813016366</v>
      </c>
      <c r="P32" s="12">
        <f t="shared" si="7"/>
        <v>1.661601605180234</v>
      </c>
      <c r="Q32" s="7"/>
      <c r="R32" s="7"/>
      <c r="S32" s="7"/>
    </row>
    <row r="33" spans="1:19" x14ac:dyDescent="0.25">
      <c r="A33" s="6">
        <v>17</v>
      </c>
      <c r="B33" s="16">
        <v>986.83333000000005</v>
      </c>
      <c r="C33" s="16">
        <v>1134445.94</v>
      </c>
      <c r="D33" s="11">
        <f t="shared" si="1"/>
        <v>1149.58</v>
      </c>
      <c r="E33" s="12">
        <v>1.2107521483768442</v>
      </c>
      <c r="F33" s="12">
        <f t="shared" si="2"/>
        <v>2.9200267922368393</v>
      </c>
      <c r="G33" s="16">
        <v>148</v>
      </c>
      <c r="H33" s="13">
        <f t="shared" si="3"/>
        <v>0.22211108331943577</v>
      </c>
      <c r="I33" s="19">
        <v>301</v>
      </c>
      <c r="J33" s="12">
        <v>2.153</v>
      </c>
      <c r="K33" s="12">
        <f t="shared" si="0"/>
        <v>3.2997328014302987</v>
      </c>
      <c r="L33" s="12">
        <v>3.3208756805411626</v>
      </c>
      <c r="M33" s="12">
        <f t="shared" si="4"/>
        <v>3.4081504832308624</v>
      </c>
      <c r="N33" s="12">
        <f t="shared" si="5"/>
        <v>3.3208756805411626</v>
      </c>
      <c r="O33" s="14">
        <f t="shared" si="6"/>
        <v>3.3501414879627034</v>
      </c>
      <c r="P33" s="12">
        <f t="shared" si="7"/>
        <v>1.8656604946860467</v>
      </c>
      <c r="Q33" s="7"/>
      <c r="R33" s="7"/>
      <c r="S33" s="7"/>
    </row>
    <row r="34" spans="1:19" x14ac:dyDescent="0.25">
      <c r="A34" s="6">
        <v>18</v>
      </c>
      <c r="B34" s="16">
        <v>642.58333000000005</v>
      </c>
      <c r="C34" s="16">
        <v>1263006.52</v>
      </c>
      <c r="D34" s="11">
        <f t="shared" si="1"/>
        <v>1965.51</v>
      </c>
      <c r="E34" s="12">
        <v>1.1863224777038088</v>
      </c>
      <c r="F34" s="12">
        <f t="shared" si="2"/>
        <v>5.0953659860493552</v>
      </c>
      <c r="G34" s="16">
        <v>104</v>
      </c>
      <c r="H34" s="13">
        <f t="shared" si="3"/>
        <v>0.18618986725025255</v>
      </c>
      <c r="I34" s="19">
        <v>184</v>
      </c>
      <c r="J34" s="12">
        <v>2.2999999999999998</v>
      </c>
      <c r="K34" s="12">
        <f t="shared" si="0"/>
        <v>3.9116646496204726</v>
      </c>
      <c r="L34" s="12">
        <v>3.8</v>
      </c>
      <c r="M34" s="12">
        <f t="shared" si="4"/>
        <v>3.6408481706600013</v>
      </c>
      <c r="N34" s="12">
        <f t="shared" si="5"/>
        <v>3.9367284525966761</v>
      </c>
      <c r="O34" s="14">
        <f t="shared" si="6"/>
        <v>3.8334881756801362</v>
      </c>
      <c r="P34" s="12">
        <f t="shared" si="7"/>
        <v>2.1348314606741572</v>
      </c>
      <c r="Q34" s="7"/>
      <c r="R34" s="7"/>
      <c r="S34" s="7"/>
    </row>
    <row r="35" spans="1:19" x14ac:dyDescent="0.25">
      <c r="A35" s="6">
        <v>19</v>
      </c>
      <c r="B35" s="16">
        <v>482.58332999999999</v>
      </c>
      <c r="C35" s="16">
        <v>899260.48</v>
      </c>
      <c r="D35" s="11">
        <f t="shared" si="1"/>
        <v>1863.43</v>
      </c>
      <c r="E35" s="12">
        <v>1.1835104856628795</v>
      </c>
      <c r="F35" s="12">
        <f t="shared" si="2"/>
        <v>4.8422126521732789</v>
      </c>
      <c r="G35" s="16">
        <v>70</v>
      </c>
      <c r="H35" s="13">
        <f t="shared" si="3"/>
        <v>0.15275252316519466</v>
      </c>
      <c r="I35" s="19">
        <v>143</v>
      </c>
      <c r="J35" s="12">
        <v>2.3929999999999998</v>
      </c>
      <c r="K35" s="12">
        <f t="shared" si="0"/>
        <v>3.9490887771609469</v>
      </c>
      <c r="L35" s="12">
        <v>3.9743923734331639</v>
      </c>
      <c r="M35" s="12">
        <f t="shared" si="4"/>
        <v>3.7880650749519056</v>
      </c>
      <c r="N35" s="12">
        <f t="shared" si="5"/>
        <v>3.9743923734331639</v>
      </c>
      <c r="O35" s="14">
        <f t="shared" si="6"/>
        <v>4.0094174129129856</v>
      </c>
      <c r="P35" s="12">
        <f t="shared" si="7"/>
        <v>2.2328047041759347</v>
      </c>
      <c r="Q35" s="7"/>
      <c r="R35" s="7"/>
      <c r="S35" s="7"/>
    </row>
    <row r="36" spans="1:19" x14ac:dyDescent="0.25">
      <c r="A36" s="6">
        <v>20</v>
      </c>
      <c r="B36" s="16">
        <v>337.16667000000001</v>
      </c>
      <c r="C36" s="16">
        <v>234297.25</v>
      </c>
      <c r="D36" s="11">
        <f t="shared" si="1"/>
        <v>694.9</v>
      </c>
      <c r="E36" s="12">
        <v>1.1707070788317961</v>
      </c>
      <c r="F36" s="12">
        <f t="shared" si="2"/>
        <v>1.8254794672149965</v>
      </c>
      <c r="G36" s="16">
        <v>51</v>
      </c>
      <c r="H36" s="13">
        <f t="shared" si="3"/>
        <v>0.13038404810405299</v>
      </c>
      <c r="I36" s="19">
        <v>114</v>
      </c>
      <c r="J36" s="12">
        <v>2.5390000000000001</v>
      </c>
      <c r="K36" s="12">
        <f t="shared" si="0"/>
        <v>3.7331562571665966</v>
      </c>
      <c r="L36" s="12">
        <v>4</v>
      </c>
      <c r="M36" s="12">
        <f t="shared" si="4"/>
        <v>4.0191797849155408</v>
      </c>
      <c r="N36" s="12">
        <f t="shared" si="5"/>
        <v>3.7570762762096614</v>
      </c>
      <c r="O36" s="14">
        <f t="shared" si="6"/>
        <v>4.0352507112422487</v>
      </c>
      <c r="P36" s="12">
        <f t="shared" si="7"/>
        <v>2.2471910112359552</v>
      </c>
      <c r="Q36" s="7"/>
      <c r="R36" s="7"/>
      <c r="S36" s="7"/>
    </row>
    <row r="37" spans="1:19" x14ac:dyDescent="0.25">
      <c r="A37" s="6">
        <v>21</v>
      </c>
      <c r="B37" s="16">
        <v>175.75</v>
      </c>
      <c r="C37" s="16">
        <v>239728.58000000002</v>
      </c>
      <c r="D37" s="11">
        <f t="shared" si="1"/>
        <v>1364.03</v>
      </c>
      <c r="E37" s="12">
        <v>1.1936302434946415</v>
      </c>
      <c r="F37" s="12">
        <f t="shared" si="2"/>
        <v>3.5144469581233055</v>
      </c>
      <c r="G37" s="16">
        <v>19</v>
      </c>
      <c r="H37" s="13">
        <f t="shared" si="3"/>
        <v>7.9582242575422152E-2</v>
      </c>
      <c r="I37" s="19">
        <v>50</v>
      </c>
      <c r="J37" s="12">
        <v>2.7210000000000001</v>
      </c>
      <c r="K37" s="12">
        <f t="shared" si="0"/>
        <v>4.2441861181892566</v>
      </c>
      <c r="L37" s="12">
        <v>4.2713805364712423</v>
      </c>
      <c r="M37" s="12">
        <f t="shared" si="4"/>
        <v>4.3072816836373322</v>
      </c>
      <c r="N37" s="12">
        <f t="shared" si="5"/>
        <v>4.2713805364712423</v>
      </c>
      <c r="O37" s="14">
        <f t="shared" si="6"/>
        <v>4.3090228369454691</v>
      </c>
      <c r="P37" s="12">
        <f t="shared" si="7"/>
        <v>2.3996519867815969</v>
      </c>
      <c r="Q37" s="7"/>
      <c r="R37" s="7"/>
      <c r="S37" s="7"/>
    </row>
    <row r="38" spans="1:19" x14ac:dyDescent="0.25">
      <c r="A38" s="6">
        <v>22</v>
      </c>
      <c r="B38" s="16">
        <v>131.16667000000001</v>
      </c>
      <c r="C38" s="16">
        <v>92715.33</v>
      </c>
      <c r="D38" s="11">
        <f t="shared" si="1"/>
        <v>706.85</v>
      </c>
      <c r="E38" s="12">
        <v>1.1392168825806166</v>
      </c>
      <c r="F38" s="12">
        <f t="shared" si="2"/>
        <v>1.9081993127662422</v>
      </c>
      <c r="G38" s="16">
        <v>19</v>
      </c>
      <c r="H38" s="13">
        <f t="shared" si="3"/>
        <v>7.9582242575422152E-2</v>
      </c>
      <c r="I38" s="19">
        <v>48</v>
      </c>
      <c r="J38" s="12">
        <v>2.7629999999999999</v>
      </c>
      <c r="K38" s="12">
        <f t="shared" si="0"/>
        <v>4.177551352332082</v>
      </c>
      <c r="L38" s="12">
        <v>4.3499999999999996</v>
      </c>
      <c r="M38" s="12">
        <f t="shared" si="4"/>
        <v>4.3737667371885145</v>
      </c>
      <c r="N38" s="12">
        <f t="shared" si="5"/>
        <v>4.2043188115589318</v>
      </c>
      <c r="O38" s="14">
        <f t="shared" si="6"/>
        <v>4.388335148475945</v>
      </c>
      <c r="P38" s="12">
        <f t="shared" si="7"/>
        <v>2.4438202247191012</v>
      </c>
      <c r="Q38" s="7"/>
      <c r="R38" s="7"/>
      <c r="S38" s="7"/>
    </row>
    <row r="39" spans="1:19" x14ac:dyDescent="0.25">
      <c r="A39" s="6">
        <v>23</v>
      </c>
      <c r="B39" s="16">
        <v>103.5</v>
      </c>
      <c r="C39" s="16">
        <v>158161.14000000001</v>
      </c>
      <c r="D39" s="11">
        <f t="shared" si="1"/>
        <v>1528.13</v>
      </c>
      <c r="E39" s="12">
        <v>1.1908260471740522</v>
      </c>
      <c r="F39" s="12">
        <f t="shared" si="2"/>
        <v>3.9465250287824043</v>
      </c>
      <c r="G39" s="16">
        <v>15</v>
      </c>
      <c r="H39" s="13">
        <f t="shared" si="3"/>
        <v>7.0710678118654752E-2</v>
      </c>
      <c r="I39" s="19">
        <v>33</v>
      </c>
      <c r="J39" s="12">
        <v>2.97</v>
      </c>
      <c r="K39" s="12">
        <f t="shared" si="0"/>
        <v>4.6480623057492476</v>
      </c>
      <c r="L39" s="12">
        <v>4.6778445412646876</v>
      </c>
      <c r="M39" s="12">
        <f t="shared" si="4"/>
        <v>4.7014430725479155</v>
      </c>
      <c r="N39" s="12">
        <f t="shared" si="5"/>
        <v>4.6778445412646876</v>
      </c>
      <c r="O39" s="14">
        <f t="shared" si="6"/>
        <v>4.7190688780547498</v>
      </c>
      <c r="P39" s="12">
        <f t="shared" si="7"/>
        <v>2.6280025512722962</v>
      </c>
      <c r="Q39" s="7"/>
      <c r="R39" s="7"/>
      <c r="S39" s="7"/>
    </row>
    <row r="40" spans="1:19" x14ac:dyDescent="0.25">
      <c r="A40" s="6">
        <v>24</v>
      </c>
      <c r="B40" s="16">
        <v>90.916669999999996</v>
      </c>
      <c r="C40" s="16">
        <v>136562.23000000001</v>
      </c>
      <c r="D40" s="11">
        <f t="shared" si="1"/>
        <v>1502.06</v>
      </c>
      <c r="E40" s="12">
        <v>1.1356267334064769</v>
      </c>
      <c r="F40" s="12">
        <f t="shared" si="2"/>
        <v>4.0677528547124151</v>
      </c>
      <c r="G40" s="16">
        <v>14</v>
      </c>
      <c r="H40" s="13">
        <f t="shared" si="3"/>
        <v>6.8313005106397331E-2</v>
      </c>
      <c r="I40" s="19">
        <v>25</v>
      </c>
      <c r="J40" s="12">
        <v>3.1509999999999998</v>
      </c>
      <c r="K40" s="12">
        <f t="shared" si="0"/>
        <v>4.9250997421864708</v>
      </c>
      <c r="L40" s="12">
        <v>4.9566570817422253</v>
      </c>
      <c r="M40" s="12">
        <f t="shared" si="4"/>
        <v>4.9879619938042019</v>
      </c>
      <c r="N40" s="12">
        <f t="shared" si="5"/>
        <v>4.9566570817422253</v>
      </c>
      <c r="O40" s="14">
        <f t="shared" si="6"/>
        <v>5.0003385036210606</v>
      </c>
      <c r="P40" s="12">
        <f t="shared" si="7"/>
        <v>2.7846388099675421</v>
      </c>
      <c r="Q40" s="7"/>
      <c r="R40" s="7"/>
      <c r="S40" s="7"/>
    </row>
    <row r="41" spans="1:19" x14ac:dyDescent="0.25">
      <c r="A41" s="6">
        <v>25</v>
      </c>
      <c r="B41" s="16">
        <v>54.166670000000003</v>
      </c>
      <c r="C41" s="16">
        <v>60001.5</v>
      </c>
      <c r="D41" s="11">
        <f t="shared" si="1"/>
        <v>1107.72</v>
      </c>
      <c r="E41" s="12">
        <v>1.0890783297895452</v>
      </c>
      <c r="F41" s="12">
        <f t="shared" si="2"/>
        <v>3.1280505697935328</v>
      </c>
      <c r="G41" s="16">
        <v>9</v>
      </c>
      <c r="H41" s="13">
        <f t="shared" si="3"/>
        <v>5.4772255750516613E-2</v>
      </c>
      <c r="I41" s="19">
        <v>13</v>
      </c>
      <c r="J41" s="12">
        <v>3.2589999999999999</v>
      </c>
      <c r="K41" s="12">
        <f t="shared" si="0"/>
        <v>5.0476880652579572</v>
      </c>
      <c r="L41" s="12">
        <v>5.0800308835936843</v>
      </c>
      <c r="M41" s="12">
        <f t="shared" si="4"/>
        <v>5.1589235600786711</v>
      </c>
      <c r="N41" s="12">
        <f t="shared" si="5"/>
        <v>5.0800308835936843</v>
      </c>
      <c r="O41" s="14">
        <f t="shared" si="6"/>
        <v>5.1247995590385012</v>
      </c>
      <c r="P41" s="12">
        <f t="shared" si="7"/>
        <v>2.8539499346031936</v>
      </c>
      <c r="Q41" s="7"/>
      <c r="R41" s="7"/>
      <c r="S41" s="7"/>
    </row>
    <row r="42" spans="1:19" x14ac:dyDescent="0.25">
      <c r="A42" s="6">
        <v>26</v>
      </c>
      <c r="B42" s="16">
        <v>35.083329999999997</v>
      </c>
      <c r="C42" s="16">
        <v>46101.899999999994</v>
      </c>
      <c r="D42" s="11">
        <f t="shared" si="1"/>
        <v>1314.07</v>
      </c>
      <c r="E42" s="12">
        <v>1.152194978212099</v>
      </c>
      <c r="F42" s="12">
        <f t="shared" si="2"/>
        <v>3.5074816499685526</v>
      </c>
      <c r="G42" s="16">
        <v>11</v>
      </c>
      <c r="H42" s="13">
        <f t="shared" si="3"/>
        <v>6.0553007081949835E-2</v>
      </c>
      <c r="I42" s="19">
        <v>18</v>
      </c>
      <c r="J42" s="12">
        <v>3.4209999999999998</v>
      </c>
      <c r="K42" s="12">
        <f t="shared" si="0"/>
        <v>5.2998377804120098</v>
      </c>
      <c r="L42" s="12">
        <v>5.3337962359117617</v>
      </c>
      <c r="M42" s="12">
        <f t="shared" si="4"/>
        <v>5.4153659094903759</v>
      </c>
      <c r="N42" s="12">
        <f t="shared" si="5"/>
        <v>5.3337962359117617</v>
      </c>
      <c r="O42" s="14">
        <f t="shared" si="6"/>
        <v>5.3808012636460409</v>
      </c>
      <c r="P42" s="12">
        <f t="shared" si="7"/>
        <v>2.9965147392762708</v>
      </c>
      <c r="Q42" s="7"/>
      <c r="R42" s="7"/>
      <c r="S42" s="7"/>
    </row>
    <row r="43" spans="1:19" x14ac:dyDescent="0.25">
      <c r="A43" s="6">
        <v>27</v>
      </c>
      <c r="B43" s="16">
        <v>23.08333</v>
      </c>
      <c r="C43" s="16">
        <v>33514.199999999997</v>
      </c>
      <c r="D43" s="11">
        <f t="shared" si="1"/>
        <v>1451.88</v>
      </c>
      <c r="E43" s="12">
        <v>1.1918859595884501</v>
      </c>
      <c r="F43" s="12">
        <f t="shared" si="2"/>
        <v>3.7462685298754335</v>
      </c>
      <c r="G43" s="16">
        <v>7</v>
      </c>
      <c r="H43" s="13">
        <f t="shared" si="3"/>
        <v>4.8304589153964794E-2</v>
      </c>
      <c r="I43" s="19">
        <v>9</v>
      </c>
      <c r="J43" s="12">
        <v>3.431</v>
      </c>
      <c r="K43" s="12">
        <f t="shared" si="0"/>
        <v>5.3498059702040486</v>
      </c>
      <c r="L43" s="12">
        <v>5.3840845944749516</v>
      </c>
      <c r="M43" s="12">
        <f t="shared" si="4"/>
        <v>5.4311956841454192</v>
      </c>
      <c r="N43" s="12">
        <f t="shared" si="5"/>
        <v>5.3840845944749516</v>
      </c>
      <c r="O43" s="14">
        <f t="shared" si="6"/>
        <v>5.4315327973108705</v>
      </c>
      <c r="P43" s="12">
        <f t="shared" si="7"/>
        <v>3.0247666261095234</v>
      </c>
      <c r="Q43" s="7"/>
      <c r="R43" s="7"/>
      <c r="S43" s="7"/>
    </row>
    <row r="44" spans="1:19" x14ac:dyDescent="0.25">
      <c r="A44" s="6">
        <v>28</v>
      </c>
      <c r="B44" s="16">
        <v>33.833329999999997</v>
      </c>
      <c r="C44" s="16">
        <v>5084.57</v>
      </c>
      <c r="D44" s="11">
        <f t="shared" si="1"/>
        <v>150.28</v>
      </c>
      <c r="E44" s="12">
        <v>1.0968643097042714</v>
      </c>
      <c r="F44" s="12">
        <f t="shared" si="2"/>
        <v>0.4213579244482632</v>
      </c>
      <c r="G44" s="16">
        <v>3</v>
      </c>
      <c r="H44" s="13">
        <f t="shared" si="3"/>
        <v>3.1622776601683791E-2</v>
      </c>
      <c r="I44" s="19">
        <v>19</v>
      </c>
      <c r="J44" s="12">
        <v>3.6080000000000001</v>
      </c>
      <c r="K44" s="12">
        <f t="shared" si="0"/>
        <v>5.5440974239860914</v>
      </c>
      <c r="L44" s="12">
        <v>5.5</v>
      </c>
      <c r="M44" s="12">
        <f t="shared" si="4"/>
        <v>5.7113826955396894</v>
      </c>
      <c r="N44" s="12">
        <f t="shared" si="5"/>
        <v>5.5796209613959631</v>
      </c>
      <c r="O44" s="14">
        <f t="shared" si="6"/>
        <v>5.5484697279580919</v>
      </c>
      <c r="P44" s="12">
        <f t="shared" si="7"/>
        <v>3.0898876404494384</v>
      </c>
      <c r="Q44" s="7"/>
      <c r="R44" s="7"/>
      <c r="S44" s="7"/>
    </row>
    <row r="45" spans="1:19" x14ac:dyDescent="0.25">
      <c r="A45" s="6">
        <v>29</v>
      </c>
      <c r="B45" s="16">
        <v>14.75</v>
      </c>
      <c r="C45" s="16">
        <v>9763.6</v>
      </c>
      <c r="D45" s="11">
        <f t="shared" si="1"/>
        <v>661.94</v>
      </c>
      <c r="E45" s="12">
        <v>1.1655371349046424</v>
      </c>
      <c r="F45" s="12">
        <f t="shared" si="2"/>
        <v>1.7466078016366171</v>
      </c>
      <c r="G45" s="16">
        <v>3</v>
      </c>
      <c r="H45" s="13">
        <f t="shared" si="3"/>
        <v>3.1622776601683791E-2</v>
      </c>
      <c r="I45" s="19">
        <v>8</v>
      </c>
      <c r="J45" s="12">
        <v>3.504</v>
      </c>
      <c r="K45" s="12">
        <f t="shared" si="0"/>
        <v>5.4265818952281188</v>
      </c>
      <c r="L45" s="12">
        <v>5.6</v>
      </c>
      <c r="M45" s="12">
        <f t="shared" si="4"/>
        <v>5.5467530391272373</v>
      </c>
      <c r="N45" s="12">
        <f t="shared" si="5"/>
        <v>5.4613524575434313</v>
      </c>
      <c r="O45" s="14">
        <f t="shared" si="6"/>
        <v>5.6493509957391481</v>
      </c>
      <c r="P45" s="12">
        <f t="shared" si="7"/>
        <v>3.1460674157303372</v>
      </c>
      <c r="Q45" s="7"/>
      <c r="R45" s="7"/>
      <c r="S45" s="7"/>
    </row>
    <row r="46" spans="1:19" x14ac:dyDescent="0.25">
      <c r="A46" s="6">
        <v>30</v>
      </c>
      <c r="B46" s="16">
        <v>12.16667</v>
      </c>
      <c r="C46" s="16">
        <v>1554.94</v>
      </c>
      <c r="D46" s="11">
        <f t="shared" si="1"/>
        <v>127.8</v>
      </c>
      <c r="E46" s="12">
        <v>1.1756273407679809</v>
      </c>
      <c r="F46" s="12">
        <f t="shared" si="2"/>
        <v>0.33432131112286306</v>
      </c>
      <c r="G46" s="16">
        <v>1</v>
      </c>
      <c r="H46" s="13">
        <f t="shared" si="3"/>
        <v>1.8257418583505537E-2</v>
      </c>
      <c r="I46" s="19">
        <v>4</v>
      </c>
      <c r="J46" s="12">
        <v>3.931</v>
      </c>
      <c r="K46" s="12">
        <f t="shared" si="0"/>
        <v>6.1151781069037945</v>
      </c>
      <c r="L46" s="12">
        <v>6.1543608163036669</v>
      </c>
      <c r="M46" s="12">
        <f t="shared" si="4"/>
        <v>6.2226844168975939</v>
      </c>
      <c r="N46" s="12">
        <f t="shared" si="5"/>
        <v>6.1543608163036669</v>
      </c>
      <c r="O46" s="14">
        <f t="shared" si="6"/>
        <v>6.2085972153076998</v>
      </c>
      <c r="P46" s="12">
        <f t="shared" si="7"/>
        <v>3.4575060765750942</v>
      </c>
      <c r="Q46" s="7"/>
      <c r="R46" s="7"/>
      <c r="S46" s="7"/>
    </row>
    <row r="47" spans="1:19" x14ac:dyDescent="0.25">
      <c r="A47" s="8" t="s">
        <v>20</v>
      </c>
      <c r="B47" s="16">
        <f>SUM(B16:B46)</f>
        <v>10694225.416690001</v>
      </c>
      <c r="C47" s="16">
        <f>SUM(C16:C46)</f>
        <v>3477291157.8499999</v>
      </c>
      <c r="D47" s="11">
        <f>ROUND(SUM(C16:C46)/SUM(B16:B46),2)</f>
        <v>325.16000000000003</v>
      </c>
      <c r="E47" s="10"/>
      <c r="F47" s="10"/>
      <c r="G47" s="16">
        <f>SUM(G16:G46)</f>
        <v>528480</v>
      </c>
      <c r="H47" s="10"/>
      <c r="I47" s="16">
        <f>SUM(I16:I46)</f>
        <v>3601077</v>
      </c>
      <c r="J47" s="12">
        <f>SUMPRODUCT(J16:J46,I16:I46)/SUM(I16:I46)</f>
        <v>0.63172093209892444</v>
      </c>
      <c r="K47" s="12">
        <f>SUMPRODUCT(K16:K46,I16:I46)/SUM(I16:I46)</f>
        <v>0.99363334218298149</v>
      </c>
      <c r="L47" s="12">
        <f>SUMPRODUCT(L16:L46,$I16:$I46)/SUM($I16:$I46)</f>
        <v>0.99126430703697299</v>
      </c>
      <c r="M47" s="15"/>
      <c r="N47" s="15"/>
      <c r="O47" s="10"/>
      <c r="P47" s="10"/>
      <c r="Q47" s="7"/>
      <c r="R47" s="7"/>
      <c r="S47" s="7"/>
    </row>
    <row r="48" spans="1:19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25">
      <c r="A49" s="9" t="s">
        <v>18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25">
      <c r="A50" s="39" t="s">
        <v>21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 ht="64.5" x14ac:dyDescent="0.25">
      <c r="A51" s="4" t="s">
        <v>0</v>
      </c>
      <c r="B51" s="24" t="s">
        <v>10</v>
      </c>
      <c r="C51" s="25" t="s">
        <v>1</v>
      </c>
      <c r="D51" s="26" t="s">
        <v>2</v>
      </c>
      <c r="E51" s="27" t="s">
        <v>12</v>
      </c>
      <c r="F51" s="27" t="s">
        <v>13</v>
      </c>
      <c r="G51" s="24" t="s">
        <v>11</v>
      </c>
      <c r="H51" s="2" t="s">
        <v>3</v>
      </c>
      <c r="I51" s="20" t="s">
        <v>22</v>
      </c>
      <c r="J51" s="3" t="s">
        <v>6</v>
      </c>
      <c r="K51" s="3" t="s">
        <v>4</v>
      </c>
      <c r="L51" s="3" t="s">
        <v>8</v>
      </c>
      <c r="M51" s="3" t="s">
        <v>7</v>
      </c>
      <c r="N51" s="3" t="s">
        <v>5</v>
      </c>
      <c r="O51" s="3" t="s">
        <v>9</v>
      </c>
      <c r="P51" s="3" t="s">
        <v>14</v>
      </c>
    </row>
    <row r="52" spans="1:16" x14ac:dyDescent="0.25">
      <c r="A52" s="6" t="s">
        <v>23</v>
      </c>
      <c r="B52" s="16">
        <v>390440.46243703365</v>
      </c>
      <c r="C52" s="16">
        <v>90965485.674525052</v>
      </c>
      <c r="D52" s="11">
        <f>ROUND(C52/B52,2)</f>
        <v>232.98</v>
      </c>
      <c r="E52" s="12">
        <v>0.98283404925862117</v>
      </c>
      <c r="F52" s="12">
        <f>D52/(E52*D$80)</f>
        <v>0.66213003673619808</v>
      </c>
      <c r="G52" s="16">
        <v>10065.679744913668</v>
      </c>
      <c r="H52" s="13">
        <f t="shared" ref="H52:H79" si="8">MIN(SQRT(G52/3000),1)</f>
        <v>1</v>
      </c>
      <c r="I52" s="19">
        <v>108869</v>
      </c>
      <c r="J52" s="12">
        <v>0.50745493321655355</v>
      </c>
      <c r="K52" s="12">
        <f t="shared" ref="K52:K79" si="9">F52*H52+M52*(1-H52)</f>
        <v>0.66213003673619808</v>
      </c>
      <c r="L52" s="12">
        <v>0.66021194388401772</v>
      </c>
      <c r="M52" s="12">
        <f>J52/$J$80</f>
        <v>0.63917083505765315</v>
      </c>
      <c r="N52" s="12">
        <f>K52/$K$80</f>
        <v>0.65901292510307019</v>
      </c>
      <c r="O52" s="14">
        <f>L52/$L$80</f>
        <v>0.6583892740496613</v>
      </c>
      <c r="P52" s="12">
        <f>O52/$O$62</f>
        <v>0.61709504994456221</v>
      </c>
    </row>
    <row r="53" spans="1:16" x14ac:dyDescent="0.25">
      <c r="A53" s="6" t="s">
        <v>24</v>
      </c>
      <c r="B53" s="16">
        <v>378999.47507512628</v>
      </c>
      <c r="C53" s="16">
        <v>97610735.756268501</v>
      </c>
      <c r="D53" s="11">
        <f>ROUND(C53/B53,2)</f>
        <v>257.55</v>
      </c>
      <c r="E53" s="12">
        <v>0.99359298099348448</v>
      </c>
      <c r="F53" s="12">
        <f t="shared" ref="F53:F79" si="10">D53/(E53*D$80)</f>
        <v>0.7240322011097885</v>
      </c>
      <c r="G53" s="16">
        <v>12485.427539497879</v>
      </c>
      <c r="H53" s="13">
        <f t="shared" si="8"/>
        <v>1</v>
      </c>
      <c r="I53" s="19">
        <v>112356</v>
      </c>
      <c r="J53" s="12">
        <v>0.56448930228447702</v>
      </c>
      <c r="K53" s="12">
        <f t="shared" si="9"/>
        <v>0.7240322011097885</v>
      </c>
      <c r="L53" s="12">
        <v>0.72169676687092021</v>
      </c>
      <c r="M53" s="12">
        <f t="shared" ref="M53:M64" si="11">J53/$J$80</f>
        <v>0.71100914604432386</v>
      </c>
      <c r="N53" s="12">
        <f t="shared" ref="N53:N79" si="12">K53/$K$80</f>
        <v>0.72062367246492698</v>
      </c>
      <c r="O53" s="14">
        <f t="shared" ref="O53:O79" si="13">L53/$L$80</f>
        <v>0.71970435376977338</v>
      </c>
      <c r="P53" s="12">
        <f t="shared" ref="P53:P79" si="14">O53/$O$62</f>
        <v>0.67456444331651944</v>
      </c>
    </row>
    <row r="54" spans="1:16" x14ac:dyDescent="0.25">
      <c r="A54" s="6" t="s">
        <v>25</v>
      </c>
      <c r="B54" s="16">
        <v>434897.6968120361</v>
      </c>
      <c r="C54" s="16">
        <v>123426836.22105283</v>
      </c>
      <c r="D54" s="11">
        <f>ROUND(C54/B54,2)</f>
        <v>283.81</v>
      </c>
      <c r="E54" s="12">
        <v>0.99471062274768052</v>
      </c>
      <c r="F54" s="12">
        <f t="shared" si="10"/>
        <v>0.79695863433463265</v>
      </c>
      <c r="G54" s="16">
        <v>15995.240940438251</v>
      </c>
      <c r="H54" s="13">
        <f t="shared" si="8"/>
        <v>1</v>
      </c>
      <c r="I54" s="19">
        <v>131269</v>
      </c>
      <c r="J54" s="12">
        <v>0.59539809531007892</v>
      </c>
      <c r="K54" s="12">
        <f t="shared" si="9"/>
        <v>0.79695863433463265</v>
      </c>
      <c r="L54" s="12">
        <v>0.79442446971450165</v>
      </c>
      <c r="M54" s="12">
        <f t="shared" si="11"/>
        <v>0.74994068016809867</v>
      </c>
      <c r="N54" s="12">
        <f t="shared" si="12"/>
        <v>0.79320678969328173</v>
      </c>
      <c r="O54" s="14">
        <f t="shared" si="13"/>
        <v>0.79223127474122568</v>
      </c>
      <c r="P54" s="12">
        <f t="shared" si="14"/>
        <v>0.74254247042488308</v>
      </c>
    </row>
    <row r="55" spans="1:16" x14ac:dyDescent="0.25">
      <c r="A55" s="6" t="s">
        <v>26</v>
      </c>
      <c r="B55" s="16">
        <v>487334.456536151</v>
      </c>
      <c r="C55" s="16">
        <v>142059728.97789329</v>
      </c>
      <c r="D55" s="11">
        <f t="shared" ref="D55:D79" si="15">ROUND(C55/B55,2)</f>
        <v>291.5</v>
      </c>
      <c r="E55" s="12">
        <v>1.001696670172084</v>
      </c>
      <c r="F55" s="12">
        <f t="shared" si="10"/>
        <v>0.81284393833006963</v>
      </c>
      <c r="G55" s="16">
        <v>19466.13388963927</v>
      </c>
      <c r="H55" s="13">
        <f t="shared" si="8"/>
        <v>1</v>
      </c>
      <c r="I55" s="19">
        <v>149784</v>
      </c>
      <c r="J55" s="12">
        <v>0.64368752363576043</v>
      </c>
      <c r="K55" s="12">
        <f t="shared" si="9"/>
        <v>0.81284393833006963</v>
      </c>
      <c r="L55" s="12">
        <v>0.81021290311868299</v>
      </c>
      <c r="M55" s="12">
        <f t="shared" si="11"/>
        <v>0.81076419809458811</v>
      </c>
      <c r="N55" s="12">
        <f t="shared" si="12"/>
        <v>0.80901731039369695</v>
      </c>
      <c r="O55" s="14">
        <f t="shared" si="13"/>
        <v>0.80797612047395673</v>
      </c>
      <c r="P55" s="12">
        <f t="shared" si="14"/>
        <v>0.75729979826536697</v>
      </c>
    </row>
    <row r="56" spans="1:16" x14ac:dyDescent="0.25">
      <c r="A56" s="6" t="s">
        <v>27</v>
      </c>
      <c r="B56" s="16">
        <v>565996.52017117711</v>
      </c>
      <c r="C56" s="16">
        <v>177635217.21525323</v>
      </c>
      <c r="D56" s="11">
        <f t="shared" si="15"/>
        <v>313.85000000000002</v>
      </c>
      <c r="E56" s="12">
        <v>0.99998057848508526</v>
      </c>
      <c r="F56" s="12">
        <f t="shared" si="10"/>
        <v>0.87666851641250543</v>
      </c>
      <c r="G56" s="16">
        <v>24391.05516764168</v>
      </c>
      <c r="H56" s="13">
        <f t="shared" si="8"/>
        <v>1</v>
      </c>
      <c r="I56" s="19">
        <v>179643</v>
      </c>
      <c r="J56" s="12">
        <v>0.66577960251046031</v>
      </c>
      <c r="K56" s="12">
        <f t="shared" si="9"/>
        <v>0.87666851641250543</v>
      </c>
      <c r="L56" s="12">
        <v>0.87314976824182255</v>
      </c>
      <c r="M56" s="12">
        <f t="shared" si="11"/>
        <v>0.83859053611636392</v>
      </c>
      <c r="N56" s="12">
        <f t="shared" si="12"/>
        <v>0.87254142131140344</v>
      </c>
      <c r="O56" s="14">
        <f t="shared" si="13"/>
        <v>0.87073923362760897</v>
      </c>
      <c r="P56" s="12">
        <f t="shared" si="14"/>
        <v>0.81612640430650341</v>
      </c>
    </row>
    <row r="57" spans="1:16" x14ac:dyDescent="0.25">
      <c r="A57" s="6" t="s">
        <v>28</v>
      </c>
      <c r="B57" s="16">
        <v>661370.70785364788</v>
      </c>
      <c r="C57" s="16">
        <v>217900425.67602479</v>
      </c>
      <c r="D57" s="11">
        <f t="shared" si="15"/>
        <v>329.47</v>
      </c>
      <c r="E57" s="12">
        <v>0.99723230803141949</v>
      </c>
      <c r="F57" s="12">
        <f t="shared" si="10"/>
        <v>0.92283568128451743</v>
      </c>
      <c r="G57" s="16">
        <v>30247.542578976692</v>
      </c>
      <c r="H57" s="13">
        <f t="shared" si="8"/>
        <v>1</v>
      </c>
      <c r="I57" s="19">
        <v>218207</v>
      </c>
      <c r="J57" s="12">
        <v>0.68735800831986049</v>
      </c>
      <c r="K57" s="12">
        <f t="shared" si="9"/>
        <v>0.92283568128451743</v>
      </c>
      <c r="L57" s="12">
        <v>0.91849997428616537</v>
      </c>
      <c r="M57" s="12">
        <f t="shared" si="11"/>
        <v>0.86576987118161475</v>
      </c>
      <c r="N57" s="12">
        <f t="shared" si="12"/>
        <v>0.91849124487777034</v>
      </c>
      <c r="O57" s="14">
        <f t="shared" si="13"/>
        <v>0.9159642397974197</v>
      </c>
      <c r="P57" s="12">
        <f t="shared" si="14"/>
        <v>0.85851489473473208</v>
      </c>
    </row>
    <row r="58" spans="1:16" x14ac:dyDescent="0.25">
      <c r="A58" s="6" t="s">
        <v>29</v>
      </c>
      <c r="B58" s="16">
        <v>743443.64552270877</v>
      </c>
      <c r="C58" s="16">
        <v>256740263.48644179</v>
      </c>
      <c r="D58" s="11">
        <f t="shared" si="15"/>
        <v>345.34</v>
      </c>
      <c r="E58" s="12">
        <v>0.99883267659349328</v>
      </c>
      <c r="F58" s="12">
        <f t="shared" si="10"/>
        <v>0.96573725479907091</v>
      </c>
      <c r="G58" s="16">
        <v>36118.786271549252</v>
      </c>
      <c r="H58" s="13">
        <f t="shared" si="8"/>
        <v>1</v>
      </c>
      <c r="I58" s="19">
        <v>252562</v>
      </c>
      <c r="J58" s="12">
        <v>0.72368557056365046</v>
      </c>
      <c r="K58" s="12">
        <f t="shared" si="9"/>
        <v>0.96573725479907091</v>
      </c>
      <c r="L58" s="12">
        <v>0.96028119189392369</v>
      </c>
      <c r="M58" s="12">
        <f t="shared" si="11"/>
        <v>0.91152667986567437</v>
      </c>
      <c r="N58" s="12">
        <f t="shared" si="12"/>
        <v>0.96119085052126807</v>
      </c>
      <c r="O58" s="14">
        <f t="shared" si="13"/>
        <v>0.95763011055984781</v>
      </c>
      <c r="P58" s="12">
        <f t="shared" si="14"/>
        <v>0.89756747899233169</v>
      </c>
    </row>
    <row r="59" spans="1:16" x14ac:dyDescent="0.25">
      <c r="A59" s="6" t="s">
        <v>30</v>
      </c>
      <c r="B59" s="16">
        <v>818239.35479970218</v>
      </c>
      <c r="C59" s="16">
        <v>296624374.63316524</v>
      </c>
      <c r="D59" s="11">
        <f t="shared" si="15"/>
        <v>362.52</v>
      </c>
      <c r="E59" s="12">
        <v>1.0001947878051225</v>
      </c>
      <c r="F59" s="12">
        <f t="shared" si="10"/>
        <v>1.0124002102652072</v>
      </c>
      <c r="G59" s="16">
        <v>40935.000571884346</v>
      </c>
      <c r="H59" s="13">
        <f t="shared" si="8"/>
        <v>1</v>
      </c>
      <c r="I59" s="19">
        <v>284723</v>
      </c>
      <c r="J59" s="12">
        <v>0.75664622464443121</v>
      </c>
      <c r="K59" s="12">
        <f t="shared" si="9"/>
        <v>1.0124002102652072</v>
      </c>
      <c r="L59" s="12">
        <v>1.0071544173533942</v>
      </c>
      <c r="M59" s="12">
        <f t="shared" si="11"/>
        <v>0.95304265973667635</v>
      </c>
      <c r="N59" s="12">
        <f t="shared" si="12"/>
        <v>1.0076341306468375</v>
      </c>
      <c r="O59" s="14">
        <f t="shared" si="13"/>
        <v>1.004373931492673</v>
      </c>
      <c r="P59" s="12">
        <f t="shared" si="14"/>
        <v>0.94137952400897884</v>
      </c>
    </row>
    <row r="60" spans="1:16" x14ac:dyDescent="0.25">
      <c r="A60" s="6" t="s">
        <v>31</v>
      </c>
      <c r="B60" s="16">
        <v>912602.06529534643</v>
      </c>
      <c r="C60" s="16">
        <v>337187267.9350636</v>
      </c>
      <c r="D60" s="11">
        <f t="shared" si="15"/>
        <v>369.48</v>
      </c>
      <c r="E60" s="12">
        <v>1.0036792289056184</v>
      </c>
      <c r="F60" s="12">
        <f t="shared" si="10"/>
        <v>1.0282550256105762</v>
      </c>
      <c r="G60" s="16">
        <v>47094.530578152939</v>
      </c>
      <c r="H60" s="13">
        <f t="shared" si="8"/>
        <v>1</v>
      </c>
      <c r="I60" s="19">
        <v>322693</v>
      </c>
      <c r="J60" s="12">
        <v>0.77679182325615792</v>
      </c>
      <c r="K60" s="12">
        <f t="shared" si="9"/>
        <v>1.0282550256105762</v>
      </c>
      <c r="L60" s="12">
        <v>1.0239424135981188</v>
      </c>
      <c r="M60" s="12">
        <f t="shared" si="11"/>
        <v>0.97841728562862462</v>
      </c>
      <c r="N60" s="12">
        <f t="shared" si="12"/>
        <v>1.0234143062286976</v>
      </c>
      <c r="O60" s="14">
        <f t="shared" si="13"/>
        <v>1.021115580538414</v>
      </c>
      <c r="P60" s="12">
        <f t="shared" si="14"/>
        <v>0.95707113558474199</v>
      </c>
    </row>
    <row r="61" spans="1:16" x14ac:dyDescent="0.25">
      <c r="A61" s="6" t="s">
        <v>32</v>
      </c>
      <c r="B61" s="16">
        <v>959819.12417870213</v>
      </c>
      <c r="C61" s="16">
        <v>371472430.83308125</v>
      </c>
      <c r="D61" s="11">
        <f t="shared" si="15"/>
        <v>387.02</v>
      </c>
      <c r="E61" s="12">
        <v>1.0002049045000059</v>
      </c>
      <c r="F61" s="12">
        <f t="shared" si="10"/>
        <v>1.0808097933198628</v>
      </c>
      <c r="G61" s="16">
        <v>51323.717659845192</v>
      </c>
      <c r="H61" s="13">
        <f t="shared" si="8"/>
        <v>1</v>
      </c>
      <c r="I61" s="19">
        <v>344618</v>
      </c>
      <c r="J61" s="12">
        <v>0.82847482014388496</v>
      </c>
      <c r="K61" s="12">
        <f t="shared" si="9"/>
        <v>1.0808097933198628</v>
      </c>
      <c r="L61" s="12">
        <v>1.044</v>
      </c>
      <c r="M61" s="12">
        <f t="shared" si="11"/>
        <v>1.0435152127876328</v>
      </c>
      <c r="N61" s="12">
        <f t="shared" si="12"/>
        <v>1.0757216616945968</v>
      </c>
      <c r="O61" s="14">
        <f t="shared" si="13"/>
        <v>1.0411177932712434</v>
      </c>
      <c r="P61" s="12">
        <f t="shared" si="14"/>
        <v>0.97581880805128351</v>
      </c>
    </row>
    <row r="62" spans="1:16" x14ac:dyDescent="0.25">
      <c r="A62" s="6" t="s">
        <v>33</v>
      </c>
      <c r="B62" s="16">
        <v>858279.13661218656</v>
      </c>
      <c r="C62" s="16">
        <v>328468820.55010027</v>
      </c>
      <c r="D62" s="11">
        <f t="shared" si="15"/>
        <v>382.71</v>
      </c>
      <c r="E62" s="12">
        <v>0.99486026677471318</v>
      </c>
      <c r="F62" s="12">
        <f t="shared" si="10"/>
        <v>1.0745152077577897</v>
      </c>
      <c r="G62" s="16">
        <v>45901.339858363775</v>
      </c>
      <c r="H62" s="13">
        <f t="shared" si="8"/>
        <v>1</v>
      </c>
      <c r="I62" s="19">
        <v>307448</v>
      </c>
      <c r="J62" s="12">
        <v>0.83937435743955902</v>
      </c>
      <c r="K62" s="12">
        <f t="shared" si="9"/>
        <v>1.0745152077577897</v>
      </c>
      <c r="L62" s="12">
        <v>1.0698707499652265</v>
      </c>
      <c r="M62" s="12">
        <f t="shared" si="11"/>
        <v>1.057243853301302</v>
      </c>
      <c r="N62" s="12">
        <f t="shared" si="12"/>
        <v>1.0694567091725502</v>
      </c>
      <c r="O62" s="14">
        <f t="shared" si="13"/>
        <v>1.0669171209667114</v>
      </c>
      <c r="P62" s="12">
        <f t="shared" si="14"/>
        <v>1</v>
      </c>
    </row>
    <row r="63" spans="1:16" x14ac:dyDescent="0.25">
      <c r="A63" s="6" t="s">
        <v>34</v>
      </c>
      <c r="B63" s="16">
        <v>664734.19685783889</v>
      </c>
      <c r="C63" s="16">
        <v>253991463.70637888</v>
      </c>
      <c r="D63" s="11">
        <f t="shared" si="15"/>
        <v>382.09</v>
      </c>
      <c r="E63" s="12">
        <v>0.99184234423226725</v>
      </c>
      <c r="F63" s="12">
        <f t="shared" si="10"/>
        <v>1.0760386438917968</v>
      </c>
      <c r="G63" s="16">
        <v>35026.304820758662</v>
      </c>
      <c r="H63" s="13">
        <f t="shared" si="8"/>
        <v>1</v>
      </c>
      <c r="I63" s="19">
        <v>234730</v>
      </c>
      <c r="J63" s="12">
        <v>0.88620710463592201</v>
      </c>
      <c r="K63" s="12">
        <f t="shared" si="9"/>
        <v>1.0760386438917968</v>
      </c>
      <c r="L63" s="12">
        <v>1.0721376317749047</v>
      </c>
      <c r="M63" s="12">
        <f t="shared" si="11"/>
        <v>1.1162325913628335</v>
      </c>
      <c r="N63" s="12">
        <f t="shared" si="12"/>
        <v>1.0709729734215314</v>
      </c>
      <c r="O63" s="14">
        <f t="shared" si="13"/>
        <v>1.0691777445177639</v>
      </c>
      <c r="P63" s="12">
        <f t="shared" si="14"/>
        <v>1.0021188370742464</v>
      </c>
    </row>
    <row r="64" spans="1:16" x14ac:dyDescent="0.25">
      <c r="A64" s="6" t="s">
        <v>35</v>
      </c>
      <c r="B64" s="16">
        <v>496277.50881330698</v>
      </c>
      <c r="C64" s="16">
        <v>191800662.64190415</v>
      </c>
      <c r="D64" s="11">
        <f t="shared" si="15"/>
        <v>386.48</v>
      </c>
      <c r="E64" s="12">
        <v>0.99413598560584837</v>
      </c>
      <c r="F64" s="12">
        <f t="shared" si="10"/>
        <v>1.0858905964422472</v>
      </c>
      <c r="G64" s="16">
        <v>26990.856193612897</v>
      </c>
      <c r="H64" s="13">
        <f t="shared" si="8"/>
        <v>1</v>
      </c>
      <c r="I64" s="19">
        <v>171456</v>
      </c>
      <c r="J64" s="12">
        <v>0.93251998579209106</v>
      </c>
      <c r="K64" s="12">
        <f t="shared" si="9"/>
        <v>1.0858905964422472</v>
      </c>
      <c r="L64" s="12">
        <v>1.0760000000000001</v>
      </c>
      <c r="M64" s="12">
        <f t="shared" si="11"/>
        <v>1.1745665260334066</v>
      </c>
      <c r="N64" s="12">
        <f t="shared" si="12"/>
        <v>1.0807785459043211</v>
      </c>
      <c r="O64" s="14">
        <f t="shared" si="13"/>
        <v>1.0730294497699788</v>
      </c>
      <c r="P64" s="12">
        <f t="shared" si="14"/>
        <v>1.0057289630873381</v>
      </c>
    </row>
    <row r="65" spans="1:16" x14ac:dyDescent="0.25">
      <c r="A65" s="6" t="s">
        <v>36</v>
      </c>
      <c r="B65" s="16">
        <v>368879.4277329921</v>
      </c>
      <c r="C65" s="16">
        <v>143842936.28400669</v>
      </c>
      <c r="D65" s="11">
        <f t="shared" si="15"/>
        <v>389.95</v>
      </c>
      <c r="E65" s="12">
        <v>1.0014583752496415</v>
      </c>
      <c r="F65" s="12">
        <f t="shared" si="10"/>
        <v>1.0876292135193268</v>
      </c>
      <c r="G65" s="16">
        <v>20159.791123632836</v>
      </c>
      <c r="H65" s="13">
        <f t="shared" si="8"/>
        <v>1</v>
      </c>
      <c r="I65" s="19">
        <v>124159</v>
      </c>
      <c r="J65" s="12">
        <v>0.95755391321447303</v>
      </c>
      <c r="K65" s="12">
        <f t="shared" si="9"/>
        <v>1.0876292135193268</v>
      </c>
      <c r="L65" s="12">
        <v>1.08</v>
      </c>
      <c r="M65" s="12">
        <f t="shared" ref="M65:M79" si="16">J65/$J$80</f>
        <v>1.2060983040258146</v>
      </c>
      <c r="N65" s="12">
        <f t="shared" si="12"/>
        <v>1.0825089780883799</v>
      </c>
      <c r="O65" s="14">
        <f t="shared" si="13"/>
        <v>1.0770184068323208</v>
      </c>
      <c r="P65" s="12">
        <f t="shared" si="14"/>
        <v>1.0094677324668451</v>
      </c>
    </row>
    <row r="66" spans="1:16" x14ac:dyDescent="0.25">
      <c r="A66" s="6" t="s">
        <v>37</v>
      </c>
      <c r="B66" s="16">
        <v>287674.87012806709</v>
      </c>
      <c r="C66" s="16">
        <v>114660173.39205873</v>
      </c>
      <c r="D66" s="11">
        <f t="shared" si="15"/>
        <v>398.58</v>
      </c>
      <c r="E66" s="12">
        <v>1.0075414043853717</v>
      </c>
      <c r="F66" s="12">
        <f t="shared" si="10"/>
        <v>1.1049876978886635</v>
      </c>
      <c r="G66" s="16">
        <v>16259.813181305271</v>
      </c>
      <c r="H66" s="13">
        <f t="shared" si="8"/>
        <v>1</v>
      </c>
      <c r="I66" s="19">
        <v>95170</v>
      </c>
      <c r="J66" s="12">
        <v>0.98169616863936759</v>
      </c>
      <c r="K66" s="12">
        <f t="shared" si="9"/>
        <v>1.1049876978886635</v>
      </c>
      <c r="L66" s="12">
        <v>1.0997461244874505</v>
      </c>
      <c r="M66" s="12">
        <f t="shared" si="16"/>
        <v>1.236506966056734</v>
      </c>
      <c r="N66" s="12">
        <f t="shared" si="12"/>
        <v>1.0997857438668672</v>
      </c>
      <c r="O66" s="14">
        <f t="shared" si="13"/>
        <v>1.0967100175143452</v>
      </c>
      <c r="P66" s="12">
        <f t="shared" si="14"/>
        <v>1.0279242838662472</v>
      </c>
    </row>
    <row r="67" spans="1:16" x14ac:dyDescent="0.25">
      <c r="A67" s="6" t="s">
        <v>38</v>
      </c>
      <c r="B67" s="16">
        <v>234104.16695071833</v>
      </c>
      <c r="C67" s="16">
        <v>94474792.201173499</v>
      </c>
      <c r="D67" s="11">
        <f t="shared" si="15"/>
        <v>403.56</v>
      </c>
      <c r="E67" s="12">
        <v>1.0186415144750594</v>
      </c>
      <c r="F67" s="12">
        <f t="shared" si="10"/>
        <v>1.1066023394025375</v>
      </c>
      <c r="G67" s="16">
        <v>13590.515064524283</v>
      </c>
      <c r="H67" s="13">
        <f t="shared" si="8"/>
        <v>1</v>
      </c>
      <c r="I67" s="19">
        <v>76818</v>
      </c>
      <c r="J67" s="12">
        <v>1</v>
      </c>
      <c r="K67" s="12">
        <f t="shared" si="9"/>
        <v>1.1066023394025375</v>
      </c>
      <c r="L67" s="12">
        <v>1.1200000000000001</v>
      </c>
      <c r="M67" s="12">
        <f t="shared" si="16"/>
        <v>1.2595617723256827</v>
      </c>
      <c r="N67" s="12">
        <f t="shared" si="12"/>
        <v>1.101392784127865</v>
      </c>
      <c r="O67" s="14">
        <f t="shared" si="13"/>
        <v>1.11690797745574</v>
      </c>
      <c r="P67" s="12">
        <f t="shared" si="14"/>
        <v>1.0468554262619132</v>
      </c>
    </row>
    <row r="68" spans="1:16" x14ac:dyDescent="0.25">
      <c r="A68" s="6" t="s">
        <v>39</v>
      </c>
      <c r="B68" s="16">
        <v>193583.75213774291</v>
      </c>
      <c r="C68" s="16">
        <v>81433985.163017958</v>
      </c>
      <c r="D68" s="11">
        <f t="shared" si="15"/>
        <v>420.67</v>
      </c>
      <c r="E68" s="12">
        <v>1.0208198674302744</v>
      </c>
      <c r="F68" s="12">
        <f t="shared" si="10"/>
        <v>1.1510581656359731</v>
      </c>
      <c r="G68" s="16">
        <v>11738.493866925142</v>
      </c>
      <c r="H68" s="13">
        <f t="shared" si="8"/>
        <v>1</v>
      </c>
      <c r="I68" s="19">
        <v>63602</v>
      </c>
      <c r="J68" s="12">
        <v>1</v>
      </c>
      <c r="K68" s="12">
        <f t="shared" si="9"/>
        <v>1.1510581656359731</v>
      </c>
      <c r="L68" s="12">
        <v>1.1438079273757749</v>
      </c>
      <c r="M68" s="12">
        <f t="shared" si="16"/>
        <v>1.2595617723256827</v>
      </c>
      <c r="N68" s="12">
        <f t="shared" si="12"/>
        <v>1.1456393255298865</v>
      </c>
      <c r="O68" s="14">
        <f t="shared" si="13"/>
        <v>1.1406501774670701</v>
      </c>
      <c r="P68" s="12">
        <f t="shared" si="14"/>
        <v>1.0691085137274305</v>
      </c>
    </row>
    <row r="69" spans="1:16" x14ac:dyDescent="0.25">
      <c r="A69" s="6" t="s">
        <v>40</v>
      </c>
      <c r="B69" s="16">
        <v>160508.81552732326</v>
      </c>
      <c r="C69" s="16">
        <v>69915829.623969868</v>
      </c>
      <c r="D69" s="11">
        <f t="shared" si="15"/>
        <v>435.59</v>
      </c>
      <c r="E69" s="12">
        <v>1.0179328333576487</v>
      </c>
      <c r="F69" s="12">
        <f t="shared" si="10"/>
        <v>1.1952633982622098</v>
      </c>
      <c r="G69" s="16">
        <v>9801.4910645410582</v>
      </c>
      <c r="H69" s="13">
        <f t="shared" si="8"/>
        <v>1</v>
      </c>
      <c r="I69" s="19">
        <v>52777</v>
      </c>
      <c r="J69" s="12">
        <v>1</v>
      </c>
      <c r="K69" s="12">
        <f t="shared" si="9"/>
        <v>1.1952633982622098</v>
      </c>
      <c r="L69" s="12">
        <v>1.1892571821385978</v>
      </c>
      <c r="M69" s="12">
        <f t="shared" si="16"/>
        <v>1.2595617723256827</v>
      </c>
      <c r="N69" s="12">
        <f t="shared" si="12"/>
        <v>1.189636453045013</v>
      </c>
      <c r="O69" s="14">
        <f t="shared" si="13"/>
        <v>1.185973958908155</v>
      </c>
      <c r="P69" s="12">
        <f t="shared" si="14"/>
        <v>1.1115895842345924</v>
      </c>
    </row>
    <row r="70" spans="1:16" x14ac:dyDescent="0.25">
      <c r="A70" s="6" t="s">
        <v>41</v>
      </c>
      <c r="B70" s="16">
        <v>134078.99294145071</v>
      </c>
      <c r="C70" s="16">
        <v>57610593.783495829</v>
      </c>
      <c r="D70" s="11">
        <f t="shared" si="15"/>
        <v>429.68</v>
      </c>
      <c r="E70" s="12">
        <v>1.0147841891695981</v>
      </c>
      <c r="F70" s="12">
        <f t="shared" si="10"/>
        <v>1.1827046101404521</v>
      </c>
      <c r="G70" s="16">
        <v>8193.044972223086</v>
      </c>
      <c r="H70" s="13">
        <f t="shared" si="8"/>
        <v>1</v>
      </c>
      <c r="I70" s="19">
        <v>44419</v>
      </c>
      <c r="J70" s="12">
        <v>1</v>
      </c>
      <c r="K70" s="12">
        <f t="shared" si="9"/>
        <v>1.1827046101404521</v>
      </c>
      <c r="L70" s="12">
        <v>1.2</v>
      </c>
      <c r="M70" s="12">
        <f t="shared" si="16"/>
        <v>1.2595617723256827</v>
      </c>
      <c r="N70" s="12">
        <f t="shared" si="12"/>
        <v>1.1771367879691532</v>
      </c>
      <c r="O70" s="14">
        <f t="shared" si="13"/>
        <v>1.1966871187025785</v>
      </c>
      <c r="P70" s="12">
        <f t="shared" si="14"/>
        <v>1.1216308138520499</v>
      </c>
    </row>
    <row r="71" spans="1:16" x14ac:dyDescent="0.25">
      <c r="A71" s="6" t="s">
        <v>42</v>
      </c>
      <c r="B71" s="16">
        <v>112773.81853348456</v>
      </c>
      <c r="C71" s="16">
        <v>51245469.271571226</v>
      </c>
      <c r="D71" s="11">
        <f t="shared" si="15"/>
        <v>454.41</v>
      </c>
      <c r="E71" s="12">
        <v>1.0225924276721425</v>
      </c>
      <c r="F71" s="12">
        <f t="shared" si="10"/>
        <v>1.2412239590931784</v>
      </c>
      <c r="G71" s="16">
        <v>7044.1810609806344</v>
      </c>
      <c r="H71" s="13">
        <f t="shared" si="8"/>
        <v>1</v>
      </c>
      <c r="I71" s="19">
        <v>37461</v>
      </c>
      <c r="J71" s="12">
        <v>1</v>
      </c>
      <c r="K71" s="12">
        <f t="shared" si="9"/>
        <v>1.2412239590931784</v>
      </c>
      <c r="L71" s="12">
        <v>1.235982569697762</v>
      </c>
      <c r="M71" s="12">
        <f t="shared" si="16"/>
        <v>1.2595617723256827</v>
      </c>
      <c r="N71" s="12">
        <f t="shared" si="12"/>
        <v>1.2353806452008229</v>
      </c>
      <c r="O71" s="14">
        <f t="shared" si="13"/>
        <v>1.232570350081853</v>
      </c>
      <c r="P71" s="12">
        <f t="shared" si="14"/>
        <v>1.1552634462975406</v>
      </c>
    </row>
    <row r="72" spans="1:16" x14ac:dyDescent="0.25">
      <c r="A72" s="6" t="s">
        <v>43</v>
      </c>
      <c r="B72" s="16">
        <v>94554.982536051612</v>
      </c>
      <c r="C72" s="16">
        <v>42669266.497377694</v>
      </c>
      <c r="D72" s="11">
        <f t="shared" si="15"/>
        <v>451.26</v>
      </c>
      <c r="E72" s="12">
        <v>1.0225455023008099</v>
      </c>
      <c r="F72" s="12">
        <f t="shared" si="10"/>
        <v>1.2326762788239587</v>
      </c>
      <c r="G72" s="16">
        <v>6085.8029934402684</v>
      </c>
      <c r="H72" s="13">
        <f t="shared" si="8"/>
        <v>1</v>
      </c>
      <c r="I72" s="19">
        <v>31538</v>
      </c>
      <c r="J72" s="12">
        <v>1</v>
      </c>
      <c r="K72" s="12">
        <f t="shared" si="9"/>
        <v>1.2326762788239587</v>
      </c>
      <c r="L72" s="12">
        <v>1.25</v>
      </c>
      <c r="M72" s="12">
        <f t="shared" si="16"/>
        <v>1.2595617723256827</v>
      </c>
      <c r="N72" s="12">
        <f t="shared" si="12"/>
        <v>1.2268732048725894</v>
      </c>
      <c r="O72" s="14">
        <f t="shared" si="13"/>
        <v>1.2465490819818525</v>
      </c>
      <c r="P72" s="12">
        <f t="shared" si="14"/>
        <v>1.1683654310958853</v>
      </c>
    </row>
    <row r="73" spans="1:16" x14ac:dyDescent="0.25">
      <c r="A73" s="6" t="s">
        <v>44</v>
      </c>
      <c r="B73" s="16">
        <v>172045.89180890686</v>
      </c>
      <c r="C73" s="16">
        <v>78603562.292488188</v>
      </c>
      <c r="D73" s="11">
        <f t="shared" si="15"/>
        <v>456.88</v>
      </c>
      <c r="E73" s="12">
        <v>1.0248244355622527</v>
      </c>
      <c r="F73" s="12">
        <f t="shared" si="10"/>
        <v>1.2452527730158138</v>
      </c>
      <c r="G73" s="16">
        <v>11325.879206733205</v>
      </c>
      <c r="H73" s="13">
        <f t="shared" si="8"/>
        <v>1</v>
      </c>
      <c r="I73" s="19">
        <v>57970</v>
      </c>
      <c r="J73" s="12">
        <v>1</v>
      </c>
      <c r="K73" s="12">
        <f t="shared" si="9"/>
        <v>1.2452527730158138</v>
      </c>
      <c r="L73" s="12">
        <v>1.26</v>
      </c>
      <c r="M73" s="12">
        <f t="shared" si="16"/>
        <v>1.2595617723256827</v>
      </c>
      <c r="N73" s="12">
        <f t="shared" si="12"/>
        <v>1.2393904926636254</v>
      </c>
      <c r="O73" s="14">
        <f t="shared" si="13"/>
        <v>1.2565214746377074</v>
      </c>
      <c r="P73" s="12">
        <f t="shared" si="14"/>
        <v>1.1777123545446524</v>
      </c>
    </row>
    <row r="74" spans="1:16" x14ac:dyDescent="0.25">
      <c r="A74" s="6" t="s">
        <v>45</v>
      </c>
      <c r="B74" s="16">
        <v>108349.86582686039</v>
      </c>
      <c r="C74" s="16">
        <v>52147279.267180368</v>
      </c>
      <c r="D74" s="11">
        <f t="shared" si="15"/>
        <v>481.29</v>
      </c>
      <c r="E74" s="12">
        <v>1.0279782760752929</v>
      </c>
      <c r="F74" s="12">
        <f t="shared" si="10"/>
        <v>1.3077590786985684</v>
      </c>
      <c r="G74" s="16">
        <v>7152.8823090199203</v>
      </c>
      <c r="H74" s="13">
        <f t="shared" si="8"/>
        <v>1</v>
      </c>
      <c r="I74" s="19">
        <v>36899</v>
      </c>
      <c r="J74" s="12">
        <v>1</v>
      </c>
      <c r="K74" s="12">
        <f t="shared" si="9"/>
        <v>1.3077590786985684</v>
      </c>
      <c r="L74" s="12">
        <v>1.27</v>
      </c>
      <c r="M74" s="12">
        <f t="shared" si="16"/>
        <v>1.2595617723256827</v>
      </c>
      <c r="N74" s="12">
        <f t="shared" si="12"/>
        <v>1.3016025372167264</v>
      </c>
      <c r="O74" s="14">
        <f t="shared" si="13"/>
        <v>1.2664938672935622</v>
      </c>
      <c r="P74" s="12">
        <f t="shared" si="14"/>
        <v>1.1870592779934195</v>
      </c>
    </row>
    <row r="75" spans="1:16" x14ac:dyDescent="0.25">
      <c r="A75" s="6" t="s">
        <v>46</v>
      </c>
      <c r="B75" s="16">
        <v>68532.690015393935</v>
      </c>
      <c r="C75" s="16">
        <v>32562713.429308005</v>
      </c>
      <c r="D75" s="11">
        <f t="shared" si="15"/>
        <v>475.14</v>
      </c>
      <c r="E75" s="12">
        <v>1.0352754906016064</v>
      </c>
      <c r="F75" s="12">
        <f t="shared" si="10"/>
        <v>1.2819482777110394</v>
      </c>
      <c r="G75" s="16">
        <v>4867.174609450256</v>
      </c>
      <c r="H75" s="13">
        <f t="shared" si="8"/>
        <v>1</v>
      </c>
      <c r="I75" s="19">
        <v>23596</v>
      </c>
      <c r="J75" s="12">
        <v>1</v>
      </c>
      <c r="K75" s="12">
        <f t="shared" si="9"/>
        <v>1.2819482777110394</v>
      </c>
      <c r="L75" s="12">
        <v>1.2774885071571336</v>
      </c>
      <c r="M75" s="12">
        <f t="shared" si="16"/>
        <v>1.2595617723256827</v>
      </c>
      <c r="N75" s="12">
        <f t="shared" si="12"/>
        <v>1.2759132458172764</v>
      </c>
      <c r="O75" s="14">
        <f t="shared" si="13"/>
        <v>1.2739617006712738</v>
      </c>
      <c r="P75" s="12">
        <f t="shared" si="14"/>
        <v>1.1940587283077466</v>
      </c>
    </row>
    <row r="76" spans="1:16" x14ac:dyDescent="0.25">
      <c r="A76" s="6" t="s">
        <v>47</v>
      </c>
      <c r="B76" s="16">
        <v>44204.200223623338</v>
      </c>
      <c r="C76" s="16">
        <v>22631061.620294638</v>
      </c>
      <c r="D76" s="11">
        <f t="shared" si="15"/>
        <v>511.97</v>
      </c>
      <c r="E76" s="12">
        <v>1.0309335600463192</v>
      </c>
      <c r="F76" s="12">
        <f t="shared" si="10"/>
        <v>1.3871348348184471</v>
      </c>
      <c r="G76" s="16">
        <v>3162.5698953913898</v>
      </c>
      <c r="H76" s="13">
        <f t="shared" si="8"/>
        <v>1</v>
      </c>
      <c r="I76" s="19">
        <v>15415</v>
      </c>
      <c r="J76" s="12">
        <v>1</v>
      </c>
      <c r="K76" s="12">
        <f t="shared" si="9"/>
        <v>1.3871348348184471</v>
      </c>
      <c r="L76" s="12">
        <v>1.3</v>
      </c>
      <c r="M76" s="12">
        <f t="shared" si="16"/>
        <v>1.2595617723256827</v>
      </c>
      <c r="N76" s="12">
        <f t="shared" si="12"/>
        <v>1.3806046158426657</v>
      </c>
      <c r="O76" s="14">
        <f t="shared" si="13"/>
        <v>1.2964110452611268</v>
      </c>
      <c r="P76" s="12">
        <f t="shared" si="14"/>
        <v>1.2151000483397207</v>
      </c>
    </row>
    <row r="77" spans="1:16" x14ac:dyDescent="0.25">
      <c r="A77" s="6" t="s">
        <v>48</v>
      </c>
      <c r="B77" s="16">
        <v>28438.081007104698</v>
      </c>
      <c r="C77" s="16">
        <v>14655009.813945195</v>
      </c>
      <c r="D77" s="11">
        <f t="shared" si="15"/>
        <v>515.33000000000004</v>
      </c>
      <c r="E77" s="12">
        <v>1.0401984171758756</v>
      </c>
      <c r="F77" s="12">
        <f t="shared" si="10"/>
        <v>1.3838024000605871</v>
      </c>
      <c r="G77" s="16">
        <v>2119.1871709438306</v>
      </c>
      <c r="H77" s="13">
        <f t="shared" si="8"/>
        <v>0.84047351156829653</v>
      </c>
      <c r="I77" s="19">
        <v>9990</v>
      </c>
      <c r="J77" s="12">
        <v>1</v>
      </c>
      <c r="K77" s="12">
        <f t="shared" si="9"/>
        <v>1.3639827289974873</v>
      </c>
      <c r="L77" s="12">
        <v>1.3509576046621472</v>
      </c>
      <c r="M77" s="12">
        <f t="shared" si="16"/>
        <v>1.2595617723256827</v>
      </c>
      <c r="N77" s="12">
        <f t="shared" si="12"/>
        <v>1.357561503262281</v>
      </c>
      <c r="O77" s="14">
        <f t="shared" si="13"/>
        <v>1.3472279695104017</v>
      </c>
      <c r="P77" s="12">
        <f t="shared" si="14"/>
        <v>1.2627297313306833</v>
      </c>
    </row>
    <row r="78" spans="1:16" x14ac:dyDescent="0.25">
      <c r="A78" s="6" t="s">
        <v>49</v>
      </c>
      <c r="B78" s="16">
        <v>73460.826935848396</v>
      </c>
      <c r="C78" s="16">
        <v>44506095.838837132</v>
      </c>
      <c r="D78" s="11">
        <f t="shared" si="15"/>
        <v>605.85</v>
      </c>
      <c r="E78" s="12">
        <v>1.0510749544991025</v>
      </c>
      <c r="F78" s="12">
        <f t="shared" si="10"/>
        <v>1.6100385213881951</v>
      </c>
      <c r="G78" s="16">
        <v>6114.433688496325</v>
      </c>
      <c r="H78" s="13">
        <f t="shared" si="8"/>
        <v>1</v>
      </c>
      <c r="I78" s="19">
        <v>25390</v>
      </c>
      <c r="J78" s="12">
        <v>1</v>
      </c>
      <c r="K78" s="12">
        <f t="shared" si="9"/>
        <v>1.6100385213881951</v>
      </c>
      <c r="L78" s="12">
        <v>1.45</v>
      </c>
      <c r="M78" s="12">
        <f t="shared" si="16"/>
        <v>1.2595617723256827</v>
      </c>
      <c r="N78" s="12">
        <f t="shared" si="12"/>
        <v>1.6024589380339322</v>
      </c>
      <c r="O78" s="14">
        <f t="shared" si="13"/>
        <v>1.445996935098949</v>
      </c>
      <c r="P78" s="12">
        <f t="shared" si="14"/>
        <v>1.355303900071227</v>
      </c>
    </row>
    <row r="79" spans="1:16" x14ac:dyDescent="0.25">
      <c r="A79" s="6" t="s">
        <v>50</v>
      </c>
      <c r="B79" s="16">
        <v>240584.51673946774</v>
      </c>
      <c r="C79" s="16">
        <v>41781047.774122193</v>
      </c>
      <c r="D79" s="11">
        <f t="shared" si="15"/>
        <v>173.66</v>
      </c>
      <c r="E79" s="12">
        <v>0.94901271451169444</v>
      </c>
      <c r="F79" s="12">
        <f t="shared" si="10"/>
        <v>0.51113145484458722</v>
      </c>
      <c r="G79" s="16">
        <v>5048.1239771179926</v>
      </c>
      <c r="H79" s="13">
        <f t="shared" si="8"/>
        <v>1</v>
      </c>
      <c r="I79" s="19">
        <v>81082</v>
      </c>
      <c r="J79" s="12">
        <v>0.52428711710391329</v>
      </c>
      <c r="K79" s="12">
        <f t="shared" si="9"/>
        <v>0.51113145484458722</v>
      </c>
      <c r="L79" s="12">
        <v>0.79442446971450165</v>
      </c>
      <c r="M79" s="12">
        <f t="shared" si="16"/>
        <v>0.66037201042692772</v>
      </c>
      <c r="N79" s="12">
        <f t="shared" si="12"/>
        <v>0.50872519970502705</v>
      </c>
      <c r="O79" s="14">
        <f t="shared" si="13"/>
        <v>0.79223127474122568</v>
      </c>
      <c r="P79" s="12">
        <f t="shared" si="14"/>
        <v>0.74254247042488308</v>
      </c>
    </row>
    <row r="80" spans="1:16" x14ac:dyDescent="0.25">
      <c r="A80" s="6" t="s">
        <v>20</v>
      </c>
      <c r="B80" s="16">
        <f>SUM(B52:B79)</f>
        <v>10694209.250009995</v>
      </c>
      <c r="C80" s="16">
        <f>SUM(C52:C79)</f>
        <v>3828623529.5599999</v>
      </c>
      <c r="D80" s="11">
        <f>ROUND(SUM(C52:C79)/SUM(B52:B79),2)</f>
        <v>358.01</v>
      </c>
      <c r="E80" s="12"/>
      <c r="F80" s="12"/>
      <c r="G80" s="16">
        <f>SUM(G52:G79)</f>
        <v>528705</v>
      </c>
      <c r="H80" s="13"/>
      <c r="I80" s="16">
        <f>SUM(I52:I79)</f>
        <v>3594644</v>
      </c>
      <c r="J80" s="12">
        <f>SUMPRODUCT(J52:J79,I52:I79)/SUM(I52:I79)</f>
        <v>0.79392692122878417</v>
      </c>
      <c r="K80" s="12">
        <f>SUMPRODUCT(K52:K79,I52:I79)/SUM(I52:I79)</f>
        <v>1.0047299704063322</v>
      </c>
      <c r="L80" s="12">
        <f>SUMPRODUCT(L52:L79,I52:I79)/SUM(I52:I79)</f>
        <v>1.0027683771686398</v>
      </c>
      <c r="M80" s="12"/>
      <c r="N80" s="12"/>
      <c r="O80" s="14"/>
      <c r="P80" s="12"/>
    </row>
    <row r="81" spans="1:16" x14ac:dyDescent="0.25">
      <c r="A81" s="6"/>
      <c r="B81" s="10"/>
      <c r="C81" s="10"/>
      <c r="D81" s="11"/>
      <c r="E81" s="12"/>
      <c r="F81" s="12"/>
      <c r="G81" s="10"/>
      <c r="H81" s="13"/>
      <c r="I81" s="13"/>
      <c r="J81" s="12"/>
      <c r="K81" s="12"/>
      <c r="L81" s="12"/>
      <c r="M81" s="12"/>
      <c r="N81" s="12"/>
      <c r="O81" s="14"/>
      <c r="P81" s="12"/>
    </row>
    <row r="82" spans="1:16" x14ac:dyDescent="0.25">
      <c r="A82" s="9" t="s">
        <v>18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25">
      <c r="A83" s="39" t="s">
        <v>51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16" ht="64.5" x14ac:dyDescent="0.25">
      <c r="A84" s="4" t="s">
        <v>0</v>
      </c>
      <c r="B84" s="24" t="s">
        <v>10</v>
      </c>
      <c r="C84" s="25" t="s">
        <v>1</v>
      </c>
      <c r="D84" s="26" t="s">
        <v>2</v>
      </c>
      <c r="E84" s="27" t="s">
        <v>12</v>
      </c>
      <c r="F84" s="27" t="s">
        <v>13</v>
      </c>
      <c r="G84" s="24" t="s">
        <v>11</v>
      </c>
      <c r="H84" s="2" t="s">
        <v>3</v>
      </c>
      <c r="I84" s="20" t="s">
        <v>22</v>
      </c>
      <c r="J84" s="3" t="s">
        <v>6</v>
      </c>
      <c r="K84" s="3" t="s">
        <v>4</v>
      </c>
      <c r="L84" s="3" t="s">
        <v>8</v>
      </c>
      <c r="M84" s="3" t="s">
        <v>7</v>
      </c>
      <c r="N84" s="3" t="s">
        <v>5</v>
      </c>
      <c r="O84" s="3" t="s">
        <v>9</v>
      </c>
      <c r="P84" s="3" t="s">
        <v>14</v>
      </c>
    </row>
    <row r="85" spans="1:16" x14ac:dyDescent="0.25">
      <c r="A85" s="6" t="s">
        <v>52</v>
      </c>
      <c r="B85" s="16">
        <v>7003941.1666700002</v>
      </c>
      <c r="C85" s="16">
        <v>2734620873.6999998</v>
      </c>
      <c r="D85" s="11">
        <f t="shared" ref="D85:D86" si="17">ROUND(C85/B85,2)</f>
        <v>390.44</v>
      </c>
      <c r="E85" s="12">
        <v>1.0477582705464155</v>
      </c>
      <c r="F85" s="12">
        <f>D85/(E85*D$87)</f>
        <v>1.0408737325728412</v>
      </c>
      <c r="G85" s="16">
        <v>376622</v>
      </c>
      <c r="H85" s="13">
        <f t="shared" ref="H85:H86" si="18">MIN(SQRT(G85/3000),1)</f>
        <v>1</v>
      </c>
      <c r="I85" s="19">
        <v>2319910</v>
      </c>
      <c r="J85" s="12">
        <v>1</v>
      </c>
      <c r="K85" s="12">
        <f t="shared" ref="K85:K86" si="19">F85*H85+M85*(1-H85)</f>
        <v>1.0408737325728412</v>
      </c>
      <c r="L85" s="12">
        <v>1.0509999999999999</v>
      </c>
      <c r="M85" s="12">
        <f>J85/$J$87</f>
        <v>1.0430461375596662</v>
      </c>
      <c r="N85" s="12">
        <f>K85/$K$87</f>
        <v>1.0468858231589773</v>
      </c>
      <c r="O85" s="14">
        <f>L85/$L$87</f>
        <v>1.0474495432899615</v>
      </c>
      <c r="P85" s="12">
        <f>O85/$O$85</f>
        <v>1</v>
      </c>
    </row>
    <row r="86" spans="1:16" x14ac:dyDescent="0.25">
      <c r="A86" s="6" t="s">
        <v>53</v>
      </c>
      <c r="B86" s="16">
        <v>3690268.0833299998</v>
      </c>
      <c r="C86" s="16">
        <v>1094002655.8600001</v>
      </c>
      <c r="D86" s="11">
        <f t="shared" si="17"/>
        <v>296.45999999999998</v>
      </c>
      <c r="E86" s="12">
        <v>0.91013053601851746</v>
      </c>
      <c r="F86" s="12">
        <f>D86/(E86*D$87)</f>
        <v>0.90984468187094891</v>
      </c>
      <c r="G86" s="16">
        <v>152083</v>
      </c>
      <c r="H86" s="13">
        <f t="shared" si="18"/>
        <v>1</v>
      </c>
      <c r="I86" s="19">
        <v>1281164</v>
      </c>
      <c r="J86" s="12">
        <v>0.88400000000000001</v>
      </c>
      <c r="K86" s="12">
        <f t="shared" si="19"/>
        <v>0.90984468187094891</v>
      </c>
      <c r="L86" s="12">
        <v>0.91717755507086052</v>
      </c>
      <c r="M86" s="12">
        <f>J86/$J$87</f>
        <v>0.92205278560274495</v>
      </c>
      <c r="N86" s="12">
        <f>K86/$K$87</f>
        <v>0.91509994816842899</v>
      </c>
      <c r="O86" s="14">
        <f>L86/$L$87</f>
        <v>0.91407917333470645</v>
      </c>
      <c r="P86" s="12">
        <f>O86/$O$85</f>
        <v>0.87267131786000052</v>
      </c>
    </row>
    <row r="87" spans="1:16" x14ac:dyDescent="0.25">
      <c r="A87" s="6" t="s">
        <v>20</v>
      </c>
      <c r="B87" s="16">
        <f>SUM(B85:B86)</f>
        <v>10694209.25</v>
      </c>
      <c r="C87" s="16">
        <f>SUM(C85:C86)</f>
        <v>3828623529.5599999</v>
      </c>
      <c r="D87" s="11">
        <f>ROUND(SUM(C85:C86)/SUM(B85:B86),2)</f>
        <v>358.01</v>
      </c>
      <c r="E87" s="12"/>
      <c r="F87" s="12"/>
      <c r="G87" s="16">
        <f>SUM(G85:G86)</f>
        <v>528705</v>
      </c>
      <c r="H87" s="13"/>
      <c r="I87" s="16">
        <f>SUM(I85:I86)</f>
        <v>3601074</v>
      </c>
      <c r="J87" s="12">
        <f>SUMPRODUCT(J85:J86,I85:I86)/SUM(I85:I86)</f>
        <v>0.9587303609978578</v>
      </c>
      <c r="K87" s="12">
        <f>SUMPRODUCT(K85:K86,I85:I86)/SUM(I85:I86)</f>
        <v>0.9942571668723198</v>
      </c>
      <c r="L87" s="12">
        <f>SUMPRODUCT(L85:L86,I85:I86)/SUM(I85:I86)</f>
        <v>1.003389620753365</v>
      </c>
      <c r="M87" s="12"/>
      <c r="N87" s="12"/>
      <c r="O87" s="14"/>
      <c r="P87" s="12"/>
    </row>
    <row r="88" spans="1:16" x14ac:dyDescent="0.25">
      <c r="A88" s="6"/>
      <c r="B88" s="10"/>
      <c r="C88" s="10"/>
      <c r="D88" s="11"/>
      <c r="E88" s="12"/>
      <c r="F88" s="12"/>
      <c r="G88" s="10"/>
      <c r="H88" s="13"/>
      <c r="I88" s="13"/>
      <c r="J88" s="12"/>
      <c r="K88" s="12"/>
      <c r="L88" s="12"/>
      <c r="M88" s="12"/>
      <c r="N88" s="12"/>
      <c r="O88" s="14"/>
      <c r="P88" s="12"/>
    </row>
    <row r="89" spans="1:16" x14ac:dyDescent="0.25">
      <c r="A89" s="9" t="s">
        <v>18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25">
      <c r="A90" s="39" t="s">
        <v>54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  <row r="91" spans="1:16" ht="64.5" x14ac:dyDescent="0.25">
      <c r="A91" s="4" t="s">
        <v>0</v>
      </c>
      <c r="B91" s="24" t="s">
        <v>10</v>
      </c>
      <c r="C91" s="25" t="s">
        <v>1</v>
      </c>
      <c r="D91" s="26" t="s">
        <v>2</v>
      </c>
      <c r="E91" s="27" t="s">
        <v>12</v>
      </c>
      <c r="F91" s="27" t="s">
        <v>13</v>
      </c>
      <c r="G91" s="24" t="s">
        <v>11</v>
      </c>
      <c r="H91" s="2" t="s">
        <v>3</v>
      </c>
      <c r="I91" s="20" t="s">
        <v>22</v>
      </c>
      <c r="J91" s="3" t="s">
        <v>6</v>
      </c>
      <c r="K91" s="3" t="s">
        <v>4</v>
      </c>
      <c r="L91" s="3" t="s">
        <v>8</v>
      </c>
      <c r="M91" s="3" t="s">
        <v>7</v>
      </c>
      <c r="N91" s="3" t="s">
        <v>5</v>
      </c>
      <c r="O91" s="3" t="s">
        <v>9</v>
      </c>
      <c r="P91" s="3" t="s">
        <v>14</v>
      </c>
    </row>
    <row r="92" spans="1:16" x14ac:dyDescent="0.25">
      <c r="A92" s="6" t="s">
        <v>55</v>
      </c>
      <c r="B92" s="16">
        <v>10498626.91667</v>
      </c>
      <c r="C92" s="16">
        <v>3713659533.4200001</v>
      </c>
      <c r="D92" s="11">
        <f t="shared" ref="D92:D94" si="20">ROUND(C92/B92,2)</f>
        <v>353.73</v>
      </c>
      <c r="E92" s="12">
        <v>0.9961102260696082</v>
      </c>
      <c r="F92" s="12">
        <f>D92/(E92*D$95)</f>
        <v>0.9919033062975382</v>
      </c>
      <c r="G92" s="16">
        <v>517901</v>
      </c>
      <c r="H92" s="13">
        <f t="shared" ref="H92:H94" si="21">MIN(SQRT(G92/3000),1)</f>
        <v>1</v>
      </c>
      <c r="I92" s="19">
        <v>3541143</v>
      </c>
      <c r="J92" s="12">
        <v>1</v>
      </c>
      <c r="K92" s="12">
        <f t="shared" ref="K92:K94" si="22">F92*H92+M92*(1-H92)</f>
        <v>0.9919033062975382</v>
      </c>
      <c r="L92" s="12">
        <v>0.99404927332088389</v>
      </c>
      <c r="M92" s="12">
        <f>J92/$J$95</f>
        <v>0.99853594772959919</v>
      </c>
      <c r="N92" s="12">
        <f>K92/$K$95</f>
        <v>0.99401151313000868</v>
      </c>
      <c r="O92" s="14">
        <f>L92/$L$95</f>
        <v>0.99643759659436693</v>
      </c>
      <c r="P92" s="12">
        <f>O92/$O$92</f>
        <v>1</v>
      </c>
    </row>
    <row r="93" spans="1:16" x14ac:dyDescent="0.25">
      <c r="A93" s="6" t="s">
        <v>56</v>
      </c>
      <c r="B93" s="16">
        <v>173256.83332999999</v>
      </c>
      <c r="C93" s="16">
        <v>109739874.67999999</v>
      </c>
      <c r="D93" s="11">
        <f t="shared" si="20"/>
        <v>633.39</v>
      </c>
      <c r="E93" s="12">
        <v>1.2476724745384307</v>
      </c>
      <c r="F93" s="12">
        <f t="shared" ref="F93:F94" si="23">D93/(E93*D$95)</f>
        <v>1.4179974530709769</v>
      </c>
      <c r="G93" s="16">
        <v>10127</v>
      </c>
      <c r="H93" s="13">
        <f t="shared" si="21"/>
        <v>1</v>
      </c>
      <c r="I93" s="19">
        <v>53415</v>
      </c>
      <c r="J93" s="12">
        <v>1.1080000000000001</v>
      </c>
      <c r="K93" s="12">
        <f t="shared" si="22"/>
        <v>1.4179974530709769</v>
      </c>
      <c r="L93" s="12">
        <v>1.25</v>
      </c>
      <c r="M93" s="12">
        <f t="shared" ref="M93:M94" si="24">J93/$J$95</f>
        <v>1.1063778300843961</v>
      </c>
      <c r="N93" s="12">
        <f t="shared" ref="N93:N94" si="25">K93/$K$95</f>
        <v>1.4210112870808147</v>
      </c>
      <c r="O93" s="14">
        <f t="shared" ref="O93:O94" si="26">L93/$L$95</f>
        <v>1.2530032757650738</v>
      </c>
      <c r="P93" s="12">
        <f t="shared" ref="P93:P94" si="27">O93/$O$92</f>
        <v>1.2574829372633061</v>
      </c>
    </row>
    <row r="94" spans="1:16" x14ac:dyDescent="0.25">
      <c r="A94" s="6" t="s">
        <v>57</v>
      </c>
      <c r="B94" s="16">
        <v>22325.5</v>
      </c>
      <c r="C94" s="16">
        <v>5224121.4600000009</v>
      </c>
      <c r="D94" s="11">
        <f t="shared" si="20"/>
        <v>234</v>
      </c>
      <c r="E94" s="12">
        <v>0.98030903301562788</v>
      </c>
      <c r="F94" s="12">
        <f t="shared" si="23"/>
        <v>0.6667418187083487</v>
      </c>
      <c r="G94" s="16">
        <v>677</v>
      </c>
      <c r="H94" s="13">
        <f t="shared" si="21"/>
        <v>0.47504385762439522</v>
      </c>
      <c r="I94" s="19">
        <v>6519</v>
      </c>
      <c r="J94" s="12">
        <v>0.92500000000000004</v>
      </c>
      <c r="K94" s="12">
        <f t="shared" si="22"/>
        <v>0.8016051163064557</v>
      </c>
      <c r="L94" s="12">
        <v>0.86</v>
      </c>
      <c r="M94" s="12">
        <f t="shared" si="24"/>
        <v>0.92364575164987928</v>
      </c>
      <c r="N94" s="12">
        <f t="shared" si="25"/>
        <v>0.80330886038353577</v>
      </c>
      <c r="O94" s="14">
        <f t="shared" si="26"/>
        <v>0.8620662537263708</v>
      </c>
      <c r="P94" s="12">
        <f t="shared" si="27"/>
        <v>0.86514826083715457</v>
      </c>
    </row>
    <row r="95" spans="1:16" x14ac:dyDescent="0.25">
      <c r="A95" s="28" t="s">
        <v>20</v>
      </c>
      <c r="B95" s="16">
        <f>SUM(B92:B94)</f>
        <v>10694209.25</v>
      </c>
      <c r="C95" s="16">
        <f>SUM(C92:C94)</f>
        <v>3828623529.5599999</v>
      </c>
      <c r="D95" s="11">
        <f>ROUND(SUM(C92:C94)/SUM(B92:B94),2)</f>
        <v>358.01</v>
      </c>
      <c r="E95" s="10"/>
      <c r="F95" s="10"/>
      <c r="G95" s="16">
        <f>SUM(G92:G94)</f>
        <v>528705</v>
      </c>
      <c r="H95" s="10"/>
      <c r="I95" s="16">
        <f>SUM(I92:I94)</f>
        <v>3601077</v>
      </c>
      <c r="J95" s="12">
        <f>SUMPRODUCT(J92:J94,I92:I94)/SUM(I92:I94)</f>
        <v>1.0014661988621738</v>
      </c>
      <c r="K95" s="12">
        <f>SUMPRODUCT(K92:K94,I92:I94)/SUM(I92:I94)</f>
        <v>0.99787909213864934</v>
      </c>
      <c r="L95" s="12">
        <f>SUMPRODUCT(L92:L94,I92:I94)/SUM(I92:I94)</f>
        <v>0.99760313813765567</v>
      </c>
      <c r="M95" s="10"/>
      <c r="N95" s="10"/>
      <c r="O95" s="10"/>
      <c r="P95" s="10"/>
    </row>
    <row r="96" spans="1:1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x14ac:dyDescent="0.25">
      <c r="A97" s="9" t="s">
        <v>18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 x14ac:dyDescent="0.25">
      <c r="A98" s="39" t="s">
        <v>58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1:16" ht="64.5" x14ac:dyDescent="0.25">
      <c r="A99" s="4" t="s">
        <v>0</v>
      </c>
      <c r="B99" s="24" t="s">
        <v>10</v>
      </c>
      <c r="C99" s="25" t="s">
        <v>1</v>
      </c>
      <c r="D99" s="26" t="s">
        <v>2</v>
      </c>
      <c r="E99" s="27" t="s">
        <v>12</v>
      </c>
      <c r="F99" s="27" t="s">
        <v>13</v>
      </c>
      <c r="G99" s="24" t="s">
        <v>11</v>
      </c>
      <c r="H99" s="2" t="s">
        <v>3</v>
      </c>
      <c r="I99" s="20" t="s">
        <v>22</v>
      </c>
      <c r="J99" s="3" t="s">
        <v>6</v>
      </c>
      <c r="K99" s="3" t="s">
        <v>4</v>
      </c>
      <c r="L99" s="3" t="s">
        <v>8</v>
      </c>
      <c r="M99" s="3" t="s">
        <v>7</v>
      </c>
      <c r="N99" s="3" t="s">
        <v>5</v>
      </c>
      <c r="O99" s="3" t="s">
        <v>9</v>
      </c>
      <c r="P99" s="3" t="s">
        <v>14</v>
      </c>
    </row>
    <row r="100" spans="1:16" x14ac:dyDescent="0.25">
      <c r="A100" s="6" t="s">
        <v>59</v>
      </c>
      <c r="B100" s="16">
        <v>1988603.3333300001</v>
      </c>
      <c r="C100" s="16">
        <v>587155461.07999992</v>
      </c>
      <c r="D100" s="11">
        <f t="shared" ref="D100:D166" si="28">ROUND(C100/B100,2)</f>
        <v>295.26</v>
      </c>
      <c r="E100" s="12">
        <v>0.78840342627054494</v>
      </c>
      <c r="F100" s="12">
        <f>D100/(E100*D$223)</f>
        <v>1.0460705000056074</v>
      </c>
      <c r="G100" s="16">
        <v>77047</v>
      </c>
      <c r="H100" s="13">
        <f t="shared" ref="H100:H166" si="29">MIN(SQRT(G100/3000),1)</f>
        <v>1</v>
      </c>
      <c r="I100" s="19">
        <v>699878</v>
      </c>
      <c r="J100" s="12">
        <v>1.0469999999999999</v>
      </c>
      <c r="K100" s="12">
        <f t="shared" ref="K100:K166" si="30">F100*H100+M100*(1-H100)</f>
        <v>1.0460705000056074</v>
      </c>
      <c r="L100" s="12">
        <v>1.0400885848940955</v>
      </c>
      <c r="M100" s="12">
        <f>J100/$J$223</f>
        <v>1.0008253473244557</v>
      </c>
      <c r="N100" s="12">
        <f>K100/$K$223</f>
        <v>1.0562815889510693</v>
      </c>
      <c r="O100" s="14">
        <f>L100/$L$223</f>
        <v>1.0400885848940962</v>
      </c>
      <c r="P100" s="12">
        <f>O100/$O$166</f>
        <v>1.1226197117485188</v>
      </c>
    </row>
    <row r="101" spans="1:16" x14ac:dyDescent="0.25">
      <c r="A101" s="28" t="s">
        <v>60</v>
      </c>
      <c r="B101" s="16">
        <v>34323.083330000001</v>
      </c>
      <c r="C101" s="16">
        <v>39254900.119999997</v>
      </c>
      <c r="D101" s="11">
        <f t="shared" si="28"/>
        <v>1143.69</v>
      </c>
      <c r="E101" s="29">
        <v>1.2270742518227127</v>
      </c>
      <c r="F101" s="12">
        <f t="shared" ref="F101:F167" si="31">D101/(E101*D$223)</f>
        <v>2.6034085270467737</v>
      </c>
      <c r="G101" s="16">
        <v>5002</v>
      </c>
      <c r="H101" s="13">
        <f t="shared" si="29"/>
        <v>1</v>
      </c>
      <c r="I101" s="19">
        <v>10682</v>
      </c>
      <c r="J101" s="12">
        <v>2.1320000000000001</v>
      </c>
      <c r="K101" s="12">
        <f t="shared" si="30"/>
        <v>2.6034085270467737</v>
      </c>
      <c r="L101" s="12">
        <v>2.001945383744097</v>
      </c>
      <c r="M101" s="12">
        <f t="shared" ref="M101:M167" si="32">J101/$J$223</f>
        <v>2.0379748237781659</v>
      </c>
      <c r="N101" s="12">
        <f t="shared" ref="N101:N167" si="33">K101/$K$223</f>
        <v>2.6288213802253177</v>
      </c>
      <c r="O101" s="14">
        <f t="shared" ref="O101:O167" si="34">L101/$L$223</f>
        <v>2.0019453837440984</v>
      </c>
      <c r="P101" s="12">
        <f>O101/$O$166</f>
        <v>2.1607999378859777</v>
      </c>
    </row>
    <row r="102" spans="1:16" x14ac:dyDescent="0.25">
      <c r="A102" s="28" t="s">
        <v>61</v>
      </c>
      <c r="B102" s="16">
        <v>41020.666669999999</v>
      </c>
      <c r="C102" s="16">
        <v>34111305.910000004</v>
      </c>
      <c r="D102" s="11">
        <f t="shared" si="28"/>
        <v>831.56</v>
      </c>
      <c r="E102" s="29">
        <v>1.2866996555016452</v>
      </c>
      <c r="F102" s="12">
        <f t="shared" si="31"/>
        <v>1.8051830553275694</v>
      </c>
      <c r="G102" s="16">
        <v>4332</v>
      </c>
      <c r="H102" s="13">
        <f t="shared" si="29"/>
        <v>1</v>
      </c>
      <c r="I102" s="19">
        <v>13444</v>
      </c>
      <c r="J102" s="12">
        <v>2.0659999999999998</v>
      </c>
      <c r="K102" s="12">
        <f t="shared" si="30"/>
        <v>1.8051830553275694</v>
      </c>
      <c r="L102" s="12">
        <v>1.6611299825767736</v>
      </c>
      <c r="M102" s="12">
        <f t="shared" si="32"/>
        <v>1.9748855468694608</v>
      </c>
      <c r="N102" s="12">
        <f t="shared" si="33"/>
        <v>1.8228041284203405</v>
      </c>
      <c r="O102" s="14">
        <f t="shared" si="34"/>
        <v>1.6611299825767745</v>
      </c>
      <c r="P102" s="12">
        <f t="shared" ref="P102:P168" si="35">O102/$O$166</f>
        <v>1.792940802640421</v>
      </c>
    </row>
    <row r="103" spans="1:16" x14ac:dyDescent="0.25">
      <c r="A103" s="28" t="s">
        <v>62</v>
      </c>
      <c r="B103" s="16">
        <v>36754.916669999999</v>
      </c>
      <c r="C103" s="16">
        <v>29106964.27</v>
      </c>
      <c r="D103" s="11">
        <f t="shared" si="28"/>
        <v>791.92</v>
      </c>
      <c r="E103" s="29">
        <v>1.2818119288248557</v>
      </c>
      <c r="F103" s="12">
        <f t="shared" si="31"/>
        <v>1.7256862738653831</v>
      </c>
      <c r="G103" s="16">
        <v>3373</v>
      </c>
      <c r="H103" s="13">
        <f t="shared" si="29"/>
        <v>1</v>
      </c>
      <c r="I103" s="19">
        <v>13171</v>
      </c>
      <c r="J103" s="12">
        <v>1.764</v>
      </c>
      <c r="K103" s="12">
        <f t="shared" si="30"/>
        <v>1.7256862738653831</v>
      </c>
      <c r="L103" s="12">
        <v>1.562672200017325</v>
      </c>
      <c r="M103" s="12">
        <f t="shared" si="32"/>
        <v>1.6862043101053867</v>
      </c>
      <c r="N103" s="12">
        <f t="shared" si="33"/>
        <v>1.7425313488716161</v>
      </c>
      <c r="O103" s="14">
        <f t="shared" si="34"/>
        <v>1.5626722000173259</v>
      </c>
      <c r="P103" s="12">
        <f t="shared" si="35"/>
        <v>1.6866703857917054</v>
      </c>
    </row>
    <row r="104" spans="1:16" x14ac:dyDescent="0.25">
      <c r="A104" s="28" t="s">
        <v>63</v>
      </c>
      <c r="B104" s="16">
        <v>36135.75</v>
      </c>
      <c r="C104" s="16">
        <v>25758634.450000003</v>
      </c>
      <c r="D104" s="11">
        <f t="shared" si="28"/>
        <v>712.83</v>
      </c>
      <c r="E104" s="29">
        <v>1.1661000006352977</v>
      </c>
      <c r="F104" s="12">
        <f t="shared" si="31"/>
        <v>1.7074776033642043</v>
      </c>
      <c r="G104" s="16">
        <v>3098</v>
      </c>
      <c r="H104" s="13">
        <f t="shared" si="29"/>
        <v>1</v>
      </c>
      <c r="I104" s="19">
        <v>13008</v>
      </c>
      <c r="J104" s="12">
        <v>1.663</v>
      </c>
      <c r="K104" s="12">
        <f t="shared" si="30"/>
        <v>1.7074776033642043</v>
      </c>
      <c r="L104" s="12">
        <v>1.5475248488543327</v>
      </c>
      <c r="M104" s="12">
        <f t="shared" si="32"/>
        <v>1.5896585984723686</v>
      </c>
      <c r="N104" s="12">
        <f t="shared" si="33"/>
        <v>1.7241449366655854</v>
      </c>
      <c r="O104" s="14">
        <f t="shared" si="34"/>
        <v>1.5475248488543336</v>
      </c>
      <c r="P104" s="12">
        <f t="shared" si="35"/>
        <v>1.6703210908919026</v>
      </c>
    </row>
    <row r="105" spans="1:16" x14ac:dyDescent="0.25">
      <c r="A105" s="28" t="s">
        <v>64</v>
      </c>
      <c r="B105" s="16">
        <v>37087.833330000001</v>
      </c>
      <c r="C105" s="16">
        <v>25757543.48</v>
      </c>
      <c r="D105" s="11">
        <f t="shared" si="28"/>
        <v>694.5</v>
      </c>
      <c r="E105" s="29">
        <v>1.1911305648349628</v>
      </c>
      <c r="F105" s="12">
        <f t="shared" si="31"/>
        <v>1.6286123490391335</v>
      </c>
      <c r="G105" s="16">
        <v>2893</v>
      </c>
      <c r="H105" s="13">
        <f t="shared" si="29"/>
        <v>0.98200475219488292</v>
      </c>
      <c r="I105" s="19">
        <v>10993</v>
      </c>
      <c r="J105" s="12">
        <v>1.5940000000000001</v>
      </c>
      <c r="K105" s="12">
        <f t="shared" si="30"/>
        <v>1.6267244546014819</v>
      </c>
      <c r="L105" s="12">
        <v>1.4642144174578757</v>
      </c>
      <c r="M105" s="12">
        <f t="shared" si="32"/>
        <v>1.5237016271587225</v>
      </c>
      <c r="N105" s="12">
        <f t="shared" si="33"/>
        <v>1.6426035259409419</v>
      </c>
      <c r="O105" s="14">
        <f t="shared" si="34"/>
        <v>1.4642144174578766</v>
      </c>
      <c r="P105" s="12">
        <f t="shared" si="35"/>
        <v>1.5803999689429888</v>
      </c>
    </row>
    <row r="106" spans="1:16" x14ac:dyDescent="0.25">
      <c r="A106" s="28" t="s">
        <v>65</v>
      </c>
      <c r="B106" s="16">
        <v>42741</v>
      </c>
      <c r="C106" s="16">
        <v>27083923.859999999</v>
      </c>
      <c r="D106" s="11">
        <f t="shared" si="28"/>
        <v>633.67999999999995</v>
      </c>
      <c r="E106" s="29">
        <v>1.1669168768296787</v>
      </c>
      <c r="F106" s="12">
        <f t="shared" si="31"/>
        <v>1.5168230570204533</v>
      </c>
      <c r="G106" s="16">
        <v>3426</v>
      </c>
      <c r="H106" s="13">
        <f t="shared" si="29"/>
        <v>1</v>
      </c>
      <c r="I106" s="19">
        <v>12977</v>
      </c>
      <c r="J106" s="12">
        <v>1.3460000000000001</v>
      </c>
      <c r="K106" s="12">
        <f t="shared" si="30"/>
        <v>1.5168230570204533</v>
      </c>
      <c r="L106" s="12">
        <v>1.3581829593169306</v>
      </c>
      <c r="M106" s="12">
        <f t="shared" si="32"/>
        <v>1.2866388896835887</v>
      </c>
      <c r="N106" s="12">
        <f t="shared" si="33"/>
        <v>1.5316293393405074</v>
      </c>
      <c r="O106" s="14">
        <f t="shared" si="34"/>
        <v>1.3581829593169312</v>
      </c>
      <c r="P106" s="12">
        <f t="shared" si="35"/>
        <v>1.4659549046443709</v>
      </c>
    </row>
    <row r="107" spans="1:16" x14ac:dyDescent="0.25">
      <c r="A107" s="28" t="s">
        <v>66</v>
      </c>
      <c r="B107" s="16">
        <v>46993.416669999999</v>
      </c>
      <c r="C107" s="16">
        <v>28096475.43</v>
      </c>
      <c r="D107" s="11">
        <f t="shared" si="28"/>
        <v>597.88</v>
      </c>
      <c r="E107" s="29">
        <v>1.2055570728764364</v>
      </c>
      <c r="F107" s="12">
        <f t="shared" si="31"/>
        <v>1.3852593586755781</v>
      </c>
      <c r="G107" s="16">
        <v>3468</v>
      </c>
      <c r="H107" s="13">
        <f t="shared" si="29"/>
        <v>1</v>
      </c>
      <c r="I107" s="19">
        <v>14522</v>
      </c>
      <c r="J107" s="12">
        <v>1.3129999999999999</v>
      </c>
      <c r="K107" s="12">
        <f t="shared" si="30"/>
        <v>1.3852593586755781</v>
      </c>
      <c r="L107" s="12">
        <v>1.3051672302464581</v>
      </c>
      <c r="M107" s="12">
        <f t="shared" si="32"/>
        <v>1.2550942512292362</v>
      </c>
      <c r="N107" s="12">
        <f t="shared" si="33"/>
        <v>1.3987813980829547</v>
      </c>
      <c r="O107" s="14">
        <f t="shared" si="34"/>
        <v>1.3051672302464588</v>
      </c>
      <c r="P107" s="12">
        <f t="shared" si="35"/>
        <v>1.4087323724950622</v>
      </c>
    </row>
    <row r="108" spans="1:16" x14ac:dyDescent="0.25">
      <c r="A108" s="28" t="s">
        <v>67</v>
      </c>
      <c r="B108" s="16">
        <v>47198.833330000001</v>
      </c>
      <c r="C108" s="16">
        <v>24432301.530000001</v>
      </c>
      <c r="D108" s="11">
        <f t="shared" si="28"/>
        <v>517.65</v>
      </c>
      <c r="E108" s="29">
        <v>1.1813632411673616</v>
      </c>
      <c r="F108" s="12">
        <f t="shared" si="31"/>
        <v>1.2239328952818846</v>
      </c>
      <c r="G108" s="16">
        <v>3262</v>
      </c>
      <c r="H108" s="13">
        <f t="shared" si="29"/>
        <v>1</v>
      </c>
      <c r="I108" s="19">
        <v>15368</v>
      </c>
      <c r="J108" s="12">
        <v>1.284</v>
      </c>
      <c r="K108" s="12">
        <f t="shared" si="30"/>
        <v>1.2239328952818846</v>
      </c>
      <c r="L108" s="12">
        <v>1.1764147453610247</v>
      </c>
      <c r="M108" s="12">
        <f t="shared" si="32"/>
        <v>1.2273732053148054</v>
      </c>
      <c r="N108" s="12">
        <f t="shared" si="33"/>
        <v>1.2358801661942496</v>
      </c>
      <c r="O108" s="14">
        <f t="shared" si="34"/>
        <v>1.1764147453610254</v>
      </c>
      <c r="P108" s="12">
        <f t="shared" si="35"/>
        <v>1.2697633658467411</v>
      </c>
    </row>
    <row r="109" spans="1:16" x14ac:dyDescent="0.25">
      <c r="A109" s="28" t="s">
        <v>68</v>
      </c>
      <c r="B109" s="16">
        <v>44390.25</v>
      </c>
      <c r="C109" s="16">
        <v>22639687.210000001</v>
      </c>
      <c r="D109" s="11">
        <f t="shared" si="28"/>
        <v>510.01</v>
      </c>
      <c r="E109" s="29">
        <v>1.152077068727853</v>
      </c>
      <c r="F109" s="12">
        <f t="shared" si="31"/>
        <v>1.2365224382829487</v>
      </c>
      <c r="G109" s="16">
        <v>2978</v>
      </c>
      <c r="H109" s="13">
        <f t="shared" si="29"/>
        <v>0.99632658634940918</v>
      </c>
      <c r="I109" s="19">
        <v>15790</v>
      </c>
      <c r="J109" s="12">
        <v>1.1140000000000001</v>
      </c>
      <c r="K109" s="12">
        <f t="shared" si="30"/>
        <v>1.2358918897918771</v>
      </c>
      <c r="L109" s="12">
        <v>1.1461200430350407</v>
      </c>
      <c r="M109" s="12">
        <f t="shared" si="32"/>
        <v>1.0648705223681412</v>
      </c>
      <c r="N109" s="12">
        <f t="shared" si="33"/>
        <v>1.2479558969630689</v>
      </c>
      <c r="O109" s="14">
        <f t="shared" si="34"/>
        <v>1.1461200430350413</v>
      </c>
      <c r="P109" s="12">
        <f t="shared" si="35"/>
        <v>1.2370647760471363</v>
      </c>
    </row>
    <row r="110" spans="1:16" x14ac:dyDescent="0.25">
      <c r="A110" s="28" t="s">
        <v>69</v>
      </c>
      <c r="B110" s="16">
        <v>53210.916669999999</v>
      </c>
      <c r="C110" s="16">
        <v>25087142.920000002</v>
      </c>
      <c r="D110" s="11">
        <f t="shared" si="28"/>
        <v>471.47</v>
      </c>
      <c r="E110" s="29">
        <v>1.1678059956601565</v>
      </c>
      <c r="F110" s="12">
        <f t="shared" si="31"/>
        <v>1.1276860426500466</v>
      </c>
      <c r="G110" s="16">
        <v>3464</v>
      </c>
      <c r="H110" s="13">
        <f t="shared" si="29"/>
        <v>1</v>
      </c>
      <c r="I110" s="19">
        <v>17479</v>
      </c>
      <c r="J110" s="12">
        <v>1.135</v>
      </c>
      <c r="K110" s="12">
        <f t="shared" si="30"/>
        <v>1.1276860426500466</v>
      </c>
      <c r="L110" s="12">
        <v>1.0931043139645682</v>
      </c>
      <c r="M110" s="12">
        <f t="shared" si="32"/>
        <v>1.084944383202729</v>
      </c>
      <c r="N110" s="12">
        <f t="shared" si="33"/>
        <v>1.1386938117095831</v>
      </c>
      <c r="O110" s="14">
        <f t="shared" si="34"/>
        <v>1.0931043139645689</v>
      </c>
      <c r="P110" s="12">
        <f t="shared" si="35"/>
        <v>1.1798422438978278</v>
      </c>
    </row>
    <row r="111" spans="1:16" x14ac:dyDescent="0.25">
      <c r="A111" s="28" t="s">
        <v>70</v>
      </c>
      <c r="B111" s="16">
        <v>42644.25</v>
      </c>
      <c r="C111" s="16">
        <v>21209053.050000001</v>
      </c>
      <c r="D111" s="11">
        <f t="shared" si="28"/>
        <v>497.35</v>
      </c>
      <c r="E111" s="29">
        <v>1.1452049366697441</v>
      </c>
      <c r="F111" s="12">
        <f t="shared" si="31"/>
        <v>1.2130641083601377</v>
      </c>
      <c r="G111" s="16">
        <v>2777</v>
      </c>
      <c r="H111" s="13">
        <f t="shared" si="29"/>
        <v>0.96211572415519053</v>
      </c>
      <c r="I111" s="19">
        <v>14267</v>
      </c>
      <c r="J111" s="12">
        <v>1.0960000000000001</v>
      </c>
      <c r="K111" s="12">
        <f t="shared" si="30"/>
        <v>1.2067980585147329</v>
      </c>
      <c r="L111" s="12">
        <v>1.0931043139645682</v>
      </c>
      <c r="M111" s="12">
        <f t="shared" si="32"/>
        <v>1.0476643559384944</v>
      </c>
      <c r="N111" s="12">
        <f t="shared" si="33"/>
        <v>1.2185780698185968</v>
      </c>
      <c r="O111" s="14">
        <f t="shared" si="34"/>
        <v>1.0931043139645689</v>
      </c>
      <c r="P111" s="12">
        <f t="shared" si="35"/>
        <v>1.1798422438978278</v>
      </c>
    </row>
    <row r="112" spans="1:16" x14ac:dyDescent="0.25">
      <c r="A112" s="28" t="s">
        <v>71</v>
      </c>
      <c r="B112" s="16">
        <v>40959.916669999999</v>
      </c>
      <c r="C112" s="16">
        <v>17730602.780000001</v>
      </c>
      <c r="D112" s="11">
        <f t="shared" si="28"/>
        <v>432.88</v>
      </c>
      <c r="E112" s="29">
        <v>1.1190419234812814</v>
      </c>
      <c r="F112" s="12">
        <f t="shared" si="31"/>
        <v>1.0805030725568345</v>
      </c>
      <c r="G112" s="16">
        <v>2372</v>
      </c>
      <c r="H112" s="13">
        <f t="shared" si="29"/>
        <v>0.88919439194512839</v>
      </c>
      <c r="I112" s="19">
        <v>14006</v>
      </c>
      <c r="J112" s="12">
        <v>1.095</v>
      </c>
      <c r="K112" s="12">
        <f t="shared" si="30"/>
        <v>1.0767584397201126</v>
      </c>
      <c r="L112" s="12">
        <v>1.0703832872200798</v>
      </c>
      <c r="M112" s="12">
        <f t="shared" si="32"/>
        <v>1.046708457803514</v>
      </c>
      <c r="N112" s="12">
        <f t="shared" si="33"/>
        <v>1.087269085226988</v>
      </c>
      <c r="O112" s="14">
        <f t="shared" si="34"/>
        <v>1.0703832872200805</v>
      </c>
      <c r="P112" s="12">
        <f t="shared" si="35"/>
        <v>1.1553183015481236</v>
      </c>
    </row>
    <row r="113" spans="1:16" x14ac:dyDescent="0.25">
      <c r="A113" s="28" t="s">
        <v>72</v>
      </c>
      <c r="B113" s="16">
        <v>38527.25</v>
      </c>
      <c r="C113" s="16">
        <v>15835006.739999998</v>
      </c>
      <c r="D113" s="11">
        <f t="shared" si="28"/>
        <v>411.01</v>
      </c>
      <c r="E113" s="29">
        <v>1.1127225603507669</v>
      </c>
      <c r="F113" s="12">
        <f t="shared" si="31"/>
        <v>1.0317401645603608</v>
      </c>
      <c r="G113" s="16">
        <v>2179</v>
      </c>
      <c r="H113" s="13">
        <f t="shared" si="29"/>
        <v>0.85225191893790031</v>
      </c>
      <c r="I113" s="19">
        <v>12865</v>
      </c>
      <c r="J113" s="12">
        <v>1.0569999999999999</v>
      </c>
      <c r="K113" s="12">
        <f t="shared" si="30"/>
        <v>1.0285848807887121</v>
      </c>
      <c r="L113" s="12">
        <v>1.0400885848940955</v>
      </c>
      <c r="M113" s="12">
        <f t="shared" si="32"/>
        <v>1.0103843286742595</v>
      </c>
      <c r="N113" s="12">
        <f t="shared" si="33"/>
        <v>1.0386252860057932</v>
      </c>
      <c r="O113" s="14">
        <f t="shared" si="34"/>
        <v>1.0400885848940962</v>
      </c>
      <c r="P113" s="12">
        <f t="shared" si="35"/>
        <v>1.1226197117485188</v>
      </c>
    </row>
    <row r="114" spans="1:16" x14ac:dyDescent="0.25">
      <c r="A114" s="28" t="s">
        <v>73</v>
      </c>
      <c r="B114" s="16">
        <v>36406.916669999999</v>
      </c>
      <c r="C114" s="16">
        <v>14216494.939999999</v>
      </c>
      <c r="D114" s="11">
        <f t="shared" si="28"/>
        <v>390.49</v>
      </c>
      <c r="E114" s="29">
        <v>1.1481201277962998</v>
      </c>
      <c r="F114" s="12">
        <f t="shared" si="31"/>
        <v>0.95000836270902489</v>
      </c>
      <c r="G114" s="16">
        <v>2081</v>
      </c>
      <c r="H114" s="13">
        <f t="shared" si="29"/>
        <v>0.8328665359267754</v>
      </c>
      <c r="I114" s="19">
        <v>12146</v>
      </c>
      <c r="J114" s="12">
        <v>1.0149999999999999</v>
      </c>
      <c r="K114" s="12">
        <f t="shared" si="30"/>
        <v>0.95338917925034461</v>
      </c>
      <c r="L114" s="12">
        <v>1.0249412337311035</v>
      </c>
      <c r="M114" s="12">
        <f t="shared" si="32"/>
        <v>0.97023660700508352</v>
      </c>
      <c r="N114" s="12">
        <f t="shared" si="33"/>
        <v>0.9626955708452839</v>
      </c>
      <c r="O114" s="14">
        <f t="shared" si="34"/>
        <v>1.0249412337311041</v>
      </c>
      <c r="P114" s="12">
        <f t="shared" si="35"/>
        <v>1.1062704168487163</v>
      </c>
    </row>
    <row r="115" spans="1:16" x14ac:dyDescent="0.25">
      <c r="A115" s="28" t="s">
        <v>74</v>
      </c>
      <c r="B115" s="16">
        <v>35422.5</v>
      </c>
      <c r="C115" s="16">
        <v>35267222.079999998</v>
      </c>
      <c r="D115" s="11">
        <f t="shared" si="28"/>
        <v>995.62</v>
      </c>
      <c r="E115" s="29">
        <v>1.2397778984984926</v>
      </c>
      <c r="F115" s="12">
        <f t="shared" si="31"/>
        <v>2.2431306242602895</v>
      </c>
      <c r="G115" s="16">
        <v>5251</v>
      </c>
      <c r="H115" s="13">
        <f t="shared" si="29"/>
        <v>1</v>
      </c>
      <c r="I115" s="19">
        <v>11045</v>
      </c>
      <c r="J115" s="12">
        <v>1.7909999999999999</v>
      </c>
      <c r="K115" s="12">
        <f t="shared" si="30"/>
        <v>2.2431306242602895</v>
      </c>
      <c r="L115" s="12">
        <v>1.7368667383917344</v>
      </c>
      <c r="M115" s="12">
        <f t="shared" si="32"/>
        <v>1.7120135597498569</v>
      </c>
      <c r="N115" s="12">
        <f t="shared" si="33"/>
        <v>2.2650266688581331</v>
      </c>
      <c r="O115" s="14">
        <f t="shared" si="34"/>
        <v>1.7368667383917353</v>
      </c>
      <c r="P115" s="12">
        <f t="shared" si="35"/>
        <v>1.8746872771394336</v>
      </c>
    </row>
    <row r="116" spans="1:16" x14ac:dyDescent="0.25">
      <c r="A116" s="28" t="s">
        <v>75</v>
      </c>
      <c r="B116" s="16">
        <v>44060.083330000001</v>
      </c>
      <c r="C116" s="16">
        <v>35855972.170000002</v>
      </c>
      <c r="D116" s="11">
        <f t="shared" si="28"/>
        <v>813.8</v>
      </c>
      <c r="E116" s="29">
        <v>1.2713474994325906</v>
      </c>
      <c r="F116" s="12">
        <f t="shared" si="31"/>
        <v>1.7879618778974633</v>
      </c>
      <c r="G116" s="16">
        <v>4734</v>
      </c>
      <c r="H116" s="13">
        <f t="shared" si="29"/>
        <v>1</v>
      </c>
      <c r="I116" s="19">
        <v>14585</v>
      </c>
      <c r="J116" s="12">
        <v>1.657</v>
      </c>
      <c r="K116" s="12">
        <f t="shared" si="30"/>
        <v>1.7879618778974633</v>
      </c>
      <c r="L116" s="12">
        <v>1.6005405779248052</v>
      </c>
      <c r="M116" s="12">
        <f t="shared" si="32"/>
        <v>1.5839232096624862</v>
      </c>
      <c r="N116" s="12">
        <f t="shared" si="33"/>
        <v>1.8054148485779367</v>
      </c>
      <c r="O116" s="14">
        <f t="shared" si="34"/>
        <v>1.6005405779248061</v>
      </c>
      <c r="P116" s="12">
        <f t="shared" si="35"/>
        <v>1.7275436230412113</v>
      </c>
    </row>
    <row r="117" spans="1:16" x14ac:dyDescent="0.25">
      <c r="A117" s="28" t="s">
        <v>76</v>
      </c>
      <c r="B117" s="16">
        <v>40369.166669999999</v>
      </c>
      <c r="C117" s="16">
        <v>30371973.109999999</v>
      </c>
      <c r="D117" s="11">
        <f t="shared" si="28"/>
        <v>752.36</v>
      </c>
      <c r="E117" s="29">
        <v>1.2872614424455213</v>
      </c>
      <c r="F117" s="12">
        <f t="shared" si="31"/>
        <v>1.6325398052360298</v>
      </c>
      <c r="G117" s="16">
        <v>3597</v>
      </c>
      <c r="H117" s="13">
        <f t="shared" si="29"/>
        <v>1</v>
      </c>
      <c r="I117" s="19">
        <v>14295</v>
      </c>
      <c r="J117" s="12">
        <v>1.5529999999999999</v>
      </c>
      <c r="K117" s="12">
        <f t="shared" si="30"/>
        <v>1.6325398052360298</v>
      </c>
      <c r="L117" s="12">
        <v>1.4869354442023641</v>
      </c>
      <c r="M117" s="12">
        <f t="shared" si="32"/>
        <v>1.484509803624527</v>
      </c>
      <c r="N117" s="12">
        <f t="shared" si="33"/>
        <v>1.6484756424077909</v>
      </c>
      <c r="O117" s="14">
        <f t="shared" si="34"/>
        <v>1.486935444202365</v>
      </c>
      <c r="P117" s="12">
        <f t="shared" si="35"/>
        <v>1.6049239112926927</v>
      </c>
    </row>
    <row r="118" spans="1:16" x14ac:dyDescent="0.25">
      <c r="A118" s="28" t="s">
        <v>77</v>
      </c>
      <c r="B118" s="16">
        <v>40038.75</v>
      </c>
      <c r="C118" s="16">
        <v>25701194.870000001</v>
      </c>
      <c r="D118" s="11">
        <f t="shared" si="28"/>
        <v>641.91</v>
      </c>
      <c r="E118" s="29">
        <v>1.12368514741417</v>
      </c>
      <c r="F118" s="12">
        <f t="shared" si="31"/>
        <v>1.5956379001851007</v>
      </c>
      <c r="G118" s="16">
        <v>3404</v>
      </c>
      <c r="H118" s="13">
        <f t="shared" si="29"/>
        <v>1</v>
      </c>
      <c r="I118" s="19">
        <v>14485</v>
      </c>
      <c r="J118" s="12">
        <v>1.5529999999999999</v>
      </c>
      <c r="K118" s="12">
        <f t="shared" si="30"/>
        <v>1.5956379001851007</v>
      </c>
      <c r="L118" s="12">
        <v>1.4490670662948837</v>
      </c>
      <c r="M118" s="12">
        <f t="shared" si="32"/>
        <v>1.484509803624527</v>
      </c>
      <c r="N118" s="12">
        <f t="shared" si="33"/>
        <v>1.6112135239346019</v>
      </c>
      <c r="O118" s="14">
        <f t="shared" si="34"/>
        <v>1.4490670662948846</v>
      </c>
      <c r="P118" s="12">
        <f t="shared" si="35"/>
        <v>1.5640506740431865</v>
      </c>
    </row>
    <row r="119" spans="1:16" x14ac:dyDescent="0.25">
      <c r="A119" s="28" t="s">
        <v>78</v>
      </c>
      <c r="B119" s="16">
        <v>41615.333330000001</v>
      </c>
      <c r="C119" s="16">
        <v>26280161.079999998</v>
      </c>
      <c r="D119" s="11">
        <f t="shared" si="28"/>
        <v>631.5</v>
      </c>
      <c r="E119" s="29">
        <v>1.1473265999103139</v>
      </c>
      <c r="F119" s="12">
        <f t="shared" si="31"/>
        <v>1.5374150735757304</v>
      </c>
      <c r="G119" s="16">
        <v>3585</v>
      </c>
      <c r="H119" s="13">
        <f t="shared" si="29"/>
        <v>1</v>
      </c>
      <c r="I119" s="19">
        <v>12597</v>
      </c>
      <c r="J119" s="12">
        <v>1.458</v>
      </c>
      <c r="K119" s="12">
        <f t="shared" si="30"/>
        <v>1.5374150735757304</v>
      </c>
      <c r="L119" s="12">
        <v>1.3960513372244112</v>
      </c>
      <c r="M119" s="12">
        <f t="shared" si="32"/>
        <v>1.3936994808013909</v>
      </c>
      <c r="N119" s="12">
        <f t="shared" si="33"/>
        <v>1.5524223623409632</v>
      </c>
      <c r="O119" s="14">
        <f t="shared" si="34"/>
        <v>1.3960513372244119</v>
      </c>
      <c r="P119" s="12">
        <f t="shared" si="35"/>
        <v>1.5068281418938776</v>
      </c>
    </row>
    <row r="120" spans="1:16" x14ac:dyDescent="0.25">
      <c r="A120" s="28" t="s">
        <v>79</v>
      </c>
      <c r="B120" s="16">
        <v>46763.916669999999</v>
      </c>
      <c r="C120" s="16">
        <v>25335186.059999999</v>
      </c>
      <c r="D120" s="11">
        <f t="shared" si="28"/>
        <v>541.77</v>
      </c>
      <c r="E120" s="29">
        <v>1.1759916278813054</v>
      </c>
      <c r="F120" s="12">
        <f t="shared" si="31"/>
        <v>1.2868133718202874</v>
      </c>
      <c r="G120" s="16">
        <v>3845</v>
      </c>
      <c r="H120" s="13">
        <f t="shared" si="29"/>
        <v>1</v>
      </c>
      <c r="I120" s="19">
        <v>14256</v>
      </c>
      <c r="J120" s="12">
        <v>1.3169999999999999</v>
      </c>
      <c r="K120" s="12">
        <f t="shared" si="30"/>
        <v>1.2868133718202874</v>
      </c>
      <c r="L120" s="12">
        <v>1.2559383389667336</v>
      </c>
      <c r="M120" s="12">
        <f t="shared" si="32"/>
        <v>1.2589178437691577</v>
      </c>
      <c r="N120" s="12">
        <f t="shared" si="33"/>
        <v>1.2993744427957103</v>
      </c>
      <c r="O120" s="14">
        <f t="shared" si="34"/>
        <v>1.2559383389667342</v>
      </c>
      <c r="P120" s="12">
        <f t="shared" si="35"/>
        <v>1.3555971640707043</v>
      </c>
    </row>
    <row r="121" spans="1:16" x14ac:dyDescent="0.25">
      <c r="A121" s="28" t="s">
        <v>80</v>
      </c>
      <c r="B121" s="16">
        <v>49992.5</v>
      </c>
      <c r="C121" s="16">
        <v>27143318.009999998</v>
      </c>
      <c r="D121" s="11">
        <f t="shared" si="28"/>
        <v>542.95000000000005</v>
      </c>
      <c r="E121" s="29">
        <v>1.1513493239708479</v>
      </c>
      <c r="F121" s="12">
        <f t="shared" si="31"/>
        <v>1.3172177354431502</v>
      </c>
      <c r="G121" s="16">
        <v>3942</v>
      </c>
      <c r="H121" s="13">
        <f t="shared" si="29"/>
        <v>1</v>
      </c>
      <c r="I121" s="19">
        <v>15998</v>
      </c>
      <c r="J121" s="12">
        <v>1.27</v>
      </c>
      <c r="K121" s="12">
        <f t="shared" si="30"/>
        <v>1.3172177354431502</v>
      </c>
      <c r="L121" s="12">
        <v>1.2521515011759856</v>
      </c>
      <c r="M121" s="12">
        <f t="shared" si="32"/>
        <v>1.2139906314250801</v>
      </c>
      <c r="N121" s="12">
        <f t="shared" si="33"/>
        <v>1.3300755948867324</v>
      </c>
      <c r="O121" s="14">
        <f t="shared" si="34"/>
        <v>1.2521515011759863</v>
      </c>
      <c r="P121" s="12">
        <f t="shared" si="35"/>
        <v>1.3515098403457537</v>
      </c>
    </row>
    <row r="122" spans="1:16" x14ac:dyDescent="0.25">
      <c r="A122" s="28" t="s">
        <v>81</v>
      </c>
      <c r="B122" s="16">
        <v>49238.333330000001</v>
      </c>
      <c r="C122" s="16">
        <v>25748271.689999998</v>
      </c>
      <c r="D122" s="11">
        <f t="shared" si="28"/>
        <v>522.92999999999995</v>
      </c>
      <c r="E122" s="29">
        <v>1.1623166663959708</v>
      </c>
      <c r="F122" s="12">
        <f t="shared" si="31"/>
        <v>1.2566777761708996</v>
      </c>
      <c r="G122" s="16">
        <v>3710</v>
      </c>
      <c r="H122" s="13">
        <f t="shared" si="29"/>
        <v>1</v>
      </c>
      <c r="I122" s="19">
        <v>16154</v>
      </c>
      <c r="J122" s="12">
        <v>1.2689999999999999</v>
      </c>
      <c r="K122" s="12">
        <f t="shared" si="30"/>
        <v>1.2566777761708996</v>
      </c>
      <c r="L122" s="12">
        <v>1.1764147453610247</v>
      </c>
      <c r="M122" s="12">
        <f t="shared" si="32"/>
        <v>1.2130347332900995</v>
      </c>
      <c r="N122" s="12">
        <f t="shared" si="33"/>
        <v>1.2689446822237875</v>
      </c>
      <c r="O122" s="14">
        <f t="shared" si="34"/>
        <v>1.1764147453610254</v>
      </c>
      <c r="P122" s="12">
        <f t="shared" si="35"/>
        <v>1.2697633658467411</v>
      </c>
    </row>
    <row r="123" spans="1:16" x14ac:dyDescent="0.25">
      <c r="A123" s="28" t="s">
        <v>82</v>
      </c>
      <c r="B123" s="16">
        <v>46643.5</v>
      </c>
      <c r="C123" s="16">
        <v>23245397.240000002</v>
      </c>
      <c r="D123" s="11">
        <f t="shared" si="28"/>
        <v>498.36</v>
      </c>
      <c r="E123" s="29">
        <v>1.1585979215385425</v>
      </c>
      <c r="F123" s="12">
        <f t="shared" si="31"/>
        <v>1.2014764827038427</v>
      </c>
      <c r="G123" s="16">
        <v>3390</v>
      </c>
      <c r="H123" s="13">
        <f t="shared" si="29"/>
        <v>1</v>
      </c>
      <c r="I123" s="19">
        <v>16900</v>
      </c>
      <c r="J123" s="12">
        <v>1.216</v>
      </c>
      <c r="K123" s="12">
        <f t="shared" si="30"/>
        <v>1.2014764827038427</v>
      </c>
      <c r="L123" s="12">
        <v>1.1461200430350407</v>
      </c>
      <c r="M123" s="12">
        <f t="shared" si="32"/>
        <v>1.1623721321361395</v>
      </c>
      <c r="N123" s="12">
        <f t="shared" si="33"/>
        <v>1.2132045480978135</v>
      </c>
      <c r="O123" s="14">
        <f t="shared" si="34"/>
        <v>1.1461200430350413</v>
      </c>
      <c r="P123" s="12">
        <f t="shared" si="35"/>
        <v>1.2370647760471363</v>
      </c>
    </row>
    <row r="124" spans="1:16" x14ac:dyDescent="0.25">
      <c r="A124" s="28" t="s">
        <v>83</v>
      </c>
      <c r="B124" s="16">
        <v>5968.25</v>
      </c>
      <c r="C124" s="16">
        <v>6328812.3599999994</v>
      </c>
      <c r="D124" s="11">
        <f t="shared" si="28"/>
        <v>1060.4100000000001</v>
      </c>
      <c r="E124" s="29">
        <v>1.055687249086831</v>
      </c>
      <c r="F124" s="12">
        <f t="shared" si="31"/>
        <v>2.8057138821141319</v>
      </c>
      <c r="G124" s="16">
        <v>932</v>
      </c>
      <c r="H124" s="13">
        <f t="shared" si="29"/>
        <v>0.55737479909542609</v>
      </c>
      <c r="I124" s="19">
        <v>1315</v>
      </c>
      <c r="J124" s="12">
        <v>1.5620000000000001</v>
      </c>
      <c r="K124" s="12">
        <f t="shared" si="30"/>
        <v>2.2247236028730879</v>
      </c>
      <c r="L124" s="12">
        <v>1.5475248488543327</v>
      </c>
      <c r="M124" s="12">
        <f t="shared" si="32"/>
        <v>1.4931128868393504</v>
      </c>
      <c r="N124" s="12">
        <f t="shared" si="33"/>
        <v>2.2464399695882218</v>
      </c>
      <c r="O124" s="14">
        <f t="shared" si="34"/>
        <v>1.5475248488543336</v>
      </c>
      <c r="P124" s="12">
        <f t="shared" si="35"/>
        <v>1.6703210908919026</v>
      </c>
    </row>
    <row r="125" spans="1:16" x14ac:dyDescent="0.25">
      <c r="A125" s="28" t="s">
        <v>84</v>
      </c>
      <c r="B125" s="16">
        <v>10200.916670000001</v>
      </c>
      <c r="C125" s="16">
        <v>6762184.7400000002</v>
      </c>
      <c r="D125" s="11">
        <f t="shared" si="28"/>
        <v>662.9</v>
      </c>
      <c r="E125" s="29">
        <v>1.1580353302487196</v>
      </c>
      <c r="F125" s="12">
        <f t="shared" si="31"/>
        <v>1.5989358942166323</v>
      </c>
      <c r="G125" s="16">
        <v>1115</v>
      </c>
      <c r="H125" s="13">
        <f t="shared" si="29"/>
        <v>0.609644705272396</v>
      </c>
      <c r="I125" s="19">
        <v>3230</v>
      </c>
      <c r="J125" s="12">
        <v>1.4330000000000001</v>
      </c>
      <c r="K125" s="12">
        <f t="shared" si="30"/>
        <v>1.5094922761138436</v>
      </c>
      <c r="L125" s="12">
        <v>1.3809039860614192</v>
      </c>
      <c r="M125" s="12">
        <f t="shared" si="32"/>
        <v>1.3698020274268816</v>
      </c>
      <c r="N125" s="12">
        <f t="shared" si="33"/>
        <v>1.5242269999147762</v>
      </c>
      <c r="O125" s="14">
        <f t="shared" si="34"/>
        <v>1.3809039860614198</v>
      </c>
      <c r="P125" s="12">
        <f t="shared" si="35"/>
        <v>1.4904788469940751</v>
      </c>
    </row>
    <row r="126" spans="1:16" x14ac:dyDescent="0.25">
      <c r="A126" s="28" t="s">
        <v>85</v>
      </c>
      <c r="B126" s="16">
        <v>10604.333329999999</v>
      </c>
      <c r="C126" s="16">
        <v>5742272.7599999998</v>
      </c>
      <c r="D126" s="11">
        <f t="shared" si="28"/>
        <v>541.5</v>
      </c>
      <c r="E126" s="29">
        <v>1.1229910902807574</v>
      </c>
      <c r="F126" s="12">
        <f t="shared" si="31"/>
        <v>1.3468740723938089</v>
      </c>
      <c r="G126" s="16">
        <v>883</v>
      </c>
      <c r="H126" s="13">
        <f t="shared" si="29"/>
        <v>0.54252496102330017</v>
      </c>
      <c r="I126" s="19">
        <v>5241</v>
      </c>
      <c r="J126" s="12">
        <v>1.4319999999999999</v>
      </c>
      <c r="K126" s="12">
        <f t="shared" si="30"/>
        <v>1.3569257399796619</v>
      </c>
      <c r="L126" s="12">
        <v>1.3392487703631906</v>
      </c>
      <c r="M126" s="12">
        <f t="shared" si="32"/>
        <v>1.3688461292919012</v>
      </c>
      <c r="N126" s="12">
        <f t="shared" si="33"/>
        <v>1.3701712042416259</v>
      </c>
      <c r="O126" s="14">
        <f t="shared" si="34"/>
        <v>1.3392487703631912</v>
      </c>
      <c r="P126" s="12">
        <f t="shared" si="35"/>
        <v>1.4455182860196181</v>
      </c>
    </row>
    <row r="127" spans="1:16" x14ac:dyDescent="0.25">
      <c r="A127" s="28" t="s">
        <v>86</v>
      </c>
      <c r="B127" s="16">
        <v>9244.0833299999995</v>
      </c>
      <c r="C127" s="16">
        <v>5380506.9399999995</v>
      </c>
      <c r="D127" s="11">
        <f t="shared" si="28"/>
        <v>582.04999999999995</v>
      </c>
      <c r="E127" s="29">
        <v>1.0422048768114807</v>
      </c>
      <c r="F127" s="12">
        <f t="shared" si="31"/>
        <v>1.5599548724050547</v>
      </c>
      <c r="G127" s="16">
        <v>913</v>
      </c>
      <c r="H127" s="13">
        <f t="shared" si="29"/>
        <v>0.55166414903755834</v>
      </c>
      <c r="I127" s="19">
        <v>3653</v>
      </c>
      <c r="J127" s="12">
        <v>1.381</v>
      </c>
      <c r="K127" s="12">
        <f t="shared" si="30"/>
        <v>1.4524172378422846</v>
      </c>
      <c r="L127" s="12">
        <v>1.3354619325724424</v>
      </c>
      <c r="M127" s="12">
        <f t="shared" si="32"/>
        <v>1.3200953244079019</v>
      </c>
      <c r="N127" s="12">
        <f t="shared" si="33"/>
        <v>1.4665948306540981</v>
      </c>
      <c r="O127" s="14">
        <f t="shared" si="34"/>
        <v>1.3354619325724431</v>
      </c>
      <c r="P127" s="12">
        <f t="shared" si="35"/>
        <v>1.4414309622946673</v>
      </c>
    </row>
    <row r="128" spans="1:16" x14ac:dyDescent="0.25">
      <c r="A128" s="28" t="s">
        <v>87</v>
      </c>
      <c r="B128" s="16">
        <v>10130.583329999999</v>
      </c>
      <c r="C128" s="16">
        <v>15452417.209999999</v>
      </c>
      <c r="D128" s="11">
        <f t="shared" si="28"/>
        <v>1525.32</v>
      </c>
      <c r="E128" s="29">
        <v>1.0538352158221103</v>
      </c>
      <c r="F128" s="12">
        <f t="shared" si="31"/>
        <v>4.0429009367680155</v>
      </c>
      <c r="G128" s="16">
        <v>943</v>
      </c>
      <c r="H128" s="13">
        <f t="shared" si="29"/>
        <v>0.56065437957206166</v>
      </c>
      <c r="I128" s="19">
        <v>3992</v>
      </c>
      <c r="J128" s="12">
        <v>1.3169999999999999</v>
      </c>
      <c r="K128" s="12">
        <f t="shared" si="30"/>
        <v>2.8197701575135414</v>
      </c>
      <c r="L128" s="12">
        <v>1.3203145814094503</v>
      </c>
      <c r="M128" s="12">
        <f t="shared" si="32"/>
        <v>1.2589178437691577</v>
      </c>
      <c r="N128" s="12">
        <f t="shared" si="33"/>
        <v>2.8472949982235849</v>
      </c>
      <c r="O128" s="14">
        <f t="shared" si="34"/>
        <v>1.320314581409451</v>
      </c>
      <c r="P128" s="12">
        <f t="shared" si="35"/>
        <v>1.425081667394865</v>
      </c>
    </row>
    <row r="129" spans="1:16" x14ac:dyDescent="0.25">
      <c r="A129" s="28" t="s">
        <v>88</v>
      </c>
      <c r="B129" s="16">
        <v>11952.083329999999</v>
      </c>
      <c r="C129" s="16">
        <v>7305485.8900000006</v>
      </c>
      <c r="D129" s="11">
        <f t="shared" si="28"/>
        <v>611.23</v>
      </c>
      <c r="E129" s="29">
        <v>1.0585591472878866</v>
      </c>
      <c r="F129" s="12">
        <f t="shared" si="31"/>
        <v>1.6128514719107483</v>
      </c>
      <c r="G129" s="16">
        <v>1038</v>
      </c>
      <c r="H129" s="13">
        <f t="shared" si="29"/>
        <v>0.58821764679410971</v>
      </c>
      <c r="I129" s="19">
        <v>4080</v>
      </c>
      <c r="J129" s="12">
        <v>1.28</v>
      </c>
      <c r="K129" s="12">
        <f t="shared" si="30"/>
        <v>1.452543836248354</v>
      </c>
      <c r="L129" s="12">
        <v>1.3051672302464581</v>
      </c>
      <c r="M129" s="12">
        <f t="shared" si="32"/>
        <v>1.2235496127748839</v>
      </c>
      <c r="N129" s="12">
        <f t="shared" si="33"/>
        <v>1.4667226648349883</v>
      </c>
      <c r="O129" s="14">
        <f t="shared" si="34"/>
        <v>1.3051672302464588</v>
      </c>
      <c r="P129" s="12">
        <f t="shared" si="35"/>
        <v>1.4087323724950622</v>
      </c>
    </row>
    <row r="130" spans="1:16" x14ac:dyDescent="0.25">
      <c r="A130" s="28" t="s">
        <v>89</v>
      </c>
      <c r="B130" s="16">
        <v>13681.166670000001</v>
      </c>
      <c r="C130" s="16">
        <v>7577510.0700000003</v>
      </c>
      <c r="D130" s="11">
        <f t="shared" si="28"/>
        <v>553.86</v>
      </c>
      <c r="E130" s="29">
        <v>1.0808476632415533</v>
      </c>
      <c r="F130" s="12">
        <f t="shared" si="31"/>
        <v>1.4313319174795034</v>
      </c>
      <c r="G130" s="16">
        <v>1181</v>
      </c>
      <c r="H130" s="13">
        <f t="shared" si="29"/>
        <v>0.62742861479746581</v>
      </c>
      <c r="I130" s="19">
        <v>4756</v>
      </c>
      <c r="J130" s="12">
        <v>1.2230000000000001</v>
      </c>
      <c r="K130" s="12">
        <f t="shared" si="30"/>
        <v>1.3336181797361852</v>
      </c>
      <c r="L130" s="12">
        <v>1.259725176757482</v>
      </c>
      <c r="M130" s="12">
        <f t="shared" si="32"/>
        <v>1.1690634190810023</v>
      </c>
      <c r="N130" s="12">
        <f t="shared" si="33"/>
        <v>1.3466361301061633</v>
      </c>
      <c r="O130" s="14">
        <f t="shared" si="34"/>
        <v>1.2597251767574826</v>
      </c>
      <c r="P130" s="12">
        <f t="shared" si="35"/>
        <v>1.3596844877956553</v>
      </c>
    </row>
    <row r="131" spans="1:16" x14ac:dyDescent="0.25">
      <c r="A131" s="28" t="s">
        <v>90</v>
      </c>
      <c r="B131" s="16">
        <v>15286.25</v>
      </c>
      <c r="C131" s="16">
        <v>8053190.3599999994</v>
      </c>
      <c r="D131" s="11">
        <f t="shared" si="28"/>
        <v>526.83000000000004</v>
      </c>
      <c r="E131" s="29">
        <v>1.0683972635176935</v>
      </c>
      <c r="F131" s="12">
        <f t="shared" si="31"/>
        <v>1.3773444805982289</v>
      </c>
      <c r="G131" s="16">
        <v>1171</v>
      </c>
      <c r="H131" s="13">
        <f t="shared" si="29"/>
        <v>0.62476662309484277</v>
      </c>
      <c r="I131" s="19">
        <v>5318</v>
      </c>
      <c r="J131" s="12">
        <v>1.171</v>
      </c>
      <c r="K131" s="12">
        <f t="shared" si="30"/>
        <v>1.2805388605110957</v>
      </c>
      <c r="L131" s="12">
        <v>1.1688410697795286</v>
      </c>
      <c r="M131" s="12">
        <f t="shared" si="32"/>
        <v>1.1193567160620226</v>
      </c>
      <c r="N131" s="12">
        <f t="shared" si="33"/>
        <v>1.2930386836135817</v>
      </c>
      <c r="O131" s="14">
        <f t="shared" si="34"/>
        <v>1.1688410697795293</v>
      </c>
      <c r="P131" s="12">
        <f t="shared" si="35"/>
        <v>1.2615887183968397</v>
      </c>
    </row>
    <row r="132" spans="1:16" x14ac:dyDescent="0.25">
      <c r="A132" s="28" t="s">
        <v>91</v>
      </c>
      <c r="B132" s="16">
        <v>17063.333330000001</v>
      </c>
      <c r="C132" s="16">
        <v>8394464.5300000012</v>
      </c>
      <c r="D132" s="11">
        <f t="shared" si="28"/>
        <v>491.96</v>
      </c>
      <c r="E132" s="29">
        <v>1.032672435061315</v>
      </c>
      <c r="F132" s="12">
        <f t="shared" si="31"/>
        <v>1.330675162187998</v>
      </c>
      <c r="G132" s="16">
        <v>1344</v>
      </c>
      <c r="H132" s="13">
        <f t="shared" si="29"/>
        <v>0.66932802122726043</v>
      </c>
      <c r="I132" s="19">
        <v>5492</v>
      </c>
      <c r="J132" s="12">
        <v>1.097</v>
      </c>
      <c r="K132" s="12">
        <f t="shared" si="30"/>
        <v>1.2374075075992053</v>
      </c>
      <c r="L132" s="12">
        <v>1.1385463674535445</v>
      </c>
      <c r="M132" s="12">
        <f t="shared" si="32"/>
        <v>1.0486202540734746</v>
      </c>
      <c r="N132" s="12">
        <f t="shared" si="33"/>
        <v>1.2494863092878199</v>
      </c>
      <c r="O132" s="14">
        <f t="shared" si="34"/>
        <v>1.1385463674535452</v>
      </c>
      <c r="P132" s="12">
        <f t="shared" si="35"/>
        <v>1.2288901285972351</v>
      </c>
    </row>
    <row r="133" spans="1:16" x14ac:dyDescent="0.25">
      <c r="A133" s="28" t="s">
        <v>92</v>
      </c>
      <c r="B133" s="16">
        <v>8579.1666700000005</v>
      </c>
      <c r="C133" s="16">
        <v>8049654.7799999993</v>
      </c>
      <c r="D133" s="11">
        <f t="shared" si="28"/>
        <v>938.28</v>
      </c>
      <c r="E133" s="29">
        <v>1.064521513496447</v>
      </c>
      <c r="F133" s="12">
        <f t="shared" si="31"/>
        <v>2.4619705794951932</v>
      </c>
      <c r="G133" s="16">
        <v>1317</v>
      </c>
      <c r="H133" s="13">
        <f t="shared" si="29"/>
        <v>0.66257075093909779</v>
      </c>
      <c r="I133" s="19">
        <v>2283</v>
      </c>
      <c r="J133" s="12">
        <v>1.18</v>
      </c>
      <c r="K133" s="12">
        <f t="shared" si="30"/>
        <v>2.0118363236869681</v>
      </c>
      <c r="L133" s="12">
        <v>1.274872527920474</v>
      </c>
      <c r="M133" s="12">
        <f t="shared" si="32"/>
        <v>1.127959799276846</v>
      </c>
      <c r="N133" s="12">
        <f t="shared" si="33"/>
        <v>2.0314746173246996</v>
      </c>
      <c r="O133" s="14">
        <f t="shared" si="34"/>
        <v>1.2748725279204747</v>
      </c>
      <c r="P133" s="12">
        <f t="shared" si="35"/>
        <v>1.3760337826954576</v>
      </c>
    </row>
    <row r="134" spans="1:16" x14ac:dyDescent="0.25">
      <c r="A134" s="28" t="s">
        <v>93</v>
      </c>
      <c r="B134" s="16">
        <v>15148.416670000001</v>
      </c>
      <c r="C134" s="16">
        <v>9931272.2899999991</v>
      </c>
      <c r="D134" s="11">
        <f t="shared" si="28"/>
        <v>655.6</v>
      </c>
      <c r="E134" s="29">
        <v>1.1258600679485182</v>
      </c>
      <c r="F134" s="12">
        <f t="shared" si="31"/>
        <v>1.626519863837754</v>
      </c>
      <c r="G134" s="16">
        <v>1639</v>
      </c>
      <c r="H134" s="13">
        <f t="shared" si="29"/>
        <v>0.73914364864573745</v>
      </c>
      <c r="I134" s="19">
        <v>5067</v>
      </c>
      <c r="J134" s="12">
        <v>1.1739999999999999</v>
      </c>
      <c r="K134" s="12">
        <f t="shared" si="30"/>
        <v>1.494971191866906</v>
      </c>
      <c r="L134" s="12">
        <v>1.259725176757482</v>
      </c>
      <c r="M134" s="12">
        <f t="shared" si="32"/>
        <v>1.1222244104669636</v>
      </c>
      <c r="N134" s="12">
        <f t="shared" si="33"/>
        <v>1.5095641698841373</v>
      </c>
      <c r="O134" s="14">
        <f t="shared" si="34"/>
        <v>1.2597251767574826</v>
      </c>
      <c r="P134" s="12">
        <f t="shared" si="35"/>
        <v>1.3596844877956553</v>
      </c>
    </row>
    <row r="135" spans="1:16" x14ac:dyDescent="0.25">
      <c r="A135" s="28" t="s">
        <v>94</v>
      </c>
      <c r="B135" s="16">
        <v>16397.583330000001</v>
      </c>
      <c r="C135" s="16">
        <v>11617736.640000001</v>
      </c>
      <c r="D135" s="11">
        <f t="shared" si="28"/>
        <v>708.5</v>
      </c>
      <c r="E135" s="29">
        <v>1.1097099006419997</v>
      </c>
      <c r="F135" s="12">
        <f t="shared" si="31"/>
        <v>1.7833444569565022</v>
      </c>
      <c r="G135" s="16">
        <v>1537</v>
      </c>
      <c r="H135" s="13">
        <f t="shared" si="29"/>
        <v>0.71577463864915847</v>
      </c>
      <c r="I135" s="19">
        <v>7874</v>
      </c>
      <c r="J135" s="12">
        <v>1.171</v>
      </c>
      <c r="K135" s="12">
        <f t="shared" si="30"/>
        <v>1.5946223013682399</v>
      </c>
      <c r="L135" s="12">
        <v>1.2445778255944897</v>
      </c>
      <c r="M135" s="12">
        <f t="shared" si="32"/>
        <v>1.1193567160620226</v>
      </c>
      <c r="N135" s="12">
        <f t="shared" si="33"/>
        <v>1.6101880114743952</v>
      </c>
      <c r="O135" s="14">
        <f t="shared" si="34"/>
        <v>1.2445778255944904</v>
      </c>
      <c r="P135" s="12">
        <f t="shared" si="35"/>
        <v>1.3433351928958526</v>
      </c>
    </row>
    <row r="136" spans="1:16" x14ac:dyDescent="0.25">
      <c r="A136" s="28" t="s">
        <v>95</v>
      </c>
      <c r="B136" s="16">
        <v>15487.916670000001</v>
      </c>
      <c r="C136" s="16">
        <v>8603997.3399999999</v>
      </c>
      <c r="D136" s="11">
        <f t="shared" si="28"/>
        <v>555.53</v>
      </c>
      <c r="E136" s="29">
        <v>1.0181846517712416</v>
      </c>
      <c r="F136" s="12">
        <f t="shared" si="31"/>
        <v>1.5240029692084909</v>
      </c>
      <c r="G136" s="16">
        <v>1368</v>
      </c>
      <c r="H136" s="13">
        <f t="shared" si="29"/>
        <v>0.67527772064536529</v>
      </c>
      <c r="I136" s="19">
        <v>6170</v>
      </c>
      <c r="J136" s="12">
        <v>1.165</v>
      </c>
      <c r="K136" s="12">
        <f t="shared" si="30"/>
        <v>1.3907429070271271</v>
      </c>
      <c r="L136" s="12">
        <v>1.2218567988500013</v>
      </c>
      <c r="M136" s="12">
        <f t="shared" si="32"/>
        <v>1.1136213272521405</v>
      </c>
      <c r="N136" s="12">
        <f t="shared" si="33"/>
        <v>1.4043184734194956</v>
      </c>
      <c r="O136" s="14">
        <f t="shared" si="34"/>
        <v>1.221856798850002</v>
      </c>
      <c r="P136" s="12">
        <f t="shared" si="35"/>
        <v>1.3188112505461487</v>
      </c>
    </row>
    <row r="137" spans="1:16" x14ac:dyDescent="0.25">
      <c r="A137" s="28" t="s">
        <v>96</v>
      </c>
      <c r="B137" s="16">
        <v>17092</v>
      </c>
      <c r="C137" s="16">
        <v>9294434.5999999996</v>
      </c>
      <c r="D137" s="11">
        <f t="shared" si="28"/>
        <v>543.79</v>
      </c>
      <c r="E137" s="29">
        <v>1.0095496115962856</v>
      </c>
      <c r="F137" s="12">
        <f t="shared" si="31"/>
        <v>1.5045561257748092</v>
      </c>
      <c r="G137" s="16">
        <v>1521</v>
      </c>
      <c r="H137" s="13">
        <f t="shared" si="29"/>
        <v>0.71203932475671594</v>
      </c>
      <c r="I137" s="19">
        <v>6539</v>
      </c>
      <c r="J137" s="12">
        <v>1.1619999999999999</v>
      </c>
      <c r="K137" s="12">
        <f t="shared" si="30"/>
        <v>1.3911564939988861</v>
      </c>
      <c r="L137" s="12">
        <v>1.1991357721055131</v>
      </c>
      <c r="M137" s="12">
        <f t="shared" si="32"/>
        <v>1.1107536328471992</v>
      </c>
      <c r="N137" s="12">
        <f t="shared" si="33"/>
        <v>1.4047360975697767</v>
      </c>
      <c r="O137" s="14">
        <f t="shared" si="34"/>
        <v>1.1991357721055138</v>
      </c>
      <c r="P137" s="12">
        <f t="shared" si="35"/>
        <v>1.294287308196445</v>
      </c>
    </row>
    <row r="138" spans="1:16" x14ac:dyDescent="0.25">
      <c r="A138" s="28" t="s">
        <v>97</v>
      </c>
      <c r="B138" s="16">
        <v>20855.75</v>
      </c>
      <c r="C138" s="16">
        <v>11844577.85</v>
      </c>
      <c r="D138" s="11">
        <f t="shared" si="28"/>
        <v>567.92999999999995</v>
      </c>
      <c r="E138" s="29">
        <v>0.99740901378261504</v>
      </c>
      <c r="F138" s="12">
        <f t="shared" si="31"/>
        <v>1.5904732307468976</v>
      </c>
      <c r="G138" s="16">
        <v>1805</v>
      </c>
      <c r="H138" s="13">
        <f t="shared" si="29"/>
        <v>0.77567175188133974</v>
      </c>
      <c r="I138" s="19">
        <v>7060</v>
      </c>
      <c r="J138" s="12">
        <v>1.161</v>
      </c>
      <c r="K138" s="12">
        <f t="shared" si="30"/>
        <v>1.4826441388078699</v>
      </c>
      <c r="L138" s="12">
        <v>1.1839884209425209</v>
      </c>
      <c r="M138" s="12">
        <f t="shared" si="32"/>
        <v>1.1097977347122188</v>
      </c>
      <c r="N138" s="12">
        <f t="shared" si="33"/>
        <v>1.4971167878078691</v>
      </c>
      <c r="O138" s="14">
        <f t="shared" si="34"/>
        <v>1.1839884209425215</v>
      </c>
      <c r="P138" s="12">
        <f t="shared" si="35"/>
        <v>1.2779380132966425</v>
      </c>
    </row>
    <row r="139" spans="1:16" x14ac:dyDescent="0.25">
      <c r="A139" s="28" t="s">
        <v>98</v>
      </c>
      <c r="B139" s="16">
        <v>24200.416669999999</v>
      </c>
      <c r="C139" s="16">
        <v>11926157.66</v>
      </c>
      <c r="D139" s="11">
        <f t="shared" si="28"/>
        <v>492.81</v>
      </c>
      <c r="E139" s="29">
        <v>1.0278098282977906</v>
      </c>
      <c r="F139" s="12">
        <f t="shared" si="31"/>
        <v>1.3392806309787684</v>
      </c>
      <c r="G139" s="16">
        <v>1915</v>
      </c>
      <c r="H139" s="13">
        <f t="shared" si="29"/>
        <v>0.79895765428045895</v>
      </c>
      <c r="I139" s="19">
        <v>8081</v>
      </c>
      <c r="J139" s="12">
        <v>1.155</v>
      </c>
      <c r="K139" s="12">
        <f t="shared" si="30"/>
        <v>1.2919917951908748</v>
      </c>
      <c r="L139" s="12">
        <v>1.1688410697795286</v>
      </c>
      <c r="M139" s="12">
        <f t="shared" si="32"/>
        <v>1.1040623459023367</v>
      </c>
      <c r="N139" s="12">
        <f t="shared" si="33"/>
        <v>1.3046034147111942</v>
      </c>
      <c r="O139" s="14">
        <f t="shared" si="34"/>
        <v>1.1688410697795293</v>
      </c>
      <c r="P139" s="12">
        <f t="shared" si="35"/>
        <v>1.2615887183968397</v>
      </c>
    </row>
    <row r="140" spans="1:16" x14ac:dyDescent="0.25">
      <c r="A140" s="28" t="s">
        <v>99</v>
      </c>
      <c r="B140" s="16">
        <v>26785.25</v>
      </c>
      <c r="C140" s="16">
        <v>12038476.49</v>
      </c>
      <c r="D140" s="11">
        <f t="shared" si="28"/>
        <v>449.44</v>
      </c>
      <c r="E140" s="29">
        <v>1.0161914070057874</v>
      </c>
      <c r="F140" s="12">
        <f t="shared" si="31"/>
        <v>1.2353813653298247</v>
      </c>
      <c r="G140" s="16">
        <v>1972</v>
      </c>
      <c r="H140" s="13">
        <f t="shared" si="29"/>
        <v>0.81076095942844539</v>
      </c>
      <c r="I140" s="19">
        <v>9295</v>
      </c>
      <c r="J140" s="12">
        <v>1.149</v>
      </c>
      <c r="K140" s="12">
        <f t="shared" si="30"/>
        <v>1.2094453206088824</v>
      </c>
      <c r="L140" s="12">
        <v>1.1536937186165366</v>
      </c>
      <c r="M140" s="12">
        <f t="shared" si="32"/>
        <v>1.0983269570924543</v>
      </c>
      <c r="N140" s="12">
        <f t="shared" si="33"/>
        <v>1.221251172837144</v>
      </c>
      <c r="O140" s="14">
        <f t="shared" si="34"/>
        <v>1.1536937186165372</v>
      </c>
      <c r="P140" s="12">
        <f t="shared" si="35"/>
        <v>1.2452394234970374</v>
      </c>
    </row>
    <row r="141" spans="1:16" x14ac:dyDescent="0.25">
      <c r="A141" s="28" t="s">
        <v>100</v>
      </c>
      <c r="B141" s="16">
        <v>29058.083330000001</v>
      </c>
      <c r="C141" s="16">
        <v>13200824.620000001</v>
      </c>
      <c r="D141" s="11">
        <f t="shared" si="28"/>
        <v>454.29</v>
      </c>
      <c r="E141" s="29">
        <v>1.0181131353110775</v>
      </c>
      <c r="F141" s="12">
        <f t="shared" si="31"/>
        <v>1.2463556273225218</v>
      </c>
      <c r="G141" s="16">
        <v>2017</v>
      </c>
      <c r="H141" s="13">
        <f t="shared" si="29"/>
        <v>0.81995934858585118</v>
      </c>
      <c r="I141" s="19">
        <v>9855</v>
      </c>
      <c r="J141" s="12">
        <v>1.1160000000000001</v>
      </c>
      <c r="K141" s="12">
        <f t="shared" si="30"/>
        <v>1.2140251318503847</v>
      </c>
      <c r="L141" s="12">
        <v>1.1233990162905523</v>
      </c>
      <c r="M141" s="12">
        <f t="shared" si="32"/>
        <v>1.066782318638102</v>
      </c>
      <c r="N141" s="12">
        <f t="shared" si="33"/>
        <v>1.2258756893446301</v>
      </c>
      <c r="O141" s="14">
        <f t="shared" si="34"/>
        <v>1.1233990162905529</v>
      </c>
      <c r="P141" s="12">
        <f t="shared" si="35"/>
        <v>1.2125408336974324</v>
      </c>
    </row>
    <row r="142" spans="1:16" x14ac:dyDescent="0.25">
      <c r="A142" s="28" t="s">
        <v>101</v>
      </c>
      <c r="B142" s="16">
        <v>120613.58332999999</v>
      </c>
      <c r="C142" s="16">
        <v>52384876.469999999</v>
      </c>
      <c r="D142" s="11">
        <f t="shared" si="28"/>
        <v>434.32</v>
      </c>
      <c r="E142" s="29">
        <v>1.0926995073988337</v>
      </c>
      <c r="F142" s="12">
        <f t="shared" si="31"/>
        <v>1.1102324677945024</v>
      </c>
      <c r="G142" s="16">
        <v>8010</v>
      </c>
      <c r="H142" s="13">
        <f t="shared" si="29"/>
        <v>1</v>
      </c>
      <c r="I142" s="19">
        <v>39521</v>
      </c>
      <c r="J142" s="12">
        <v>1.109</v>
      </c>
      <c r="K142" s="12">
        <f t="shared" si="30"/>
        <v>1.1102324677945024</v>
      </c>
      <c r="L142" s="12">
        <v>1.0931043139645682</v>
      </c>
      <c r="M142" s="12">
        <f t="shared" si="32"/>
        <v>1.0600910316932393</v>
      </c>
      <c r="N142" s="12">
        <f t="shared" si="33"/>
        <v>1.1210698659227629</v>
      </c>
      <c r="O142" s="14">
        <f t="shared" si="34"/>
        <v>1.0931043139645689</v>
      </c>
      <c r="P142" s="12">
        <f t="shared" si="35"/>
        <v>1.1798422438978278</v>
      </c>
    </row>
    <row r="143" spans="1:16" x14ac:dyDescent="0.25">
      <c r="A143" s="28" t="s">
        <v>102</v>
      </c>
      <c r="B143" s="16">
        <v>101096.91667000001</v>
      </c>
      <c r="C143" s="16">
        <v>42585592.340000004</v>
      </c>
      <c r="D143" s="11">
        <f t="shared" si="28"/>
        <v>421.24</v>
      </c>
      <c r="E143" s="29">
        <v>1.0724105351800759</v>
      </c>
      <c r="F143" s="12">
        <f t="shared" si="31"/>
        <v>1.0971686119713473</v>
      </c>
      <c r="G143" s="16">
        <v>6417</v>
      </c>
      <c r="H143" s="13">
        <f t="shared" si="29"/>
        <v>1</v>
      </c>
      <c r="I143" s="19">
        <v>33298</v>
      </c>
      <c r="J143" s="12">
        <v>1.081</v>
      </c>
      <c r="K143" s="12">
        <f t="shared" si="30"/>
        <v>1.0971686119713473</v>
      </c>
      <c r="L143" s="12">
        <v>1.0855306383830721</v>
      </c>
      <c r="M143" s="12">
        <f t="shared" si="32"/>
        <v>1.0333258839137887</v>
      </c>
      <c r="N143" s="12">
        <f t="shared" si="33"/>
        <v>1.1078784888725202</v>
      </c>
      <c r="O143" s="14">
        <f t="shared" si="34"/>
        <v>1.0855306383830727</v>
      </c>
      <c r="P143" s="12">
        <f t="shared" si="35"/>
        <v>1.1716675964479264</v>
      </c>
    </row>
    <row r="144" spans="1:16" x14ac:dyDescent="0.25">
      <c r="A144" s="28" t="s">
        <v>103</v>
      </c>
      <c r="B144" s="16">
        <v>103735.33332999999</v>
      </c>
      <c r="C144" s="16">
        <v>39101532.409999996</v>
      </c>
      <c r="D144" s="11">
        <f t="shared" si="28"/>
        <v>376.94</v>
      </c>
      <c r="E144" s="29">
        <v>1.0725908234550148</v>
      </c>
      <c r="F144" s="12">
        <f t="shared" si="31"/>
        <v>0.98161908061826297</v>
      </c>
      <c r="G144" s="16">
        <v>6121</v>
      </c>
      <c r="H144" s="13">
        <f t="shared" si="29"/>
        <v>1</v>
      </c>
      <c r="I144" s="19">
        <v>34598</v>
      </c>
      <c r="J144" s="12">
        <v>1.081</v>
      </c>
      <c r="K144" s="12">
        <f t="shared" si="30"/>
        <v>0.98161908061826297</v>
      </c>
      <c r="L144" s="12">
        <v>1.0438754226848435</v>
      </c>
      <c r="M144" s="12">
        <f t="shared" si="32"/>
        <v>1.0333258839137887</v>
      </c>
      <c r="N144" s="12">
        <f t="shared" si="33"/>
        <v>0.99120103493463252</v>
      </c>
      <c r="O144" s="14">
        <f t="shared" si="34"/>
        <v>1.0438754226848441</v>
      </c>
      <c r="P144" s="12">
        <f t="shared" si="35"/>
        <v>1.1267070354734694</v>
      </c>
    </row>
    <row r="145" spans="1:16" x14ac:dyDescent="0.25">
      <c r="A145" s="28" t="s">
        <v>104</v>
      </c>
      <c r="B145" s="16">
        <v>107393.25</v>
      </c>
      <c r="C145" s="16">
        <v>42931487.200000003</v>
      </c>
      <c r="D145" s="11">
        <f t="shared" si="28"/>
        <v>399.76</v>
      </c>
      <c r="E145" s="29">
        <v>1.068742294728523</v>
      </c>
      <c r="F145" s="12">
        <f t="shared" si="31"/>
        <v>1.044795232475993</v>
      </c>
      <c r="G145" s="16">
        <v>6367</v>
      </c>
      <c r="H145" s="13">
        <f t="shared" si="29"/>
        <v>1</v>
      </c>
      <c r="I145" s="19">
        <v>34130</v>
      </c>
      <c r="J145" s="12">
        <v>1.0269999999999999</v>
      </c>
      <c r="K145" s="12">
        <f t="shared" si="30"/>
        <v>1.044795232475993</v>
      </c>
      <c r="L145" s="12">
        <v>1.0400885848940955</v>
      </c>
      <c r="M145" s="12">
        <f t="shared" si="32"/>
        <v>0.98170738462484808</v>
      </c>
      <c r="N145" s="12">
        <f t="shared" si="33"/>
        <v>1.0549938730538027</v>
      </c>
      <c r="O145" s="14">
        <f t="shared" si="34"/>
        <v>1.0400885848940962</v>
      </c>
      <c r="P145" s="12">
        <f t="shared" si="35"/>
        <v>1.1226197117485188</v>
      </c>
    </row>
    <row r="146" spans="1:16" x14ac:dyDescent="0.25">
      <c r="A146" s="28" t="s">
        <v>105</v>
      </c>
      <c r="B146" s="16">
        <v>113332.41667000001</v>
      </c>
      <c r="C146" s="16">
        <v>70093430.260000005</v>
      </c>
      <c r="D146" s="11">
        <f t="shared" si="28"/>
        <v>618.48</v>
      </c>
      <c r="E146" s="29">
        <v>1.0728213645268634</v>
      </c>
      <c r="F146" s="12">
        <f t="shared" si="31"/>
        <v>1.6102862665790729</v>
      </c>
      <c r="G146" s="16">
        <v>6230</v>
      </c>
      <c r="H146" s="13">
        <f t="shared" si="29"/>
        <v>1</v>
      </c>
      <c r="I146" s="19">
        <v>36663</v>
      </c>
      <c r="J146" s="12">
        <v>1.0589999999999999</v>
      </c>
      <c r="K146" s="12">
        <f t="shared" si="30"/>
        <v>1.6102862665790729</v>
      </c>
      <c r="L146" s="12">
        <v>1.0249412337311035</v>
      </c>
      <c r="M146" s="12">
        <f t="shared" si="32"/>
        <v>1.0122961249442202</v>
      </c>
      <c r="N146" s="12">
        <f t="shared" si="33"/>
        <v>1.6260048785613499</v>
      </c>
      <c r="O146" s="14">
        <f t="shared" si="34"/>
        <v>1.0249412337311041</v>
      </c>
      <c r="P146" s="12">
        <f t="shared" si="35"/>
        <v>1.1062704168487163</v>
      </c>
    </row>
    <row r="147" spans="1:16" s="17" customFormat="1" x14ac:dyDescent="0.25">
      <c r="A147" s="9" t="s">
        <v>18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s="17" customFormat="1" x14ac:dyDescent="0.25">
      <c r="A148" s="39" t="s">
        <v>58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</row>
    <row r="149" spans="1:16" s="17" customFormat="1" ht="64.5" x14ac:dyDescent="0.25">
      <c r="A149" s="4" t="s">
        <v>0</v>
      </c>
      <c r="B149" s="24" t="s">
        <v>10</v>
      </c>
      <c r="C149" s="25" t="s">
        <v>1</v>
      </c>
      <c r="D149" s="26" t="s">
        <v>2</v>
      </c>
      <c r="E149" s="27" t="s">
        <v>12</v>
      </c>
      <c r="F149" s="27" t="s">
        <v>13</v>
      </c>
      <c r="G149" s="24" t="s">
        <v>11</v>
      </c>
      <c r="H149" s="2" t="s">
        <v>3</v>
      </c>
      <c r="I149" s="20" t="s">
        <v>22</v>
      </c>
      <c r="J149" s="3" t="s">
        <v>6</v>
      </c>
      <c r="K149" s="3" t="s">
        <v>4</v>
      </c>
      <c r="L149" s="3" t="s">
        <v>8</v>
      </c>
      <c r="M149" s="3" t="s">
        <v>7</v>
      </c>
      <c r="N149" s="3" t="s">
        <v>5</v>
      </c>
      <c r="O149" s="3" t="s">
        <v>9</v>
      </c>
      <c r="P149" s="3" t="s">
        <v>14</v>
      </c>
    </row>
    <row r="150" spans="1:16" x14ac:dyDescent="0.25">
      <c r="A150" s="28" t="s">
        <v>106</v>
      </c>
      <c r="B150" s="16">
        <v>151396.5</v>
      </c>
      <c r="C150" s="16">
        <v>53144899.099999994</v>
      </c>
      <c r="D150" s="11">
        <f t="shared" si="28"/>
        <v>351.03</v>
      </c>
      <c r="E150" s="29">
        <v>1.0766553264391878</v>
      </c>
      <c r="F150" s="12">
        <f t="shared" si="31"/>
        <v>0.91069380684568668</v>
      </c>
      <c r="G150" s="16">
        <v>8113</v>
      </c>
      <c r="H150" s="13">
        <f t="shared" si="29"/>
        <v>1</v>
      </c>
      <c r="I150" s="19">
        <v>48727</v>
      </c>
      <c r="J150" s="12">
        <v>1.014</v>
      </c>
      <c r="K150" s="12">
        <f t="shared" si="30"/>
        <v>0.91069380684568668</v>
      </c>
      <c r="L150" s="12">
        <v>0.99085969361437098</v>
      </c>
      <c r="M150" s="12">
        <f t="shared" si="32"/>
        <v>0.96928070887010331</v>
      </c>
      <c r="N150" s="12">
        <f t="shared" si="33"/>
        <v>0.91958343279702814</v>
      </c>
      <c r="O150" s="14">
        <f t="shared" si="34"/>
        <v>0.99085969361437154</v>
      </c>
      <c r="P150" s="12">
        <f t="shared" si="35"/>
        <v>1.0694845033241605</v>
      </c>
    </row>
    <row r="151" spans="1:16" x14ac:dyDescent="0.25">
      <c r="A151" s="28" t="s">
        <v>107</v>
      </c>
      <c r="B151" s="16">
        <v>151640.5</v>
      </c>
      <c r="C151" s="16">
        <v>53853956.939999998</v>
      </c>
      <c r="D151" s="11">
        <f t="shared" si="28"/>
        <v>355.14</v>
      </c>
      <c r="E151" s="29">
        <v>1.0687471875086401</v>
      </c>
      <c r="F151" s="12">
        <f t="shared" si="31"/>
        <v>0.92817410491761099</v>
      </c>
      <c r="G151" s="16">
        <v>7760</v>
      </c>
      <c r="H151" s="13">
        <f t="shared" si="29"/>
        <v>1</v>
      </c>
      <c r="I151" s="19">
        <v>50405</v>
      </c>
      <c r="J151" s="12">
        <v>1.012</v>
      </c>
      <c r="K151" s="12">
        <f t="shared" si="30"/>
        <v>0.92817410491761099</v>
      </c>
      <c r="L151" s="12">
        <v>0.98707285582362303</v>
      </c>
      <c r="M151" s="12">
        <f t="shared" si="32"/>
        <v>0.96736891260014257</v>
      </c>
      <c r="N151" s="12">
        <f t="shared" si="33"/>
        <v>0.93723436265562898</v>
      </c>
      <c r="O151" s="14">
        <f t="shared" si="34"/>
        <v>0.98707285582362359</v>
      </c>
      <c r="P151" s="12">
        <f t="shared" si="35"/>
        <v>1.0653971795992099</v>
      </c>
    </row>
    <row r="152" spans="1:16" x14ac:dyDescent="0.25">
      <c r="A152" s="28" t="s">
        <v>108</v>
      </c>
      <c r="B152" s="16">
        <v>149928.08332999999</v>
      </c>
      <c r="C152" s="16">
        <v>53892206.230000004</v>
      </c>
      <c r="D152" s="11">
        <f t="shared" si="28"/>
        <v>359.45</v>
      </c>
      <c r="E152" s="29">
        <v>1.0725186594073479</v>
      </c>
      <c r="F152" s="12">
        <f t="shared" si="31"/>
        <v>0.93613498022552999</v>
      </c>
      <c r="G152" s="16">
        <v>7808</v>
      </c>
      <c r="H152" s="13">
        <f t="shared" si="29"/>
        <v>1</v>
      </c>
      <c r="I152" s="19">
        <v>50214</v>
      </c>
      <c r="J152" s="12">
        <v>1.01</v>
      </c>
      <c r="K152" s="12">
        <f t="shared" si="30"/>
        <v>0.93613498022552999</v>
      </c>
      <c r="L152" s="12">
        <v>0.98328601803287496</v>
      </c>
      <c r="M152" s="12">
        <f t="shared" si="32"/>
        <v>0.96545711633018172</v>
      </c>
      <c r="N152" s="12">
        <f t="shared" si="33"/>
        <v>0.945272947071923</v>
      </c>
      <c r="O152" s="14">
        <f t="shared" si="34"/>
        <v>0.98328601803287552</v>
      </c>
      <c r="P152" s="12">
        <f t="shared" si="35"/>
        <v>1.0613098558742593</v>
      </c>
    </row>
    <row r="153" spans="1:16" x14ac:dyDescent="0.25">
      <c r="A153" s="28" t="s">
        <v>109</v>
      </c>
      <c r="B153" s="16">
        <v>149058.5</v>
      </c>
      <c r="C153" s="16">
        <v>50155154.409999996</v>
      </c>
      <c r="D153" s="11">
        <f t="shared" si="28"/>
        <v>336.48</v>
      </c>
      <c r="E153" s="29">
        <v>1.0701331596680945</v>
      </c>
      <c r="F153" s="12">
        <f t="shared" si="31"/>
        <v>0.87826641622713086</v>
      </c>
      <c r="G153" s="16">
        <v>7456</v>
      </c>
      <c r="H153" s="13">
        <f t="shared" si="29"/>
        <v>1</v>
      </c>
      <c r="I153" s="19">
        <v>49419</v>
      </c>
      <c r="J153" s="12">
        <v>1.008</v>
      </c>
      <c r="K153" s="12">
        <f t="shared" si="30"/>
        <v>0.87826641622713086</v>
      </c>
      <c r="L153" s="12">
        <v>0.9794991802421269</v>
      </c>
      <c r="M153" s="12">
        <f t="shared" si="32"/>
        <v>0.96354532006022098</v>
      </c>
      <c r="N153" s="12">
        <f t="shared" si="33"/>
        <v>0.88683950618030249</v>
      </c>
      <c r="O153" s="14">
        <f t="shared" si="34"/>
        <v>0.97949918024212745</v>
      </c>
      <c r="P153" s="12">
        <f t="shared" si="35"/>
        <v>1.0572225321493087</v>
      </c>
    </row>
    <row r="154" spans="1:16" x14ac:dyDescent="0.25">
      <c r="A154" s="28" t="s">
        <v>110</v>
      </c>
      <c r="B154" s="16">
        <v>146726.41667000001</v>
      </c>
      <c r="C154" s="16">
        <v>46339950.75</v>
      </c>
      <c r="D154" s="11">
        <f t="shared" si="28"/>
        <v>315.83</v>
      </c>
      <c r="E154" s="29">
        <v>1.0809949070550093</v>
      </c>
      <c r="F154" s="12">
        <f t="shared" si="31"/>
        <v>0.81608345811446503</v>
      </c>
      <c r="G154" s="16">
        <v>7080</v>
      </c>
      <c r="H154" s="13">
        <f t="shared" si="29"/>
        <v>1</v>
      </c>
      <c r="I154" s="19">
        <v>47906</v>
      </c>
      <c r="J154" s="12">
        <v>1.006</v>
      </c>
      <c r="K154" s="12">
        <f t="shared" si="30"/>
        <v>0.81608345811446503</v>
      </c>
      <c r="L154" s="12">
        <v>0.97571234245137894</v>
      </c>
      <c r="M154" s="12">
        <f t="shared" si="32"/>
        <v>0.96163352379026024</v>
      </c>
      <c r="N154" s="12">
        <f t="shared" si="33"/>
        <v>0.82404955674518088</v>
      </c>
      <c r="O154" s="14">
        <f t="shared" si="34"/>
        <v>0.9757123424513795</v>
      </c>
      <c r="P154" s="12">
        <f t="shared" si="35"/>
        <v>1.0531352084243581</v>
      </c>
    </row>
    <row r="155" spans="1:16" x14ac:dyDescent="0.25">
      <c r="A155" s="28" t="s">
        <v>111</v>
      </c>
      <c r="B155" s="16">
        <v>143828.33332999999</v>
      </c>
      <c r="C155" s="16">
        <v>52576939.780000001</v>
      </c>
      <c r="D155" s="11">
        <f t="shared" si="28"/>
        <v>365.55</v>
      </c>
      <c r="E155" s="29">
        <v>1.0723010202437839</v>
      </c>
      <c r="F155" s="12">
        <f t="shared" si="31"/>
        <v>0.9522147652060754</v>
      </c>
      <c r="G155" s="16">
        <v>7060</v>
      </c>
      <c r="H155" s="13">
        <f t="shared" si="29"/>
        <v>1</v>
      </c>
      <c r="I155" s="19">
        <v>48807</v>
      </c>
      <c r="J155" s="12">
        <v>1.004</v>
      </c>
      <c r="K155" s="12">
        <f t="shared" si="30"/>
        <v>0.9522147652060754</v>
      </c>
      <c r="L155" s="12">
        <v>0.97344023977693006</v>
      </c>
      <c r="M155" s="12">
        <f t="shared" si="32"/>
        <v>0.95972172752029949</v>
      </c>
      <c r="N155" s="12">
        <f t="shared" si="33"/>
        <v>0.96150969290229582</v>
      </c>
      <c r="O155" s="14">
        <f t="shared" si="34"/>
        <v>0.97344023977693062</v>
      </c>
      <c r="P155" s="12">
        <f t="shared" si="35"/>
        <v>1.0506828141893876</v>
      </c>
    </row>
    <row r="156" spans="1:16" x14ac:dyDescent="0.25">
      <c r="A156" s="28" t="s">
        <v>112</v>
      </c>
      <c r="B156" s="16">
        <v>140131.91667000001</v>
      </c>
      <c r="C156" s="16">
        <v>58621995.539999999</v>
      </c>
      <c r="D156" s="11">
        <f t="shared" si="28"/>
        <v>418.33</v>
      </c>
      <c r="E156" s="29">
        <v>1.0900442827160999</v>
      </c>
      <c r="F156" s="12">
        <f t="shared" si="31"/>
        <v>1.071962792981034</v>
      </c>
      <c r="G156" s="16">
        <v>6653</v>
      </c>
      <c r="H156" s="13">
        <f t="shared" si="29"/>
        <v>1</v>
      </c>
      <c r="I156" s="19">
        <v>47898</v>
      </c>
      <c r="J156" s="12">
        <v>1.006</v>
      </c>
      <c r="K156" s="12">
        <f t="shared" si="30"/>
        <v>1.071962792981034</v>
      </c>
      <c r="L156" s="12">
        <v>0.97192550466063088</v>
      </c>
      <c r="M156" s="12">
        <f t="shared" si="32"/>
        <v>0.96163352379026024</v>
      </c>
      <c r="N156" s="12">
        <f t="shared" si="33"/>
        <v>1.0824266263701758</v>
      </c>
      <c r="O156" s="14">
        <f t="shared" si="34"/>
        <v>0.97192550466063143</v>
      </c>
      <c r="P156" s="12">
        <f t="shared" si="35"/>
        <v>1.0490478846994076</v>
      </c>
    </row>
    <row r="157" spans="1:16" x14ac:dyDescent="0.25">
      <c r="A157" s="28" t="s">
        <v>113</v>
      </c>
      <c r="B157" s="16">
        <v>136713</v>
      </c>
      <c r="C157" s="16">
        <v>44423276.060000002</v>
      </c>
      <c r="D157" s="11">
        <f t="shared" si="28"/>
        <v>324.94</v>
      </c>
      <c r="E157" s="29">
        <v>1.0794295187963168</v>
      </c>
      <c r="F157" s="12">
        <f t="shared" si="31"/>
        <v>0.84084070588676452</v>
      </c>
      <c r="G157" s="16">
        <v>6659</v>
      </c>
      <c r="H157" s="13">
        <f t="shared" si="29"/>
        <v>1</v>
      </c>
      <c r="I157" s="19">
        <v>45945</v>
      </c>
      <c r="J157" s="12">
        <v>1</v>
      </c>
      <c r="K157" s="12">
        <f t="shared" si="30"/>
        <v>0.84084070588676452</v>
      </c>
      <c r="L157" s="12">
        <v>0.96813866686988292</v>
      </c>
      <c r="M157" s="12">
        <f t="shared" si="32"/>
        <v>0.95589813498037801</v>
      </c>
      <c r="N157" s="12">
        <f t="shared" si="33"/>
        <v>0.84904846935655809</v>
      </c>
      <c r="O157" s="14">
        <f t="shared" si="34"/>
        <v>0.96813866686988348</v>
      </c>
      <c r="P157" s="12">
        <f t="shared" si="35"/>
        <v>1.044960560974457</v>
      </c>
    </row>
    <row r="158" spans="1:16" x14ac:dyDescent="0.25">
      <c r="A158" s="28" t="s">
        <v>114</v>
      </c>
      <c r="B158" s="16">
        <v>133784.5</v>
      </c>
      <c r="C158" s="16">
        <v>46228076.310000002</v>
      </c>
      <c r="D158" s="11">
        <f t="shared" si="28"/>
        <v>345.54</v>
      </c>
      <c r="E158" s="29">
        <v>1.0726989786208487</v>
      </c>
      <c r="F158" s="12">
        <f t="shared" si="31"/>
        <v>0.89975714524424788</v>
      </c>
      <c r="G158" s="16">
        <v>6429</v>
      </c>
      <c r="H158" s="13">
        <f t="shared" si="29"/>
        <v>1</v>
      </c>
      <c r="I158" s="19">
        <v>44356</v>
      </c>
      <c r="J158" s="12">
        <v>0.998</v>
      </c>
      <c r="K158" s="12">
        <f t="shared" si="30"/>
        <v>0.89975714524424788</v>
      </c>
      <c r="L158" s="12">
        <v>0.96435182907913486</v>
      </c>
      <c r="M158" s="12">
        <f t="shared" si="32"/>
        <v>0.95398633871041727</v>
      </c>
      <c r="N158" s="12">
        <f t="shared" si="33"/>
        <v>0.90854001431411902</v>
      </c>
      <c r="O158" s="14">
        <f t="shared" si="34"/>
        <v>0.96435182907913541</v>
      </c>
      <c r="P158" s="12">
        <f t="shared" si="35"/>
        <v>1.0408732372495062</v>
      </c>
    </row>
    <row r="159" spans="1:16" x14ac:dyDescent="0.25">
      <c r="A159" s="28" t="s">
        <v>115</v>
      </c>
      <c r="B159" s="16">
        <v>133690.16667000001</v>
      </c>
      <c r="C159" s="16">
        <v>50831957.539999999</v>
      </c>
      <c r="D159" s="11">
        <f t="shared" si="28"/>
        <v>380.22</v>
      </c>
      <c r="E159" s="29">
        <v>1.0836620556023906</v>
      </c>
      <c r="F159" s="12">
        <f t="shared" si="31"/>
        <v>0.98004480988066023</v>
      </c>
      <c r="G159" s="16">
        <v>6324</v>
      </c>
      <c r="H159" s="13">
        <f t="shared" si="29"/>
        <v>1</v>
      </c>
      <c r="I159" s="19">
        <v>46232</v>
      </c>
      <c r="J159" s="12">
        <v>1.02</v>
      </c>
      <c r="K159" s="12">
        <f t="shared" si="30"/>
        <v>0.98004480988066023</v>
      </c>
      <c r="L159" s="12">
        <v>0.96056499128838668</v>
      </c>
      <c r="M159" s="12">
        <f t="shared" si="32"/>
        <v>0.97501609767998554</v>
      </c>
      <c r="N159" s="12">
        <f t="shared" si="33"/>
        <v>0.98961139714621837</v>
      </c>
      <c r="O159" s="14">
        <f t="shared" si="34"/>
        <v>0.96056499128838724</v>
      </c>
      <c r="P159" s="12">
        <f t="shared" si="35"/>
        <v>1.0367859135245556</v>
      </c>
    </row>
    <row r="160" spans="1:16" x14ac:dyDescent="0.25">
      <c r="A160" s="28" t="s">
        <v>116</v>
      </c>
      <c r="B160" s="16">
        <v>133635.75</v>
      </c>
      <c r="C160" s="16">
        <v>46892248.509999998</v>
      </c>
      <c r="D160" s="11">
        <f t="shared" si="28"/>
        <v>350.9</v>
      </c>
      <c r="E160" s="29">
        <v>1.0838800208887052</v>
      </c>
      <c r="F160" s="12">
        <f t="shared" si="31"/>
        <v>0.90428848272643148</v>
      </c>
      <c r="G160" s="16">
        <v>6552</v>
      </c>
      <c r="H160" s="13">
        <f t="shared" si="29"/>
        <v>1</v>
      </c>
      <c r="I160" s="19">
        <v>43139</v>
      </c>
      <c r="J160" s="12">
        <v>0.99299999999999999</v>
      </c>
      <c r="K160" s="12">
        <f t="shared" si="30"/>
        <v>0.90428848272643148</v>
      </c>
      <c r="L160" s="12">
        <v>0.95677815349763873</v>
      </c>
      <c r="M160" s="12">
        <f t="shared" si="32"/>
        <v>0.94920684803551536</v>
      </c>
      <c r="N160" s="12">
        <f t="shared" si="33"/>
        <v>0.91311558389162717</v>
      </c>
      <c r="O160" s="14">
        <f t="shared" si="34"/>
        <v>0.95677815349763928</v>
      </c>
      <c r="P160" s="12">
        <f t="shared" si="35"/>
        <v>1.032698589799605</v>
      </c>
    </row>
    <row r="161" spans="1:16" x14ac:dyDescent="0.25">
      <c r="A161" s="28" t="s">
        <v>117</v>
      </c>
      <c r="B161" s="16">
        <v>137813.83332999999</v>
      </c>
      <c r="C161" s="16">
        <v>47095467.140000001</v>
      </c>
      <c r="D161" s="11">
        <f t="shared" si="28"/>
        <v>341.73</v>
      </c>
      <c r="E161" s="29">
        <v>1.0917698455198557</v>
      </c>
      <c r="F161" s="12">
        <f t="shared" si="31"/>
        <v>0.87429270353433619</v>
      </c>
      <c r="G161" s="16">
        <v>6906</v>
      </c>
      <c r="H161" s="13">
        <f t="shared" si="29"/>
        <v>1</v>
      </c>
      <c r="I161" s="19">
        <v>45374</v>
      </c>
      <c r="J161" s="12">
        <v>1.0189999999999999</v>
      </c>
      <c r="K161" s="12">
        <f t="shared" si="30"/>
        <v>0.87429270353433619</v>
      </c>
      <c r="L161" s="12">
        <v>0.95299131570689066</v>
      </c>
      <c r="M161" s="12">
        <f t="shared" si="32"/>
        <v>0.97406019954500511</v>
      </c>
      <c r="N161" s="12">
        <f t="shared" si="33"/>
        <v>0.88282700457820418</v>
      </c>
      <c r="O161" s="14">
        <f t="shared" si="34"/>
        <v>0.95299131570689122</v>
      </c>
      <c r="P161" s="12">
        <f t="shared" si="35"/>
        <v>1.0286112660746543</v>
      </c>
    </row>
    <row r="162" spans="1:16" x14ac:dyDescent="0.25">
      <c r="A162" s="28" t="s">
        <v>118</v>
      </c>
      <c r="B162" s="16">
        <v>141196.08332999999</v>
      </c>
      <c r="C162" s="16">
        <v>48691882.980000004</v>
      </c>
      <c r="D162" s="11">
        <f t="shared" si="28"/>
        <v>344.85</v>
      </c>
      <c r="E162" s="29">
        <v>1.0877022999115731</v>
      </c>
      <c r="F162" s="12">
        <f t="shared" si="31"/>
        <v>0.88557434357058484</v>
      </c>
      <c r="G162" s="16">
        <v>6980</v>
      </c>
      <c r="H162" s="13">
        <f t="shared" si="29"/>
        <v>1</v>
      </c>
      <c r="I162" s="19">
        <v>45629</v>
      </c>
      <c r="J162" s="12">
        <v>1.0069999999999999</v>
      </c>
      <c r="K162" s="12">
        <f t="shared" si="30"/>
        <v>0.88557434357058484</v>
      </c>
      <c r="L162" s="12">
        <v>0.9492044779161426</v>
      </c>
      <c r="M162" s="12">
        <f t="shared" si="32"/>
        <v>0.96258942192524055</v>
      </c>
      <c r="N162" s="12">
        <f t="shared" si="33"/>
        <v>0.8942187689606228</v>
      </c>
      <c r="O162" s="14">
        <f t="shared" si="34"/>
        <v>0.94920447791614315</v>
      </c>
      <c r="P162" s="12">
        <f t="shared" si="35"/>
        <v>1.0245239423497037</v>
      </c>
    </row>
    <row r="163" spans="1:16" x14ac:dyDescent="0.25">
      <c r="A163" s="28" t="s">
        <v>119</v>
      </c>
      <c r="B163" s="16">
        <v>145745.5</v>
      </c>
      <c r="C163" s="16">
        <v>51768819.789999999</v>
      </c>
      <c r="D163" s="11">
        <f t="shared" si="28"/>
        <v>355.2</v>
      </c>
      <c r="E163" s="29">
        <v>1.0781692996075947</v>
      </c>
      <c r="F163" s="12">
        <f t="shared" si="31"/>
        <v>0.9202182417864585</v>
      </c>
      <c r="G163" s="16">
        <v>7183</v>
      </c>
      <c r="H163" s="13">
        <f t="shared" si="29"/>
        <v>1</v>
      </c>
      <c r="I163" s="19">
        <v>46909</v>
      </c>
      <c r="J163" s="12">
        <v>0.98699999999999999</v>
      </c>
      <c r="K163" s="12">
        <f t="shared" si="30"/>
        <v>0.9202182417864585</v>
      </c>
      <c r="L163" s="12">
        <v>0.93784396454389851</v>
      </c>
      <c r="M163" s="12">
        <f t="shared" si="32"/>
        <v>0.94347145922563302</v>
      </c>
      <c r="N163" s="12">
        <f t="shared" si="33"/>
        <v>0.92920083934185049</v>
      </c>
      <c r="O163" s="14">
        <f t="shared" si="34"/>
        <v>0.93784396454389907</v>
      </c>
      <c r="P163" s="12">
        <f t="shared" si="35"/>
        <v>1.0122619711748519</v>
      </c>
    </row>
    <row r="164" spans="1:16" x14ac:dyDescent="0.25">
      <c r="A164" s="28" t="s">
        <v>120</v>
      </c>
      <c r="B164" s="16">
        <v>151941.33332999999</v>
      </c>
      <c r="C164" s="16">
        <v>51709250.109999999</v>
      </c>
      <c r="D164" s="11">
        <f t="shared" si="28"/>
        <v>340.32</v>
      </c>
      <c r="E164" s="29">
        <v>1.0860600335991215</v>
      </c>
      <c r="F164" s="12">
        <f t="shared" si="31"/>
        <v>0.87526282433285785</v>
      </c>
      <c r="G164" s="16">
        <v>7431</v>
      </c>
      <c r="H164" s="13">
        <f t="shared" si="29"/>
        <v>1</v>
      </c>
      <c r="I164" s="19">
        <v>47166</v>
      </c>
      <c r="J164" s="12">
        <v>0.98599999999999999</v>
      </c>
      <c r="K164" s="12">
        <f t="shared" si="30"/>
        <v>0.87526282433285785</v>
      </c>
      <c r="L164" s="12">
        <v>0.93405712675315045</v>
      </c>
      <c r="M164" s="12">
        <f t="shared" si="32"/>
        <v>0.94251556109065271</v>
      </c>
      <c r="N164" s="12">
        <f t="shared" si="33"/>
        <v>0.88380659509197113</v>
      </c>
      <c r="O164" s="14">
        <f t="shared" si="34"/>
        <v>0.934057126753151</v>
      </c>
      <c r="P164" s="12">
        <f t="shared" si="35"/>
        <v>1.0081746474499012</v>
      </c>
    </row>
    <row r="165" spans="1:16" x14ac:dyDescent="0.25">
      <c r="A165" s="28" t="s">
        <v>121</v>
      </c>
      <c r="B165" s="16">
        <v>158614.5</v>
      </c>
      <c r="C165" s="16">
        <v>52701529.960000001</v>
      </c>
      <c r="D165" s="11">
        <f t="shared" si="28"/>
        <v>332.26</v>
      </c>
      <c r="E165" s="29">
        <v>1.0822420544204903</v>
      </c>
      <c r="F165" s="12">
        <f t="shared" si="31"/>
        <v>0.85754811596532832</v>
      </c>
      <c r="G165" s="16">
        <v>7775</v>
      </c>
      <c r="H165" s="13">
        <f t="shared" si="29"/>
        <v>1</v>
      </c>
      <c r="I165" s="19">
        <v>49535</v>
      </c>
      <c r="J165" s="12">
        <v>0.98299999999999998</v>
      </c>
      <c r="K165" s="12">
        <f t="shared" si="30"/>
        <v>0.85754811596532832</v>
      </c>
      <c r="L165" s="12">
        <v>0.93027028896240238</v>
      </c>
      <c r="M165" s="12">
        <f t="shared" si="32"/>
        <v>0.93964786668571154</v>
      </c>
      <c r="N165" s="12">
        <f t="shared" si="33"/>
        <v>0.86591896677040148</v>
      </c>
      <c r="O165" s="14">
        <f t="shared" si="34"/>
        <v>0.93027028896240294</v>
      </c>
      <c r="P165" s="12">
        <f t="shared" si="35"/>
        <v>1.0040873237249506</v>
      </c>
    </row>
    <row r="166" spans="1:16" x14ac:dyDescent="0.25">
      <c r="A166" s="28" t="s">
        <v>122</v>
      </c>
      <c r="B166" s="16">
        <v>160653.41667000001</v>
      </c>
      <c r="C166" s="16">
        <v>54774870.390000001</v>
      </c>
      <c r="D166" s="11">
        <f t="shared" si="28"/>
        <v>340.95</v>
      </c>
      <c r="E166" s="29">
        <v>1.0874882524096738</v>
      </c>
      <c r="F166" s="12">
        <f t="shared" si="31"/>
        <v>0.87573148277665991</v>
      </c>
      <c r="G166" s="16">
        <v>7650</v>
      </c>
      <c r="H166" s="13">
        <f t="shared" si="29"/>
        <v>1</v>
      </c>
      <c r="I166" s="19">
        <v>54569</v>
      </c>
      <c r="J166" s="12">
        <v>1.0309999999999999</v>
      </c>
      <c r="K166" s="12">
        <f t="shared" si="30"/>
        <v>0.87573148277665991</v>
      </c>
      <c r="L166" s="12">
        <v>0.92648345117165443</v>
      </c>
      <c r="M166" s="12">
        <f t="shared" si="32"/>
        <v>0.98553097716476956</v>
      </c>
      <c r="N166" s="12">
        <f t="shared" si="33"/>
        <v>0.88427982828771845</v>
      </c>
      <c r="O166" s="14">
        <f t="shared" si="34"/>
        <v>0.92648345117165498</v>
      </c>
      <c r="P166" s="12">
        <f t="shared" si="35"/>
        <v>1</v>
      </c>
    </row>
    <row r="167" spans="1:16" x14ac:dyDescent="0.25">
      <c r="A167" s="28" t="s">
        <v>123</v>
      </c>
      <c r="B167" s="16">
        <v>155022</v>
      </c>
      <c r="C167" s="16">
        <v>55111510.109999999</v>
      </c>
      <c r="D167" s="11">
        <f t="shared" ref="D167:D222" si="36">ROUND(C167/B167,2)</f>
        <v>355.51</v>
      </c>
      <c r="E167" s="29">
        <v>1.0957559580814247</v>
      </c>
      <c r="F167" s="12">
        <f t="shared" si="31"/>
        <v>0.90623915618250617</v>
      </c>
      <c r="G167" s="16">
        <v>7453</v>
      </c>
      <c r="H167" s="13">
        <f t="shared" ref="H167:H222" si="37">MIN(SQRT(G167/3000),1)</f>
        <v>1</v>
      </c>
      <c r="I167" s="19">
        <v>54741</v>
      </c>
      <c r="J167" s="12">
        <v>0.98499999999999999</v>
      </c>
      <c r="K167" s="12">
        <f t="shared" ref="K167:K222" si="38">F167*H167+M167*(1-H167)</f>
        <v>0.90623915618250617</v>
      </c>
      <c r="L167" s="12">
        <v>0.92269661338090636</v>
      </c>
      <c r="M167" s="12">
        <f t="shared" si="32"/>
        <v>0.94155966295567228</v>
      </c>
      <c r="N167" s="12">
        <f t="shared" si="33"/>
        <v>0.91508529860750554</v>
      </c>
      <c r="O167" s="14">
        <f t="shared" si="34"/>
        <v>0.92269661338090692</v>
      </c>
      <c r="P167" s="12">
        <f t="shared" si="35"/>
        <v>0.99591267627504931</v>
      </c>
    </row>
    <row r="168" spans="1:16" x14ac:dyDescent="0.25">
      <c r="A168" s="28" t="s">
        <v>124</v>
      </c>
      <c r="B168" s="16">
        <v>149125.75</v>
      </c>
      <c r="C168" s="16">
        <v>53431125.109999999</v>
      </c>
      <c r="D168" s="11">
        <f t="shared" si="36"/>
        <v>358.3</v>
      </c>
      <c r="E168" s="29">
        <v>1.0795293443888827</v>
      </c>
      <c r="F168" s="12">
        <f t="shared" ref="F168:F222" si="39">D168/(E168*D$223)</f>
        <v>0.92707997095331351</v>
      </c>
      <c r="G168" s="16">
        <v>7031</v>
      </c>
      <c r="H168" s="13">
        <f t="shared" si="37"/>
        <v>1</v>
      </c>
      <c r="I168" s="19">
        <v>50322</v>
      </c>
      <c r="J168" s="12">
        <v>0.97699999999999998</v>
      </c>
      <c r="K168" s="12">
        <f t="shared" si="38"/>
        <v>0.92707997095331351</v>
      </c>
      <c r="L168" s="12">
        <v>0.91890977559015841</v>
      </c>
      <c r="M168" s="12">
        <f t="shared" ref="M168:M222" si="40">J168/$J$223</f>
        <v>0.93391247787582932</v>
      </c>
      <c r="N168" s="12">
        <f t="shared" ref="N168:N222" si="41">K168/$K$223</f>
        <v>0.93612954843677154</v>
      </c>
      <c r="O168" s="14">
        <f t="shared" ref="O168:O222" si="42">L168/$L$223</f>
        <v>0.91890977559015896</v>
      </c>
      <c r="P168" s="12">
        <f t="shared" si="35"/>
        <v>0.99182535255009885</v>
      </c>
    </row>
    <row r="169" spans="1:16" x14ac:dyDescent="0.25">
      <c r="A169" s="28" t="s">
        <v>125</v>
      </c>
      <c r="B169" s="16">
        <v>149106.66667000001</v>
      </c>
      <c r="C169" s="16">
        <v>52422041.329999998</v>
      </c>
      <c r="D169" s="11">
        <f t="shared" si="36"/>
        <v>351.57</v>
      </c>
      <c r="E169" s="29">
        <v>1.086527228896637</v>
      </c>
      <c r="F169" s="12">
        <f t="shared" si="39"/>
        <v>0.90380769992183818</v>
      </c>
      <c r="G169" s="16">
        <v>7026</v>
      </c>
      <c r="H169" s="13">
        <f t="shared" si="37"/>
        <v>1</v>
      </c>
      <c r="I169" s="19">
        <v>49208</v>
      </c>
      <c r="J169" s="12">
        <v>0.98499999999999999</v>
      </c>
      <c r="K169" s="12">
        <f t="shared" si="38"/>
        <v>0.90380769992183818</v>
      </c>
      <c r="L169" s="12">
        <v>0.91512293779941034</v>
      </c>
      <c r="M169" s="12">
        <f t="shared" si="40"/>
        <v>0.94155966295567228</v>
      </c>
      <c r="N169" s="12">
        <f t="shared" si="41"/>
        <v>0.91263010798462718</v>
      </c>
      <c r="O169" s="14">
        <f t="shared" si="42"/>
        <v>0.9151229377994109</v>
      </c>
      <c r="P169" s="12">
        <f t="shared" ref="P169:P222" si="43">O169/$O$166</f>
        <v>0.98773802882514816</v>
      </c>
    </row>
    <row r="170" spans="1:16" x14ac:dyDescent="0.25">
      <c r="A170" s="28" t="s">
        <v>126</v>
      </c>
      <c r="B170" s="16">
        <v>152811.41667000001</v>
      </c>
      <c r="C170" s="16">
        <v>51023007.899999999</v>
      </c>
      <c r="D170" s="11">
        <f t="shared" si="36"/>
        <v>333.9</v>
      </c>
      <c r="E170" s="29">
        <v>1.0801705053983586</v>
      </c>
      <c r="F170" s="12">
        <f t="shared" si="39"/>
        <v>0.86343360400485858</v>
      </c>
      <c r="G170" s="16">
        <v>7018</v>
      </c>
      <c r="H170" s="13">
        <f t="shared" si="37"/>
        <v>1</v>
      </c>
      <c r="I170" s="19">
        <v>48266</v>
      </c>
      <c r="J170" s="12">
        <v>0.96099999999999997</v>
      </c>
      <c r="K170" s="12">
        <f t="shared" si="38"/>
        <v>0.86343360400485858</v>
      </c>
      <c r="L170" s="12">
        <v>0.91133610000866228</v>
      </c>
      <c r="M170" s="12">
        <f t="shared" si="40"/>
        <v>0.91861810771614316</v>
      </c>
      <c r="N170" s="12">
        <f t="shared" si="41"/>
        <v>0.87186190527991325</v>
      </c>
      <c r="O170" s="14">
        <f t="shared" si="42"/>
        <v>0.91133610000866283</v>
      </c>
      <c r="P170" s="12">
        <f t="shared" si="43"/>
        <v>0.98365070510019748</v>
      </c>
    </row>
    <row r="171" spans="1:16" x14ac:dyDescent="0.25">
      <c r="A171" s="28" t="s">
        <v>127</v>
      </c>
      <c r="B171" s="16">
        <v>159346.5</v>
      </c>
      <c r="C171" s="16">
        <v>50233380.100000001</v>
      </c>
      <c r="D171" s="11">
        <f t="shared" si="36"/>
        <v>315.25</v>
      </c>
      <c r="E171" s="29">
        <v>1.0862814785108246</v>
      </c>
      <c r="F171" s="12">
        <f t="shared" si="39"/>
        <v>0.81062046338315807</v>
      </c>
      <c r="G171" s="16">
        <v>7099</v>
      </c>
      <c r="H171" s="13">
        <f t="shared" si="37"/>
        <v>1</v>
      </c>
      <c r="I171" s="19">
        <v>49951</v>
      </c>
      <c r="J171" s="12">
        <v>0.97699999999999998</v>
      </c>
      <c r="K171" s="12">
        <f t="shared" si="38"/>
        <v>0.81062046338315807</v>
      </c>
      <c r="L171" s="12">
        <v>0.90754926221791421</v>
      </c>
      <c r="M171" s="12">
        <f t="shared" si="40"/>
        <v>0.93391247787582932</v>
      </c>
      <c r="N171" s="12">
        <f t="shared" si="41"/>
        <v>0.81853323566052616</v>
      </c>
      <c r="O171" s="14">
        <f t="shared" si="42"/>
        <v>0.90754926221791477</v>
      </c>
      <c r="P171" s="12">
        <f t="shared" si="43"/>
        <v>0.9795633813752469</v>
      </c>
    </row>
    <row r="172" spans="1:16" x14ac:dyDescent="0.25">
      <c r="A172" s="28" t="s">
        <v>128</v>
      </c>
      <c r="B172" s="16">
        <v>162507.25</v>
      </c>
      <c r="C172" s="16">
        <v>57041395.379999995</v>
      </c>
      <c r="D172" s="11">
        <f t="shared" si="36"/>
        <v>351.01</v>
      </c>
      <c r="E172" s="29">
        <v>1.0766497129345114</v>
      </c>
      <c r="F172" s="12">
        <f t="shared" si="39"/>
        <v>0.9106466678581614</v>
      </c>
      <c r="G172" s="16">
        <v>7288</v>
      </c>
      <c r="H172" s="13">
        <f t="shared" si="37"/>
        <v>1</v>
      </c>
      <c r="I172" s="19">
        <v>52609</v>
      </c>
      <c r="J172" s="12">
        <v>0.96299999999999997</v>
      </c>
      <c r="K172" s="12">
        <f t="shared" si="38"/>
        <v>0.9106466678581614</v>
      </c>
      <c r="L172" s="12">
        <v>0.90376242442716614</v>
      </c>
      <c r="M172" s="12">
        <f t="shared" si="40"/>
        <v>0.9205299039861039</v>
      </c>
      <c r="N172" s="12">
        <f t="shared" si="41"/>
        <v>0.91953583366805502</v>
      </c>
      <c r="O172" s="14">
        <f t="shared" si="42"/>
        <v>0.9037624244271667</v>
      </c>
      <c r="P172" s="12">
        <f t="shared" si="43"/>
        <v>0.97547605765029621</v>
      </c>
    </row>
    <row r="173" spans="1:16" x14ac:dyDescent="0.25">
      <c r="A173" s="28" t="s">
        <v>129</v>
      </c>
      <c r="B173" s="16">
        <v>161886</v>
      </c>
      <c r="C173" s="16">
        <v>48538142.730000004</v>
      </c>
      <c r="D173" s="11">
        <f t="shared" si="36"/>
        <v>299.83</v>
      </c>
      <c r="E173" s="29">
        <v>1.0904373810735688</v>
      </c>
      <c r="F173" s="12">
        <f t="shared" si="39"/>
        <v>0.76803178928485605</v>
      </c>
      <c r="G173" s="16">
        <v>7042</v>
      </c>
      <c r="H173" s="13">
        <f t="shared" si="37"/>
        <v>1</v>
      </c>
      <c r="I173" s="19">
        <v>54772</v>
      </c>
      <c r="J173" s="12">
        <v>0.94699999999999995</v>
      </c>
      <c r="K173" s="12">
        <f t="shared" si="38"/>
        <v>0.76803178928485605</v>
      </c>
      <c r="L173" s="12">
        <v>0.89997558663641808</v>
      </c>
      <c r="M173" s="12">
        <f t="shared" si="40"/>
        <v>0.90523553382641786</v>
      </c>
      <c r="N173" s="12">
        <f t="shared" si="41"/>
        <v>0.77552883744106338</v>
      </c>
      <c r="O173" s="14">
        <f t="shared" si="42"/>
        <v>0.89997558663641852</v>
      </c>
      <c r="P173" s="12">
        <f t="shared" si="43"/>
        <v>0.97138873392534542</v>
      </c>
    </row>
    <row r="174" spans="1:16" x14ac:dyDescent="0.25">
      <c r="A174" s="28" t="s">
        <v>130</v>
      </c>
      <c r="B174" s="16">
        <v>160433.58332999999</v>
      </c>
      <c r="C174" s="16">
        <v>52090057.310000002</v>
      </c>
      <c r="D174" s="11">
        <f t="shared" si="36"/>
        <v>324.68</v>
      </c>
      <c r="E174" s="29">
        <v>1.0880383135419287</v>
      </c>
      <c r="F174" s="12">
        <f t="shared" si="39"/>
        <v>0.83352031868265475</v>
      </c>
      <c r="G174" s="16">
        <v>6888</v>
      </c>
      <c r="H174" s="13">
        <f t="shared" si="37"/>
        <v>1</v>
      </c>
      <c r="I174" s="19">
        <v>52851</v>
      </c>
      <c r="J174" s="12">
        <v>0.92200000000000004</v>
      </c>
      <c r="K174" s="12">
        <f t="shared" si="38"/>
        <v>0.83352031868265475</v>
      </c>
      <c r="L174" s="12">
        <v>0.89618874884567012</v>
      </c>
      <c r="M174" s="12">
        <f t="shared" si="40"/>
        <v>0.88133808045190853</v>
      </c>
      <c r="N174" s="12">
        <f t="shared" si="41"/>
        <v>0.84165662509017958</v>
      </c>
      <c r="O174" s="14">
        <f t="shared" si="42"/>
        <v>0.89618874884567057</v>
      </c>
      <c r="P174" s="12">
        <f t="shared" si="43"/>
        <v>0.96730141020039484</v>
      </c>
    </row>
    <row r="175" spans="1:16" x14ac:dyDescent="0.25">
      <c r="A175" s="28" t="s">
        <v>131</v>
      </c>
      <c r="B175" s="16">
        <v>160028</v>
      </c>
      <c r="C175" s="16">
        <v>48872749.899999999</v>
      </c>
      <c r="D175" s="11">
        <f t="shared" si="36"/>
        <v>305.39999999999998</v>
      </c>
      <c r="E175" s="29">
        <v>1.0753998651128913</v>
      </c>
      <c r="F175" s="12">
        <f t="shared" si="39"/>
        <v>0.79323870607894542</v>
      </c>
      <c r="G175" s="16">
        <v>6690</v>
      </c>
      <c r="H175" s="13">
        <f t="shared" si="37"/>
        <v>1</v>
      </c>
      <c r="I175" s="19">
        <v>52729</v>
      </c>
      <c r="J175" s="12">
        <v>0.92100000000000004</v>
      </c>
      <c r="K175" s="12">
        <f t="shared" si="38"/>
        <v>0.79323870607894542</v>
      </c>
      <c r="L175" s="12">
        <v>0.88104139768267786</v>
      </c>
      <c r="M175" s="12">
        <f t="shared" si="40"/>
        <v>0.88038218231692811</v>
      </c>
      <c r="N175" s="12">
        <f t="shared" si="41"/>
        <v>0.80098180846326061</v>
      </c>
      <c r="O175" s="14">
        <f t="shared" si="42"/>
        <v>0.88104139768267831</v>
      </c>
      <c r="P175" s="12">
        <f t="shared" si="43"/>
        <v>0.95095211530059232</v>
      </c>
    </row>
    <row r="176" spans="1:16" x14ac:dyDescent="0.25">
      <c r="A176" s="28" t="s">
        <v>132</v>
      </c>
      <c r="B176" s="16">
        <v>158535.83332999999</v>
      </c>
      <c r="C176" s="16">
        <v>57189626.049999997</v>
      </c>
      <c r="D176" s="11">
        <f t="shared" si="36"/>
        <v>360.74</v>
      </c>
      <c r="E176" s="29">
        <v>1.0889001502793985</v>
      </c>
      <c r="F176" s="12">
        <f t="shared" si="39"/>
        <v>0.92536077349525092</v>
      </c>
      <c r="G176" s="16">
        <v>6634</v>
      </c>
      <c r="H176" s="13">
        <f t="shared" si="37"/>
        <v>1</v>
      </c>
      <c r="I176" s="19">
        <v>52647</v>
      </c>
      <c r="J176" s="12">
        <v>0.91800000000000004</v>
      </c>
      <c r="K176" s="12">
        <f t="shared" si="38"/>
        <v>0.92536077349525092</v>
      </c>
      <c r="L176" s="12">
        <v>0.87725455989192991</v>
      </c>
      <c r="M176" s="12">
        <f t="shared" si="40"/>
        <v>0.87751448791198705</v>
      </c>
      <c r="N176" s="12">
        <f t="shared" si="41"/>
        <v>0.93439356924348271</v>
      </c>
      <c r="O176" s="14">
        <f t="shared" si="42"/>
        <v>0.87725455989193035</v>
      </c>
      <c r="P176" s="12">
        <f t="shared" si="43"/>
        <v>0.94686479157564174</v>
      </c>
    </row>
    <row r="177" spans="1:16" x14ac:dyDescent="0.25">
      <c r="A177" s="28" t="s">
        <v>133</v>
      </c>
      <c r="B177" s="16">
        <v>156050.91667000001</v>
      </c>
      <c r="C177" s="16">
        <v>42561240.460000001</v>
      </c>
      <c r="D177" s="11">
        <f t="shared" si="36"/>
        <v>272.74</v>
      </c>
      <c r="E177" s="29">
        <v>1.0724346811674896</v>
      </c>
      <c r="F177" s="12">
        <f t="shared" si="39"/>
        <v>0.71036708234506263</v>
      </c>
      <c r="G177" s="16">
        <v>6249</v>
      </c>
      <c r="H177" s="13">
        <f t="shared" si="37"/>
        <v>1</v>
      </c>
      <c r="I177" s="19">
        <v>52543</v>
      </c>
      <c r="J177" s="12">
        <v>0.90700000000000003</v>
      </c>
      <c r="K177" s="12">
        <f t="shared" si="38"/>
        <v>0.71036708234506263</v>
      </c>
      <c r="L177" s="12">
        <v>0.8583203709381898</v>
      </c>
      <c r="M177" s="12">
        <f t="shared" si="40"/>
        <v>0.86699960842720281</v>
      </c>
      <c r="N177" s="12">
        <f t="shared" si="41"/>
        <v>0.7173012435337347</v>
      </c>
      <c r="O177" s="14">
        <f t="shared" si="42"/>
        <v>0.85832037093819025</v>
      </c>
      <c r="P177" s="12">
        <f t="shared" si="43"/>
        <v>0.92642817295088875</v>
      </c>
    </row>
    <row r="178" spans="1:16" x14ac:dyDescent="0.25">
      <c r="A178" s="28" t="s">
        <v>134</v>
      </c>
      <c r="B178" s="16">
        <v>153330.5</v>
      </c>
      <c r="C178" s="16">
        <v>41304036.07</v>
      </c>
      <c r="D178" s="11">
        <f t="shared" si="36"/>
        <v>269.38</v>
      </c>
      <c r="E178" s="29">
        <v>1.0662187698517713</v>
      </c>
      <c r="F178" s="12">
        <f t="shared" si="39"/>
        <v>0.70570609338237145</v>
      </c>
      <c r="G178" s="16">
        <v>6205</v>
      </c>
      <c r="H178" s="13">
        <f t="shared" si="37"/>
        <v>1</v>
      </c>
      <c r="I178" s="19">
        <v>50887</v>
      </c>
      <c r="J178" s="12">
        <v>0.90600000000000003</v>
      </c>
      <c r="K178" s="12">
        <f t="shared" si="38"/>
        <v>0.70570609338237145</v>
      </c>
      <c r="L178" s="12">
        <v>0.85074669535669367</v>
      </c>
      <c r="M178" s="12">
        <f t="shared" si="40"/>
        <v>0.86604371029222249</v>
      </c>
      <c r="N178" s="12">
        <f t="shared" si="41"/>
        <v>0.71259475689868623</v>
      </c>
      <c r="O178" s="14">
        <f t="shared" si="42"/>
        <v>0.85074669535669412</v>
      </c>
      <c r="P178" s="12">
        <f t="shared" si="43"/>
        <v>0.91825352550098738</v>
      </c>
    </row>
    <row r="179" spans="1:16" x14ac:dyDescent="0.25">
      <c r="A179" s="28" t="s">
        <v>135</v>
      </c>
      <c r="B179" s="16">
        <v>150776.91667000001</v>
      </c>
      <c r="C179" s="16">
        <v>44901095.659999996</v>
      </c>
      <c r="D179" s="11">
        <f t="shared" si="36"/>
        <v>297.8</v>
      </c>
      <c r="E179" s="29">
        <v>1.0674259202467586</v>
      </c>
      <c r="F179" s="12">
        <f t="shared" si="39"/>
        <v>0.77927687948749391</v>
      </c>
      <c r="G179" s="16">
        <v>6154</v>
      </c>
      <c r="H179" s="13">
        <f t="shared" si="37"/>
        <v>1</v>
      </c>
      <c r="I179" s="19">
        <v>50011</v>
      </c>
      <c r="J179" s="12">
        <v>0.90400000000000003</v>
      </c>
      <c r="K179" s="12">
        <f t="shared" si="38"/>
        <v>0.77927687948749391</v>
      </c>
      <c r="L179" s="12">
        <v>0.84317301977519765</v>
      </c>
      <c r="M179" s="12">
        <f t="shared" si="40"/>
        <v>0.86413191402226175</v>
      </c>
      <c r="N179" s="12">
        <f t="shared" si="41"/>
        <v>0.78688369521315116</v>
      </c>
      <c r="O179" s="14">
        <f t="shared" si="42"/>
        <v>0.8431730197751981</v>
      </c>
      <c r="P179" s="12">
        <f t="shared" si="43"/>
        <v>0.91007887805108623</v>
      </c>
    </row>
    <row r="180" spans="1:16" x14ac:dyDescent="0.25">
      <c r="A180" s="28" t="s">
        <v>136</v>
      </c>
      <c r="B180" s="16">
        <v>148982.66667000001</v>
      </c>
      <c r="C180" s="16">
        <v>42038443.329999998</v>
      </c>
      <c r="D180" s="11">
        <f t="shared" si="36"/>
        <v>282.17</v>
      </c>
      <c r="E180" s="29">
        <v>1.0668211624303077</v>
      </c>
      <c r="F180" s="12">
        <f t="shared" si="39"/>
        <v>0.73879518853799964</v>
      </c>
      <c r="G180" s="16">
        <v>5843</v>
      </c>
      <c r="H180" s="13">
        <f t="shared" si="37"/>
        <v>1</v>
      </c>
      <c r="I180" s="19">
        <v>49372</v>
      </c>
      <c r="J180" s="12">
        <v>0.90300000000000002</v>
      </c>
      <c r="K180" s="12">
        <f t="shared" si="38"/>
        <v>0.73879518853799964</v>
      </c>
      <c r="L180" s="12">
        <v>0.83559934419370152</v>
      </c>
      <c r="M180" s="12">
        <f t="shared" si="40"/>
        <v>0.86317601588728132</v>
      </c>
      <c r="N180" s="12">
        <f t="shared" si="41"/>
        <v>0.74600684720020294</v>
      </c>
      <c r="O180" s="14">
        <f t="shared" si="42"/>
        <v>0.83559934419370197</v>
      </c>
      <c r="P180" s="12">
        <f t="shared" si="43"/>
        <v>0.90190423060118496</v>
      </c>
    </row>
    <row r="181" spans="1:16" x14ac:dyDescent="0.25">
      <c r="A181" s="28" t="s">
        <v>137</v>
      </c>
      <c r="B181" s="16">
        <v>146425.08332999999</v>
      </c>
      <c r="C181" s="16">
        <v>38808888.409999996</v>
      </c>
      <c r="D181" s="11">
        <f t="shared" si="36"/>
        <v>265.04000000000002</v>
      </c>
      <c r="E181" s="29">
        <v>1.0700640080007373</v>
      </c>
      <c r="F181" s="12">
        <f t="shared" si="39"/>
        <v>0.69184133922742097</v>
      </c>
      <c r="G181" s="16">
        <v>5755</v>
      </c>
      <c r="H181" s="13">
        <f t="shared" si="37"/>
        <v>1</v>
      </c>
      <c r="I181" s="19">
        <v>47916</v>
      </c>
      <c r="J181" s="12">
        <v>0.89900000000000002</v>
      </c>
      <c r="K181" s="12">
        <f t="shared" si="38"/>
        <v>0.69184133922742097</v>
      </c>
      <c r="L181" s="12">
        <v>0.81287831744921324</v>
      </c>
      <c r="M181" s="12">
        <f t="shared" si="40"/>
        <v>0.85935242334735984</v>
      </c>
      <c r="N181" s="12">
        <f t="shared" si="41"/>
        <v>0.69859466364576639</v>
      </c>
      <c r="O181" s="14">
        <f t="shared" si="42"/>
        <v>0.81287831744921368</v>
      </c>
      <c r="P181" s="12">
        <f t="shared" si="43"/>
        <v>0.87738028825148118</v>
      </c>
    </row>
    <row r="182" spans="1:16" x14ac:dyDescent="0.25">
      <c r="A182" s="28" t="s">
        <v>138</v>
      </c>
      <c r="B182" s="16">
        <v>143304.66667000001</v>
      </c>
      <c r="C182" s="16">
        <v>38156336.439999998</v>
      </c>
      <c r="D182" s="11">
        <f t="shared" si="36"/>
        <v>266.26</v>
      </c>
      <c r="E182" s="29">
        <v>1.0551609467784788</v>
      </c>
      <c r="F182" s="12">
        <f t="shared" si="39"/>
        <v>0.70484246471225909</v>
      </c>
      <c r="G182" s="16">
        <v>5652</v>
      </c>
      <c r="H182" s="13">
        <f t="shared" si="37"/>
        <v>1</v>
      </c>
      <c r="I182" s="19">
        <v>47201</v>
      </c>
      <c r="J182" s="12">
        <v>0.89900000000000002</v>
      </c>
      <c r="K182" s="12">
        <f t="shared" si="38"/>
        <v>0.70484246471225909</v>
      </c>
      <c r="L182" s="12">
        <v>0.8018127754400417</v>
      </c>
      <c r="M182" s="12">
        <f t="shared" si="40"/>
        <v>0.85935242334735984</v>
      </c>
      <c r="N182" s="12">
        <f t="shared" si="41"/>
        <v>0.71172269802318489</v>
      </c>
      <c r="O182" s="14">
        <f t="shared" si="42"/>
        <v>0.80181277544004215</v>
      </c>
      <c r="P182" s="12">
        <f t="shared" si="43"/>
        <v>0.86543669444505344</v>
      </c>
    </row>
    <row r="183" spans="1:16" x14ac:dyDescent="0.25">
      <c r="A183" s="28" t="s">
        <v>139</v>
      </c>
      <c r="B183" s="16">
        <v>138587.08332999999</v>
      </c>
      <c r="C183" s="16">
        <v>36615186.609999999</v>
      </c>
      <c r="D183" s="11">
        <f t="shared" si="36"/>
        <v>264.2</v>
      </c>
      <c r="E183" s="29">
        <v>1.0550147136670052</v>
      </c>
      <c r="F183" s="12">
        <f t="shared" si="39"/>
        <v>0.69948618120536288</v>
      </c>
      <c r="G183" s="16">
        <v>5338</v>
      </c>
      <c r="H183" s="13">
        <f t="shared" si="37"/>
        <v>1</v>
      </c>
      <c r="I183" s="19">
        <v>47295</v>
      </c>
      <c r="J183" s="12">
        <v>0.9</v>
      </c>
      <c r="K183" s="12">
        <f t="shared" si="38"/>
        <v>0.69948618120536288</v>
      </c>
      <c r="L183" s="12">
        <v>0.797956554137351</v>
      </c>
      <c r="M183" s="12">
        <f t="shared" si="40"/>
        <v>0.86030832148234015</v>
      </c>
      <c r="N183" s="12">
        <f t="shared" si="41"/>
        <v>0.70631412981147601</v>
      </c>
      <c r="O183" s="14">
        <f t="shared" si="42"/>
        <v>0.79795655413735145</v>
      </c>
      <c r="P183" s="12">
        <f t="shared" si="43"/>
        <v>0.86127448161997378</v>
      </c>
    </row>
    <row r="184" spans="1:16" x14ac:dyDescent="0.25">
      <c r="A184" s="28" t="s">
        <v>140</v>
      </c>
      <c r="B184" s="16">
        <v>132885.75</v>
      </c>
      <c r="C184" s="16">
        <v>32483640.359999999</v>
      </c>
      <c r="D184" s="11">
        <f t="shared" si="36"/>
        <v>244.45</v>
      </c>
      <c r="E184" s="29">
        <v>1.0577387717207185</v>
      </c>
      <c r="F184" s="12">
        <f t="shared" si="39"/>
        <v>0.64553004448685558</v>
      </c>
      <c r="G184" s="16">
        <v>5070</v>
      </c>
      <c r="H184" s="13">
        <f t="shared" si="37"/>
        <v>1</v>
      </c>
      <c r="I184" s="19">
        <v>45815</v>
      </c>
      <c r="J184" s="12">
        <v>0.90100000000000002</v>
      </c>
      <c r="K184" s="12">
        <f t="shared" si="38"/>
        <v>0.64553004448685558</v>
      </c>
      <c r="L184" s="12">
        <v>0.75628408053879914</v>
      </c>
      <c r="M184" s="12">
        <f t="shared" si="40"/>
        <v>0.86126421961732058</v>
      </c>
      <c r="N184" s="12">
        <f t="shared" si="41"/>
        <v>0.65183130687900592</v>
      </c>
      <c r="O184" s="14">
        <f t="shared" si="42"/>
        <v>0.75628408053879959</v>
      </c>
      <c r="P184" s="12">
        <f t="shared" si="43"/>
        <v>0.81629529332918271</v>
      </c>
    </row>
    <row r="185" spans="1:16" x14ac:dyDescent="0.25">
      <c r="A185" s="28" t="s">
        <v>141</v>
      </c>
      <c r="B185" s="16">
        <v>125221.75</v>
      </c>
      <c r="C185" s="16">
        <v>30433267.27</v>
      </c>
      <c r="D185" s="11">
        <f t="shared" si="36"/>
        <v>243.03</v>
      </c>
      <c r="E185" s="29">
        <v>0.91828834884684651</v>
      </c>
      <c r="F185" s="12">
        <f t="shared" si="39"/>
        <v>0.73924033508900122</v>
      </c>
      <c r="G185" s="16">
        <v>4784</v>
      </c>
      <c r="H185" s="13">
        <f t="shared" si="37"/>
        <v>1</v>
      </c>
      <c r="I185" s="19">
        <v>41845</v>
      </c>
      <c r="J185" s="12">
        <v>0.96399999999999997</v>
      </c>
      <c r="K185" s="12">
        <f t="shared" si="38"/>
        <v>0.73924033508900122</v>
      </c>
      <c r="L185" s="12">
        <v>0.829638718339331</v>
      </c>
      <c r="M185" s="12">
        <f t="shared" si="40"/>
        <v>0.92148580212108433</v>
      </c>
      <c r="N185" s="12">
        <f t="shared" si="41"/>
        <v>0.74645633899469055</v>
      </c>
      <c r="O185" s="14">
        <f t="shared" si="42"/>
        <v>0.82963871833933145</v>
      </c>
      <c r="P185" s="12">
        <f t="shared" si="43"/>
        <v>0.89547062852568904</v>
      </c>
    </row>
    <row r="186" spans="1:16" x14ac:dyDescent="0.25">
      <c r="A186" s="28" t="s">
        <v>142</v>
      </c>
      <c r="B186" s="16">
        <v>124154.5</v>
      </c>
      <c r="C186" s="16">
        <v>33231368.210000001</v>
      </c>
      <c r="D186" s="11">
        <f t="shared" si="36"/>
        <v>267.66000000000003</v>
      </c>
      <c r="E186" s="29">
        <v>0.91189094531085746</v>
      </c>
      <c r="F186" s="12">
        <f t="shared" si="39"/>
        <v>0.81987078776590905</v>
      </c>
      <c r="G186" s="16">
        <v>4942</v>
      </c>
      <c r="H186" s="13">
        <f t="shared" si="37"/>
        <v>1</v>
      </c>
      <c r="I186" s="19">
        <v>40900</v>
      </c>
      <c r="J186" s="12">
        <v>0.97299999999999998</v>
      </c>
      <c r="K186" s="12">
        <f t="shared" si="38"/>
        <v>0.81987078776590905</v>
      </c>
      <c r="L186" s="12">
        <v>0.86589404651968582</v>
      </c>
      <c r="M186" s="12">
        <f t="shared" si="40"/>
        <v>0.93008888533590772</v>
      </c>
      <c r="N186" s="12">
        <f t="shared" si="41"/>
        <v>0.82787385595071938</v>
      </c>
      <c r="O186" s="14">
        <f t="shared" si="42"/>
        <v>0.86589404651968627</v>
      </c>
      <c r="P186" s="12">
        <f t="shared" si="43"/>
        <v>0.9346028204007899</v>
      </c>
    </row>
    <row r="187" spans="1:16" x14ac:dyDescent="0.25">
      <c r="A187" s="28" t="s">
        <v>143</v>
      </c>
      <c r="B187" s="16">
        <v>123776.75</v>
      </c>
      <c r="C187" s="16">
        <v>31845589.170000002</v>
      </c>
      <c r="D187" s="11">
        <f t="shared" si="36"/>
        <v>257.27999999999997</v>
      </c>
      <c r="E187" s="29">
        <v>0.90737015644742691</v>
      </c>
      <c r="F187" s="12">
        <f t="shared" si="39"/>
        <v>0.79200218240770659</v>
      </c>
      <c r="G187" s="16">
        <v>4802</v>
      </c>
      <c r="H187" s="13">
        <f t="shared" si="37"/>
        <v>1</v>
      </c>
      <c r="I187" s="19">
        <v>40430</v>
      </c>
      <c r="J187" s="12">
        <v>0.98</v>
      </c>
      <c r="K187" s="12">
        <f t="shared" si="38"/>
        <v>0.79200218240770659</v>
      </c>
      <c r="L187" s="12">
        <v>0.87018015123387749</v>
      </c>
      <c r="M187" s="12">
        <f t="shared" si="40"/>
        <v>0.93678017228077037</v>
      </c>
      <c r="N187" s="12">
        <f t="shared" si="41"/>
        <v>0.79973321461779345</v>
      </c>
      <c r="O187" s="14">
        <f t="shared" si="42"/>
        <v>0.87018015123387793</v>
      </c>
      <c r="P187" s="12">
        <f t="shared" si="43"/>
        <v>0.93922902792643037</v>
      </c>
    </row>
    <row r="188" spans="1:16" x14ac:dyDescent="0.25">
      <c r="A188" s="28" t="s">
        <v>144</v>
      </c>
      <c r="B188" s="16">
        <v>123691.66667000001</v>
      </c>
      <c r="C188" s="16">
        <v>31697759.670000002</v>
      </c>
      <c r="D188" s="11">
        <f t="shared" si="36"/>
        <v>256.26</v>
      </c>
      <c r="E188" s="29">
        <v>0.90089997657779486</v>
      </c>
      <c r="F188" s="12">
        <f t="shared" si="39"/>
        <v>0.79452778370486399</v>
      </c>
      <c r="G188" s="16">
        <v>4769</v>
      </c>
      <c r="H188" s="13">
        <f t="shared" si="37"/>
        <v>1</v>
      </c>
      <c r="I188" s="19">
        <v>40109</v>
      </c>
      <c r="J188" s="12">
        <v>0.98099999999999998</v>
      </c>
      <c r="K188" s="12">
        <f t="shared" si="38"/>
        <v>0.79452778370486399</v>
      </c>
      <c r="L188" s="12">
        <v>0.87310097857378999</v>
      </c>
      <c r="M188" s="12">
        <f t="shared" si="40"/>
        <v>0.9377360704157508</v>
      </c>
      <c r="N188" s="12">
        <f t="shared" si="41"/>
        <v>0.80228346926239336</v>
      </c>
      <c r="O188" s="14">
        <f t="shared" si="42"/>
        <v>0.87310097857379043</v>
      </c>
      <c r="P188" s="12">
        <f t="shared" si="43"/>
        <v>0.94238162318997098</v>
      </c>
    </row>
    <row r="189" spans="1:16" x14ac:dyDescent="0.25">
      <c r="A189" s="28" t="s">
        <v>145</v>
      </c>
      <c r="B189" s="16">
        <v>115505.83332999999</v>
      </c>
      <c r="C189" s="16">
        <v>29901410.630000003</v>
      </c>
      <c r="D189" s="11">
        <f t="shared" si="36"/>
        <v>258.87</v>
      </c>
      <c r="E189" s="29">
        <v>0.90283010430155441</v>
      </c>
      <c r="F189" s="12">
        <f t="shared" si="39"/>
        <v>0.80090413183902653</v>
      </c>
      <c r="G189" s="16">
        <v>4488</v>
      </c>
      <c r="H189" s="13">
        <f t="shared" si="37"/>
        <v>1</v>
      </c>
      <c r="I189" s="19">
        <v>39687</v>
      </c>
      <c r="J189" s="12">
        <v>0.99099999999999999</v>
      </c>
      <c r="K189" s="12">
        <f t="shared" si="38"/>
        <v>0.80090413183902653</v>
      </c>
      <c r="L189" s="12">
        <v>0.87704217477204816</v>
      </c>
      <c r="M189" s="12">
        <f t="shared" si="40"/>
        <v>0.94729505176555462</v>
      </c>
      <c r="N189" s="12">
        <f t="shared" si="41"/>
        <v>0.80872205933717545</v>
      </c>
      <c r="O189" s="14">
        <f t="shared" si="42"/>
        <v>0.8770421747720486</v>
      </c>
      <c r="P189" s="12">
        <f t="shared" si="43"/>
        <v>0.94663555367655872</v>
      </c>
    </row>
    <row r="190" spans="1:16" x14ac:dyDescent="0.25">
      <c r="A190" s="28" t="s">
        <v>146</v>
      </c>
      <c r="B190" s="16">
        <v>105703.91667000001</v>
      </c>
      <c r="C190" s="16">
        <v>26139871.620000001</v>
      </c>
      <c r="D190" s="11">
        <f t="shared" si="36"/>
        <v>247.29</v>
      </c>
      <c r="E190" s="29">
        <v>0.89783018367137435</v>
      </c>
      <c r="F190" s="12">
        <f t="shared" si="39"/>
        <v>0.76933801985669203</v>
      </c>
      <c r="G190" s="16">
        <v>4174</v>
      </c>
      <c r="H190" s="13">
        <f t="shared" si="37"/>
        <v>1</v>
      </c>
      <c r="I190" s="19">
        <v>41101</v>
      </c>
      <c r="J190" s="12">
        <v>0.99099999999999999</v>
      </c>
      <c r="K190" s="12">
        <f t="shared" si="38"/>
        <v>0.76933801985669203</v>
      </c>
      <c r="L190" s="12">
        <v>0.88104139768267786</v>
      </c>
      <c r="M190" s="12">
        <f t="shared" si="40"/>
        <v>0.94729505176555462</v>
      </c>
      <c r="N190" s="12">
        <f t="shared" si="41"/>
        <v>0.7768478186224923</v>
      </c>
      <c r="O190" s="14">
        <f t="shared" si="42"/>
        <v>0.88104139768267831</v>
      </c>
      <c r="P190" s="12">
        <f t="shared" si="43"/>
        <v>0.95095211530059232</v>
      </c>
    </row>
    <row r="191" spans="1:16" x14ac:dyDescent="0.25">
      <c r="A191" s="28" t="s">
        <v>147</v>
      </c>
      <c r="B191" s="16">
        <v>95700.333329999994</v>
      </c>
      <c r="C191" s="16">
        <v>29932444.450000003</v>
      </c>
      <c r="D191" s="11">
        <f t="shared" si="36"/>
        <v>312.77</v>
      </c>
      <c r="E191" s="29">
        <v>0.90077944802917376</v>
      </c>
      <c r="F191" s="12">
        <f t="shared" si="39"/>
        <v>0.969865394444131</v>
      </c>
      <c r="G191" s="16">
        <v>3953</v>
      </c>
      <c r="H191" s="13">
        <f t="shared" si="37"/>
        <v>1</v>
      </c>
      <c r="I191" s="19">
        <v>31803</v>
      </c>
      <c r="J191" s="12">
        <v>0.99299999999999999</v>
      </c>
      <c r="K191" s="12">
        <f t="shared" si="38"/>
        <v>0.969865394444131</v>
      </c>
      <c r="L191" s="12">
        <v>0.91890977559015841</v>
      </c>
      <c r="M191" s="12">
        <f t="shared" si="40"/>
        <v>0.94920684803551536</v>
      </c>
      <c r="N191" s="12">
        <f t="shared" si="41"/>
        <v>0.97933261659382487</v>
      </c>
      <c r="O191" s="14">
        <f t="shared" si="42"/>
        <v>0.91890977559015896</v>
      </c>
      <c r="P191" s="12">
        <f t="shared" si="43"/>
        <v>0.99182535255009885</v>
      </c>
    </row>
    <row r="192" spans="1:16" x14ac:dyDescent="0.25">
      <c r="A192" s="28" t="s">
        <v>148</v>
      </c>
      <c r="B192" s="16">
        <v>92401.583329999994</v>
      </c>
      <c r="C192" s="16">
        <v>25307701.41</v>
      </c>
      <c r="D192" s="11">
        <f t="shared" si="36"/>
        <v>273.89</v>
      </c>
      <c r="E192" s="29">
        <v>0.89051074181655876</v>
      </c>
      <c r="F192" s="12">
        <f t="shared" si="39"/>
        <v>0.85909631441673873</v>
      </c>
      <c r="G192" s="16">
        <v>3878</v>
      </c>
      <c r="H192" s="13">
        <f t="shared" si="37"/>
        <v>1</v>
      </c>
      <c r="I192" s="19">
        <v>30448</v>
      </c>
      <c r="J192" s="12">
        <v>0.99299999999999999</v>
      </c>
      <c r="K192" s="12">
        <f t="shared" si="38"/>
        <v>0.85909631441673873</v>
      </c>
      <c r="L192" s="12">
        <v>0.92174550745133033</v>
      </c>
      <c r="M192" s="12">
        <f t="shared" si="40"/>
        <v>0.94920684803551536</v>
      </c>
      <c r="N192" s="12">
        <f t="shared" si="41"/>
        <v>0.86748227777119791</v>
      </c>
      <c r="O192" s="14">
        <f t="shared" si="42"/>
        <v>0.92174550745133088</v>
      </c>
      <c r="P192" s="12">
        <f t="shared" si="43"/>
        <v>0.99488610000067201</v>
      </c>
    </row>
    <row r="193" spans="1:16" x14ac:dyDescent="0.25">
      <c r="A193" s="28" t="s">
        <v>149</v>
      </c>
      <c r="B193" s="16">
        <v>87578.25</v>
      </c>
      <c r="C193" s="16">
        <v>22931401.219999999</v>
      </c>
      <c r="D193" s="11">
        <f t="shared" si="36"/>
        <v>261.83999999999997</v>
      </c>
      <c r="E193" s="29">
        <v>0.88322619393622592</v>
      </c>
      <c r="F193" s="12">
        <f t="shared" si="39"/>
        <v>0.8280735145341388</v>
      </c>
      <c r="G193" s="16">
        <v>3702</v>
      </c>
      <c r="H193" s="13">
        <f t="shared" si="37"/>
        <v>1</v>
      </c>
      <c r="I193" s="19">
        <v>30098</v>
      </c>
      <c r="J193" s="12">
        <v>1.054</v>
      </c>
      <c r="K193" s="12">
        <f t="shared" si="38"/>
        <v>0.8280735145341388</v>
      </c>
      <c r="L193" s="12">
        <v>0.94163080233464658</v>
      </c>
      <c r="M193" s="12">
        <f t="shared" si="40"/>
        <v>1.0075166342693185</v>
      </c>
      <c r="N193" s="12">
        <f t="shared" si="41"/>
        <v>0.83615665263070493</v>
      </c>
      <c r="O193" s="14">
        <f t="shared" si="42"/>
        <v>0.94163080233464713</v>
      </c>
      <c r="P193" s="12">
        <f t="shared" si="43"/>
        <v>1.0163492948998025</v>
      </c>
    </row>
    <row r="194" spans="1:16" x14ac:dyDescent="0.25">
      <c r="A194" s="28" t="s">
        <v>150</v>
      </c>
      <c r="B194" s="16">
        <v>80311.5</v>
      </c>
      <c r="C194" s="16">
        <v>25137933.73</v>
      </c>
      <c r="D194" s="11">
        <f t="shared" si="36"/>
        <v>313.01</v>
      </c>
      <c r="E194" s="29">
        <v>0.88099281486749781</v>
      </c>
      <c r="F194" s="12">
        <f t="shared" si="39"/>
        <v>0.99240898705563885</v>
      </c>
      <c r="G194" s="16">
        <v>3623</v>
      </c>
      <c r="H194" s="13">
        <f t="shared" si="37"/>
        <v>1</v>
      </c>
      <c r="I194" s="19">
        <v>29475</v>
      </c>
      <c r="J194" s="12">
        <v>1.054</v>
      </c>
      <c r="K194" s="12">
        <f t="shared" si="38"/>
        <v>0.99240898705563885</v>
      </c>
      <c r="L194" s="12">
        <v>1.0022202069866151</v>
      </c>
      <c r="M194" s="12">
        <f t="shared" si="40"/>
        <v>1.0075166342693185</v>
      </c>
      <c r="N194" s="12">
        <f t="shared" si="41"/>
        <v>1.0020962657209358</v>
      </c>
      <c r="O194" s="14">
        <f t="shared" si="42"/>
        <v>1.0022202069866157</v>
      </c>
      <c r="P194" s="12">
        <f t="shared" si="43"/>
        <v>1.0817464744990124</v>
      </c>
    </row>
    <row r="195" spans="1:16" x14ac:dyDescent="0.25">
      <c r="A195" s="28" t="s">
        <v>151</v>
      </c>
      <c r="B195" s="16">
        <v>73002.583329999994</v>
      </c>
      <c r="C195" s="16">
        <v>21177672.68</v>
      </c>
      <c r="D195" s="11">
        <f t="shared" si="36"/>
        <v>290.08999999999997</v>
      </c>
      <c r="E195" s="29">
        <v>0.88297463116693864</v>
      </c>
      <c r="F195" s="12">
        <f t="shared" si="39"/>
        <v>0.91767600146122907</v>
      </c>
      <c r="G195" s="16">
        <v>3209</v>
      </c>
      <c r="H195" s="13">
        <f t="shared" si="37"/>
        <v>1</v>
      </c>
      <c r="I195" s="19">
        <v>26115</v>
      </c>
      <c r="J195" s="12">
        <v>1.095</v>
      </c>
      <c r="K195" s="12">
        <f t="shared" si="38"/>
        <v>0.91767600146122907</v>
      </c>
      <c r="L195" s="12">
        <v>1.0173675581496073</v>
      </c>
      <c r="M195" s="12">
        <f t="shared" si="40"/>
        <v>1.046708457803514</v>
      </c>
      <c r="N195" s="12">
        <f t="shared" si="41"/>
        <v>0.92663378324934575</v>
      </c>
      <c r="O195" s="14">
        <f t="shared" si="42"/>
        <v>1.017367558149608</v>
      </c>
      <c r="P195" s="12">
        <f t="shared" si="43"/>
        <v>1.0980957693988151</v>
      </c>
    </row>
    <row r="196" spans="1:16" x14ac:dyDescent="0.25">
      <c r="A196" s="28" t="s">
        <v>152</v>
      </c>
      <c r="B196" s="16">
        <v>65959</v>
      </c>
      <c r="C196" s="16">
        <v>22014923.549999997</v>
      </c>
      <c r="D196" s="11">
        <f t="shared" si="36"/>
        <v>333.77</v>
      </c>
      <c r="E196" s="29">
        <v>0.86907212587264537</v>
      </c>
      <c r="F196" s="12">
        <f t="shared" si="39"/>
        <v>1.072744558607353</v>
      </c>
      <c r="G196" s="16">
        <v>3085</v>
      </c>
      <c r="H196" s="13">
        <f t="shared" si="37"/>
        <v>1</v>
      </c>
      <c r="I196" s="19">
        <v>21823</v>
      </c>
      <c r="J196" s="12">
        <v>1.0129999999999999</v>
      </c>
      <c r="K196" s="12">
        <f t="shared" si="38"/>
        <v>1.072744558607353</v>
      </c>
      <c r="L196" s="12">
        <v>1.0325149093125994</v>
      </c>
      <c r="M196" s="12">
        <f t="shared" si="40"/>
        <v>0.96832481073512278</v>
      </c>
      <c r="N196" s="12">
        <f t="shared" si="41"/>
        <v>1.0832160231058177</v>
      </c>
      <c r="O196" s="14">
        <f t="shared" si="42"/>
        <v>1.0325149093126</v>
      </c>
      <c r="P196" s="12">
        <f t="shared" si="43"/>
        <v>1.1144450642986174</v>
      </c>
    </row>
    <row r="197" spans="1:16" x14ac:dyDescent="0.25">
      <c r="A197" s="28" t="s">
        <v>153</v>
      </c>
      <c r="B197" s="16">
        <v>61250.166669999999</v>
      </c>
      <c r="C197" s="16">
        <v>18771719.109999999</v>
      </c>
      <c r="D197" s="11">
        <f t="shared" si="36"/>
        <v>306.48</v>
      </c>
      <c r="E197" s="29">
        <v>0.86459747747094717</v>
      </c>
      <c r="F197" s="12">
        <f t="shared" si="39"/>
        <v>0.99013181895415114</v>
      </c>
      <c r="G197" s="16">
        <v>2803</v>
      </c>
      <c r="H197" s="13">
        <f t="shared" si="37"/>
        <v>0.96660919369377685</v>
      </c>
      <c r="I197" s="19">
        <v>20817</v>
      </c>
      <c r="J197" s="12">
        <v>1.075</v>
      </c>
      <c r="K197" s="12">
        <f t="shared" si="38"/>
        <v>0.99138259435395515</v>
      </c>
      <c r="L197" s="12">
        <v>1.0400885848940955</v>
      </c>
      <c r="M197" s="12">
        <f t="shared" si="40"/>
        <v>1.0275904951039063</v>
      </c>
      <c r="N197" s="12">
        <f t="shared" si="41"/>
        <v>1.0010598540127227</v>
      </c>
      <c r="O197" s="14">
        <f t="shared" si="42"/>
        <v>1.0400885848940962</v>
      </c>
      <c r="P197" s="12">
        <f t="shared" si="43"/>
        <v>1.1226197117485188</v>
      </c>
    </row>
    <row r="198" spans="1:16" x14ac:dyDescent="0.25">
      <c r="A198" s="28" t="s">
        <v>154</v>
      </c>
      <c r="B198" s="16">
        <v>56394.583330000001</v>
      </c>
      <c r="C198" s="16">
        <v>19319453.210000001</v>
      </c>
      <c r="D198" s="11">
        <f t="shared" si="36"/>
        <v>342.58</v>
      </c>
      <c r="E198" s="29">
        <v>0.86518278546806049</v>
      </c>
      <c r="F198" s="12">
        <f t="shared" si="39"/>
        <v>1.106009806604848</v>
      </c>
      <c r="G198" s="16">
        <v>2922</v>
      </c>
      <c r="H198" s="13">
        <f t="shared" si="37"/>
        <v>0.98691438331802617</v>
      </c>
      <c r="I198" s="19">
        <v>19650</v>
      </c>
      <c r="J198" s="12">
        <v>1.115</v>
      </c>
      <c r="K198" s="12">
        <f t="shared" si="38"/>
        <v>1.105483982217337</v>
      </c>
      <c r="L198" s="12">
        <v>1.0931043139645682</v>
      </c>
      <c r="M198" s="12">
        <f t="shared" si="40"/>
        <v>1.0658264205031214</v>
      </c>
      <c r="N198" s="12">
        <f t="shared" si="41"/>
        <v>1.1162750285857646</v>
      </c>
      <c r="O198" s="14">
        <f t="shared" si="42"/>
        <v>1.0931043139645689</v>
      </c>
      <c r="P198" s="12">
        <f t="shared" si="43"/>
        <v>1.1798422438978278</v>
      </c>
    </row>
    <row r="199" spans="1:16" x14ac:dyDescent="0.25">
      <c r="A199" s="28" t="s">
        <v>155</v>
      </c>
      <c r="B199" s="16">
        <v>50630.166669999999</v>
      </c>
      <c r="C199" s="16">
        <v>18305743.170000002</v>
      </c>
      <c r="D199" s="11">
        <f t="shared" si="36"/>
        <v>361.56</v>
      </c>
      <c r="E199" s="29">
        <v>0.86462469140553455</v>
      </c>
      <c r="F199" s="12">
        <f t="shared" si="39"/>
        <v>1.1680396525508394</v>
      </c>
      <c r="G199" s="16">
        <v>2486</v>
      </c>
      <c r="H199" s="13">
        <f t="shared" si="37"/>
        <v>0.91031130206466548</v>
      </c>
      <c r="I199" s="19">
        <v>17135</v>
      </c>
      <c r="J199" s="12">
        <v>1.0609999999999999</v>
      </c>
      <c r="K199" s="12">
        <f t="shared" si="38"/>
        <v>1.1542426848661165</v>
      </c>
      <c r="L199" s="12">
        <v>1.1233990162905523</v>
      </c>
      <c r="M199" s="12">
        <f t="shared" si="40"/>
        <v>1.014207921214181</v>
      </c>
      <c r="N199" s="12">
        <f t="shared" si="41"/>
        <v>1.1655096833330012</v>
      </c>
      <c r="O199" s="14">
        <f t="shared" si="42"/>
        <v>1.1233990162905529</v>
      </c>
      <c r="P199" s="12">
        <f t="shared" si="43"/>
        <v>1.2125408336974324</v>
      </c>
    </row>
    <row r="200" spans="1:16" x14ac:dyDescent="0.25">
      <c r="A200" s="28" t="s">
        <v>156</v>
      </c>
      <c r="B200" s="16">
        <v>46285.916669999999</v>
      </c>
      <c r="C200" s="16">
        <v>21550593.289999999</v>
      </c>
      <c r="D200" s="11">
        <f t="shared" si="36"/>
        <v>465.6</v>
      </c>
      <c r="E200" s="29">
        <v>0.85867326621526296</v>
      </c>
      <c r="F200" s="12">
        <f t="shared" si="39"/>
        <v>1.5145718202113105</v>
      </c>
      <c r="G200" s="16">
        <v>2326</v>
      </c>
      <c r="H200" s="13">
        <f t="shared" si="37"/>
        <v>0.88053014334168778</v>
      </c>
      <c r="I200" s="19">
        <v>15679</v>
      </c>
      <c r="J200" s="12">
        <v>1.173</v>
      </c>
      <c r="K200" s="12">
        <f t="shared" si="38"/>
        <v>1.4675839303957272</v>
      </c>
      <c r="L200" s="12">
        <v>1.1536937186165366</v>
      </c>
      <c r="M200" s="12">
        <f t="shared" si="40"/>
        <v>1.1212685123319834</v>
      </c>
      <c r="N200" s="12">
        <f t="shared" si="41"/>
        <v>1.4819095710175791</v>
      </c>
      <c r="O200" s="14">
        <f t="shared" si="42"/>
        <v>1.1536937186165372</v>
      </c>
      <c r="P200" s="12">
        <f t="shared" si="43"/>
        <v>1.2452394234970374</v>
      </c>
    </row>
    <row r="201" spans="1:16" x14ac:dyDescent="0.25">
      <c r="A201" s="28" t="s">
        <v>157</v>
      </c>
      <c r="B201" s="16">
        <v>41382.25</v>
      </c>
      <c r="C201" s="16">
        <v>13137796.539999999</v>
      </c>
      <c r="D201" s="11">
        <f t="shared" si="36"/>
        <v>317.47000000000003</v>
      </c>
      <c r="E201" s="29">
        <v>0.85240834333206084</v>
      </c>
      <c r="F201" s="12">
        <f t="shared" si="39"/>
        <v>1.0403029798093488</v>
      </c>
      <c r="G201" s="16">
        <v>2042</v>
      </c>
      <c r="H201" s="13">
        <f t="shared" si="37"/>
        <v>0.82502525213878553</v>
      </c>
      <c r="I201" s="19">
        <v>14366</v>
      </c>
      <c r="J201" s="12">
        <v>1.179</v>
      </c>
      <c r="K201" s="12">
        <f t="shared" si="38"/>
        <v>1.0554734516588409</v>
      </c>
      <c r="L201" s="12">
        <v>1.1574805564072848</v>
      </c>
      <c r="M201" s="12">
        <f t="shared" si="40"/>
        <v>1.1270039011418658</v>
      </c>
      <c r="N201" s="12">
        <f t="shared" si="41"/>
        <v>1.0657763263641349</v>
      </c>
      <c r="O201" s="14">
        <f t="shared" si="42"/>
        <v>1.1574805564072854</v>
      </c>
      <c r="P201" s="12">
        <f t="shared" si="43"/>
        <v>1.2493267472219882</v>
      </c>
    </row>
    <row r="202" spans="1:16" s="17" customFormat="1" x14ac:dyDescent="0.25">
      <c r="A202" s="9" t="s">
        <v>18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s="17" customFormat="1" x14ac:dyDescent="0.25">
      <c r="A203" s="39" t="s">
        <v>58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</row>
    <row r="204" spans="1:16" s="17" customFormat="1" ht="64.5" x14ac:dyDescent="0.25">
      <c r="A204" s="4" t="s">
        <v>0</v>
      </c>
      <c r="B204" s="24" t="s">
        <v>10</v>
      </c>
      <c r="C204" s="25" t="s">
        <v>1</v>
      </c>
      <c r="D204" s="26" t="s">
        <v>2</v>
      </c>
      <c r="E204" s="27" t="s">
        <v>12</v>
      </c>
      <c r="F204" s="27" t="s">
        <v>13</v>
      </c>
      <c r="G204" s="24" t="s">
        <v>11</v>
      </c>
      <c r="H204" s="2" t="s">
        <v>3</v>
      </c>
      <c r="I204" s="20" t="s">
        <v>22</v>
      </c>
      <c r="J204" s="3" t="s">
        <v>6</v>
      </c>
      <c r="K204" s="3" t="s">
        <v>4</v>
      </c>
      <c r="L204" s="3" t="s">
        <v>8</v>
      </c>
      <c r="M204" s="3" t="s">
        <v>7</v>
      </c>
      <c r="N204" s="3" t="s">
        <v>5</v>
      </c>
      <c r="O204" s="3" t="s">
        <v>9</v>
      </c>
      <c r="P204" s="3" t="s">
        <v>14</v>
      </c>
    </row>
    <row r="205" spans="1:16" x14ac:dyDescent="0.25">
      <c r="A205" s="28" t="s">
        <v>158</v>
      </c>
      <c r="B205" s="16">
        <v>37201.75</v>
      </c>
      <c r="C205" s="16">
        <v>15574291.830000002</v>
      </c>
      <c r="D205" s="11">
        <f t="shared" si="36"/>
        <v>418.64</v>
      </c>
      <c r="E205" s="29">
        <v>0.85668292023877624</v>
      </c>
      <c r="F205" s="12">
        <f t="shared" si="39"/>
        <v>1.3649773839871346</v>
      </c>
      <c r="G205" s="16">
        <v>2020</v>
      </c>
      <c r="H205" s="13">
        <f t="shared" si="37"/>
        <v>0.82056890833941143</v>
      </c>
      <c r="I205" s="19">
        <v>12746</v>
      </c>
      <c r="J205" s="12">
        <v>1.1850000000000001</v>
      </c>
      <c r="K205" s="12">
        <f t="shared" si="38"/>
        <v>1.3233066492491907</v>
      </c>
      <c r="L205" s="12">
        <v>1.1612673941980327</v>
      </c>
      <c r="M205" s="12">
        <f t="shared" si="40"/>
        <v>1.1327392899517479</v>
      </c>
      <c r="N205" s="12">
        <f t="shared" si="41"/>
        <v>1.3362239448784357</v>
      </c>
      <c r="O205" s="14">
        <f t="shared" si="42"/>
        <v>1.1612673941980334</v>
      </c>
      <c r="P205" s="12">
        <f t="shared" si="43"/>
        <v>1.2534140709469388</v>
      </c>
    </row>
    <row r="206" spans="1:16" x14ac:dyDescent="0.25">
      <c r="A206" s="28" t="s">
        <v>159</v>
      </c>
      <c r="B206" s="16">
        <v>33786.166669999999</v>
      </c>
      <c r="C206" s="16">
        <v>13291584.280000001</v>
      </c>
      <c r="D206" s="11">
        <f t="shared" si="36"/>
        <v>393.4</v>
      </c>
      <c r="E206" s="29">
        <v>0.82258184716669247</v>
      </c>
      <c r="F206" s="12">
        <f t="shared" si="39"/>
        <v>1.3358573267323477</v>
      </c>
      <c r="G206" s="16">
        <v>1864</v>
      </c>
      <c r="H206" s="13">
        <f t="shared" si="37"/>
        <v>0.7882470002057308</v>
      </c>
      <c r="I206" s="19">
        <v>11210</v>
      </c>
      <c r="J206" s="12">
        <v>1.2110000000000001</v>
      </c>
      <c r="K206" s="12">
        <f t="shared" si="38"/>
        <v>1.298109244868809</v>
      </c>
      <c r="L206" s="12">
        <v>1.1650542319887809</v>
      </c>
      <c r="M206" s="12">
        <f t="shared" si="40"/>
        <v>1.1575926414612379</v>
      </c>
      <c r="N206" s="12">
        <f t="shared" si="41"/>
        <v>1.3107805791242064</v>
      </c>
      <c r="O206" s="14">
        <f t="shared" si="42"/>
        <v>1.1650542319887816</v>
      </c>
      <c r="P206" s="12">
        <f t="shared" si="43"/>
        <v>1.2575013946718894</v>
      </c>
    </row>
    <row r="207" spans="1:16" x14ac:dyDescent="0.25">
      <c r="A207" s="28" t="s">
        <v>160</v>
      </c>
      <c r="B207" s="16">
        <v>30258.916669999999</v>
      </c>
      <c r="C207" s="16">
        <v>11373872.219999999</v>
      </c>
      <c r="D207" s="11">
        <f t="shared" si="36"/>
        <v>375.88</v>
      </c>
      <c r="E207" s="29">
        <v>0.83546683001913746</v>
      </c>
      <c r="F207" s="12">
        <f t="shared" si="39"/>
        <v>1.2566804200053292</v>
      </c>
      <c r="G207" s="16">
        <v>1705</v>
      </c>
      <c r="H207" s="13">
        <f t="shared" si="37"/>
        <v>0.7538788585265761</v>
      </c>
      <c r="I207" s="19">
        <v>9865</v>
      </c>
      <c r="J207" s="12">
        <v>1.212</v>
      </c>
      <c r="K207" s="12">
        <f t="shared" si="38"/>
        <v>1.2325280895841053</v>
      </c>
      <c r="L207" s="12">
        <v>1.1688410697795286</v>
      </c>
      <c r="M207" s="12">
        <f t="shared" si="40"/>
        <v>1.1585485395962181</v>
      </c>
      <c r="N207" s="12">
        <f t="shared" si="41"/>
        <v>1.2445592614319454</v>
      </c>
      <c r="O207" s="14">
        <f t="shared" si="42"/>
        <v>1.1688410697795293</v>
      </c>
      <c r="P207" s="12">
        <f t="shared" si="43"/>
        <v>1.2615887183968397</v>
      </c>
    </row>
    <row r="208" spans="1:16" x14ac:dyDescent="0.25">
      <c r="A208" s="28" t="s">
        <v>161</v>
      </c>
      <c r="B208" s="16">
        <v>26761.666669999999</v>
      </c>
      <c r="C208" s="16">
        <v>11446704.460000001</v>
      </c>
      <c r="D208" s="11">
        <f t="shared" si="36"/>
        <v>427.73</v>
      </c>
      <c r="E208" s="29">
        <v>0.82791989478167471</v>
      </c>
      <c r="F208" s="12">
        <f t="shared" si="39"/>
        <v>1.4430661361433283</v>
      </c>
      <c r="G208" s="16">
        <v>1555</v>
      </c>
      <c r="H208" s="13">
        <f t="shared" si="37"/>
        <v>0.71995370221517252</v>
      </c>
      <c r="I208" s="19">
        <v>9213</v>
      </c>
      <c r="J208" s="12">
        <v>1.214</v>
      </c>
      <c r="K208" s="12">
        <f t="shared" si="38"/>
        <v>1.3639234280431944</v>
      </c>
      <c r="L208" s="12">
        <v>1.1688410697795286</v>
      </c>
      <c r="M208" s="12">
        <f t="shared" si="40"/>
        <v>1.1604603358661789</v>
      </c>
      <c r="N208" s="12">
        <f t="shared" si="41"/>
        <v>1.3772371993793269</v>
      </c>
      <c r="O208" s="14">
        <f t="shared" si="42"/>
        <v>1.1688410697795293</v>
      </c>
      <c r="P208" s="12">
        <f t="shared" si="43"/>
        <v>1.2615887183968397</v>
      </c>
    </row>
    <row r="209" spans="1:16" x14ac:dyDescent="0.25">
      <c r="A209" s="28" t="s">
        <v>162</v>
      </c>
      <c r="B209" s="16">
        <v>22830.916669999999</v>
      </c>
      <c r="C209" s="16">
        <v>9491443.1499999985</v>
      </c>
      <c r="D209" s="11">
        <f t="shared" si="36"/>
        <v>415.73</v>
      </c>
      <c r="E209" s="29">
        <v>0.82385944102289488</v>
      </c>
      <c r="F209" s="12">
        <f t="shared" si="39"/>
        <v>1.4094935239907005</v>
      </c>
      <c r="G209" s="16">
        <v>1460</v>
      </c>
      <c r="H209" s="13">
        <f t="shared" si="37"/>
        <v>0.69761498454854498</v>
      </c>
      <c r="I209" s="19">
        <v>7777</v>
      </c>
      <c r="J209" s="12">
        <v>1.2150000000000001</v>
      </c>
      <c r="K209" s="12">
        <f t="shared" si="38"/>
        <v>1.334478668824058</v>
      </c>
      <c r="L209" s="12">
        <v>1.1688410697795286</v>
      </c>
      <c r="M209" s="12">
        <f t="shared" si="40"/>
        <v>1.1614162340011593</v>
      </c>
      <c r="N209" s="12">
        <f t="shared" si="41"/>
        <v>1.3475050187527777</v>
      </c>
      <c r="O209" s="14">
        <f t="shared" si="42"/>
        <v>1.1688410697795293</v>
      </c>
      <c r="P209" s="12">
        <f t="shared" si="43"/>
        <v>1.2615887183968397</v>
      </c>
    </row>
    <row r="210" spans="1:16" x14ac:dyDescent="0.25">
      <c r="A210" s="28" t="s">
        <v>163</v>
      </c>
      <c r="B210" s="16">
        <v>19118.166669999999</v>
      </c>
      <c r="C210" s="16">
        <v>7425274.8300000001</v>
      </c>
      <c r="D210" s="11">
        <f t="shared" si="36"/>
        <v>388.39</v>
      </c>
      <c r="E210" s="29">
        <v>0.84629702361724546</v>
      </c>
      <c r="F210" s="12">
        <f t="shared" si="39"/>
        <v>1.2818879596485089</v>
      </c>
      <c r="G210" s="16">
        <v>1112</v>
      </c>
      <c r="H210" s="13">
        <f t="shared" si="37"/>
        <v>0.60882400303097994</v>
      </c>
      <c r="I210" s="19">
        <v>6691</v>
      </c>
      <c r="J210" s="12">
        <v>1.216</v>
      </c>
      <c r="K210" s="12">
        <f t="shared" si="38"/>
        <v>1.2351362366677803</v>
      </c>
      <c r="L210" s="12">
        <v>1.1688410697795286</v>
      </c>
      <c r="M210" s="12">
        <f t="shared" si="40"/>
        <v>1.1623721321361395</v>
      </c>
      <c r="N210" s="12">
        <f t="shared" si="41"/>
        <v>1.2471928676236386</v>
      </c>
      <c r="O210" s="14">
        <f t="shared" si="42"/>
        <v>1.1688410697795293</v>
      </c>
      <c r="P210" s="12">
        <f t="shared" si="43"/>
        <v>1.2615887183968397</v>
      </c>
    </row>
    <row r="211" spans="1:16" x14ac:dyDescent="0.25">
      <c r="A211" s="28" t="s">
        <v>164</v>
      </c>
      <c r="B211" s="16">
        <v>15612</v>
      </c>
      <c r="C211" s="16">
        <v>6571857.9299999997</v>
      </c>
      <c r="D211" s="11">
        <f t="shared" si="36"/>
        <v>420.95</v>
      </c>
      <c r="E211" s="29">
        <v>0.83158498626431809</v>
      </c>
      <c r="F211" s="12">
        <f t="shared" si="39"/>
        <v>1.4139326280885385</v>
      </c>
      <c r="G211" s="16">
        <v>952</v>
      </c>
      <c r="H211" s="13">
        <f t="shared" si="37"/>
        <v>0.56332347131406957</v>
      </c>
      <c r="I211" s="19">
        <v>5481</v>
      </c>
      <c r="J211" s="12">
        <v>1.218</v>
      </c>
      <c r="K211" s="12">
        <f t="shared" si="38"/>
        <v>1.3049169005202552</v>
      </c>
      <c r="L211" s="12">
        <v>1.1688410697795286</v>
      </c>
      <c r="M211" s="12">
        <f t="shared" si="40"/>
        <v>1.1642839284061004</v>
      </c>
      <c r="N211" s="12">
        <f t="shared" si="41"/>
        <v>1.3176546868717269</v>
      </c>
      <c r="O211" s="14">
        <f t="shared" si="42"/>
        <v>1.1688410697795293</v>
      </c>
      <c r="P211" s="12">
        <f t="shared" si="43"/>
        <v>1.2615887183968397</v>
      </c>
    </row>
    <row r="212" spans="1:16" x14ac:dyDescent="0.25">
      <c r="A212" s="28" t="s">
        <v>165</v>
      </c>
      <c r="B212" s="16">
        <v>12584.333329999999</v>
      </c>
      <c r="C212" s="16">
        <v>4052819.24</v>
      </c>
      <c r="D212" s="11">
        <f t="shared" si="36"/>
        <v>322.05</v>
      </c>
      <c r="E212" s="29">
        <v>0.80188547878678573</v>
      </c>
      <c r="F212" s="12">
        <f t="shared" si="39"/>
        <v>1.1218009330813747</v>
      </c>
      <c r="G212" s="16">
        <v>726</v>
      </c>
      <c r="H212" s="13">
        <f t="shared" si="37"/>
        <v>0.49193495504995371</v>
      </c>
      <c r="I212" s="19">
        <v>4423</v>
      </c>
      <c r="J212" s="12">
        <v>1.2190000000000001</v>
      </c>
      <c r="K212" s="12">
        <f t="shared" si="38"/>
        <v>1.1438707164395607</v>
      </c>
      <c r="L212" s="12">
        <v>1.1688410697795286</v>
      </c>
      <c r="M212" s="12">
        <f t="shared" si="40"/>
        <v>1.1652398265410808</v>
      </c>
      <c r="N212" s="12">
        <f t="shared" si="41"/>
        <v>1.1550364702081748</v>
      </c>
      <c r="O212" s="14">
        <f t="shared" si="42"/>
        <v>1.1688410697795293</v>
      </c>
      <c r="P212" s="12">
        <f t="shared" si="43"/>
        <v>1.2615887183968397</v>
      </c>
    </row>
    <row r="213" spans="1:16" x14ac:dyDescent="0.25">
      <c r="A213" s="28" t="s">
        <v>166</v>
      </c>
      <c r="B213" s="16">
        <v>9967.5833299999995</v>
      </c>
      <c r="C213" s="16">
        <v>4246192.29</v>
      </c>
      <c r="D213" s="11">
        <f t="shared" si="36"/>
        <v>426</v>
      </c>
      <c r="E213" s="29">
        <v>0.80835663042487105</v>
      </c>
      <c r="F213" s="12">
        <f t="shared" si="39"/>
        <v>1.4720122920477092</v>
      </c>
      <c r="G213" s="16">
        <v>609</v>
      </c>
      <c r="H213" s="13">
        <f t="shared" si="37"/>
        <v>0.45055521304275242</v>
      </c>
      <c r="I213" s="19">
        <v>3404</v>
      </c>
      <c r="J213" s="12">
        <v>1.2210000000000001</v>
      </c>
      <c r="K213" s="12">
        <f t="shared" si="38"/>
        <v>1.3045081865873245</v>
      </c>
      <c r="L213" s="12">
        <v>1.1688410697795286</v>
      </c>
      <c r="M213" s="12">
        <f t="shared" si="40"/>
        <v>1.1671516228110417</v>
      </c>
      <c r="N213" s="12">
        <f t="shared" si="41"/>
        <v>1.3172419833278453</v>
      </c>
      <c r="O213" s="14">
        <f t="shared" si="42"/>
        <v>1.1688410697795293</v>
      </c>
      <c r="P213" s="12">
        <f t="shared" si="43"/>
        <v>1.2615887183968397</v>
      </c>
    </row>
    <row r="214" spans="1:16" x14ac:dyDescent="0.25">
      <c r="A214" s="28" t="s">
        <v>167</v>
      </c>
      <c r="B214" s="16">
        <v>7841.9166699999996</v>
      </c>
      <c r="C214" s="16">
        <v>3570028.6500000004</v>
      </c>
      <c r="D214" s="11">
        <f t="shared" si="36"/>
        <v>455.25</v>
      </c>
      <c r="E214" s="29">
        <v>0.80880730032426018</v>
      </c>
      <c r="F214" s="12">
        <f t="shared" si="39"/>
        <v>1.5722070316131003</v>
      </c>
      <c r="G214" s="16">
        <v>467</v>
      </c>
      <c r="H214" s="13">
        <f t="shared" si="37"/>
        <v>0.39454615277134142</v>
      </c>
      <c r="I214" s="19">
        <v>2763</v>
      </c>
      <c r="J214" s="12">
        <v>1.222</v>
      </c>
      <c r="K214" s="12">
        <f t="shared" si="38"/>
        <v>1.3275434282164993</v>
      </c>
      <c r="L214" s="12">
        <v>1.1688410697795286</v>
      </c>
      <c r="M214" s="12">
        <f t="shared" si="40"/>
        <v>1.1681075209460219</v>
      </c>
      <c r="N214" s="12">
        <f t="shared" si="41"/>
        <v>1.3405020806442365</v>
      </c>
      <c r="O214" s="14">
        <f t="shared" si="42"/>
        <v>1.1688410697795293</v>
      </c>
      <c r="P214" s="12">
        <f t="shared" si="43"/>
        <v>1.2615887183968397</v>
      </c>
    </row>
    <row r="215" spans="1:16" x14ac:dyDescent="0.25">
      <c r="A215" s="28" t="s">
        <v>168</v>
      </c>
      <c r="B215" s="16">
        <v>5780.0833300000004</v>
      </c>
      <c r="C215" s="16">
        <v>2570421.4699999997</v>
      </c>
      <c r="D215" s="11">
        <f t="shared" si="36"/>
        <v>444.7</v>
      </c>
      <c r="E215" s="29">
        <v>0.77328881737924782</v>
      </c>
      <c r="F215" s="12">
        <f t="shared" si="39"/>
        <v>1.6063132509760334</v>
      </c>
      <c r="G215" s="16">
        <v>358</v>
      </c>
      <c r="H215" s="13">
        <f t="shared" si="37"/>
        <v>0.34544657088084307</v>
      </c>
      <c r="I215" s="19">
        <v>1846</v>
      </c>
      <c r="J215" s="12">
        <v>1.1619999999999999</v>
      </c>
      <c r="K215" s="12">
        <f t="shared" si="38"/>
        <v>1.2819430035968251</v>
      </c>
      <c r="L215" s="12">
        <v>1.1688410697795286</v>
      </c>
      <c r="M215" s="12">
        <f t="shared" si="40"/>
        <v>1.1107536328471992</v>
      </c>
      <c r="N215" s="12">
        <f t="shared" si="41"/>
        <v>1.2944565330699052</v>
      </c>
      <c r="O215" s="14">
        <f t="shared" si="42"/>
        <v>1.1688410697795293</v>
      </c>
      <c r="P215" s="12">
        <f t="shared" si="43"/>
        <v>1.2615887183968397</v>
      </c>
    </row>
    <row r="216" spans="1:16" x14ac:dyDescent="0.25">
      <c r="A216" s="28" t="s">
        <v>169</v>
      </c>
      <c r="B216" s="16">
        <v>4187.0833300000004</v>
      </c>
      <c r="C216" s="16">
        <v>1446355.7</v>
      </c>
      <c r="D216" s="11">
        <f t="shared" si="36"/>
        <v>345.43</v>
      </c>
      <c r="E216" s="29">
        <v>0.78570775764075351</v>
      </c>
      <c r="F216" s="12">
        <f t="shared" si="39"/>
        <v>1.2280155151072811</v>
      </c>
      <c r="G216" s="16">
        <v>241</v>
      </c>
      <c r="H216" s="13">
        <f t="shared" si="37"/>
        <v>0.28343135559308419</v>
      </c>
      <c r="I216" s="19">
        <v>1293</v>
      </c>
      <c r="J216" s="12">
        <v>1.179</v>
      </c>
      <c r="K216" s="12">
        <f t="shared" si="38"/>
        <v>1.1556337598187287</v>
      </c>
      <c r="L216" s="12">
        <v>1.1688410697795286</v>
      </c>
      <c r="M216" s="12">
        <f t="shared" si="40"/>
        <v>1.1270039011418658</v>
      </c>
      <c r="N216" s="12">
        <f t="shared" si="41"/>
        <v>1.1669143370932282</v>
      </c>
      <c r="O216" s="14">
        <f t="shared" si="42"/>
        <v>1.1688410697795293</v>
      </c>
      <c r="P216" s="12">
        <f t="shared" si="43"/>
        <v>1.2615887183968397</v>
      </c>
    </row>
    <row r="217" spans="1:16" x14ac:dyDescent="0.25">
      <c r="A217" s="28" t="s">
        <v>170</v>
      </c>
      <c r="B217" s="16">
        <v>3111</v>
      </c>
      <c r="C217" s="16">
        <v>1127811.71</v>
      </c>
      <c r="D217" s="11">
        <f t="shared" si="36"/>
        <v>362.52</v>
      </c>
      <c r="E217" s="29">
        <v>0.76982032512144016</v>
      </c>
      <c r="F217" s="12">
        <f t="shared" si="39"/>
        <v>1.3153685092951162</v>
      </c>
      <c r="G217" s="16">
        <v>152</v>
      </c>
      <c r="H217" s="13">
        <f t="shared" si="37"/>
        <v>0.2250925735484551</v>
      </c>
      <c r="I217" s="19">
        <v>1078</v>
      </c>
      <c r="J217" s="12">
        <v>1.226</v>
      </c>
      <c r="K217" s="12">
        <f t="shared" si="38"/>
        <v>1.2042178060517184</v>
      </c>
      <c r="L217" s="12">
        <v>1.1688410697795286</v>
      </c>
      <c r="M217" s="12">
        <f t="shared" si="40"/>
        <v>1.1719311134859434</v>
      </c>
      <c r="N217" s="12">
        <f t="shared" si="41"/>
        <v>1.2159726305374841</v>
      </c>
      <c r="O217" s="14">
        <f t="shared" si="42"/>
        <v>1.1688410697795293</v>
      </c>
      <c r="P217" s="12">
        <f t="shared" si="43"/>
        <v>1.2615887183968397</v>
      </c>
    </row>
    <row r="218" spans="1:16" x14ac:dyDescent="0.25">
      <c r="A218" s="28" t="s">
        <v>171</v>
      </c>
      <c r="B218" s="16">
        <v>2147.3333299999999</v>
      </c>
      <c r="C218" s="16">
        <v>855222.75</v>
      </c>
      <c r="D218" s="11">
        <f t="shared" si="36"/>
        <v>398.27</v>
      </c>
      <c r="E218" s="29">
        <v>0.8038223287624191</v>
      </c>
      <c r="F218" s="12">
        <f t="shared" si="39"/>
        <v>1.383956279332816</v>
      </c>
      <c r="G218" s="16">
        <v>104</v>
      </c>
      <c r="H218" s="13">
        <f t="shared" si="37"/>
        <v>0.18618986725025255</v>
      </c>
      <c r="I218" s="19">
        <v>750</v>
      </c>
      <c r="J218" s="12">
        <v>1.2270000000000001</v>
      </c>
      <c r="K218" s="12">
        <f t="shared" si="38"/>
        <v>1.212185970556809</v>
      </c>
      <c r="L218" s="12">
        <v>1.1688410697795286</v>
      </c>
      <c r="M218" s="12">
        <f t="shared" si="40"/>
        <v>1.1728870116209238</v>
      </c>
      <c r="N218" s="12">
        <f t="shared" si="41"/>
        <v>1.2240185753035542</v>
      </c>
      <c r="O218" s="14">
        <f t="shared" si="42"/>
        <v>1.1688410697795293</v>
      </c>
      <c r="P218" s="12">
        <f t="shared" si="43"/>
        <v>1.2615887183968397</v>
      </c>
    </row>
    <row r="219" spans="1:16" x14ac:dyDescent="0.25">
      <c r="A219" s="28" t="s">
        <v>172</v>
      </c>
      <c r="B219" s="16">
        <v>1350.1666700000001</v>
      </c>
      <c r="C219" s="16">
        <v>466378.36</v>
      </c>
      <c r="D219" s="11">
        <f t="shared" si="36"/>
        <v>345.42</v>
      </c>
      <c r="E219" s="29">
        <v>0.79205001929483199</v>
      </c>
      <c r="F219" s="12">
        <f t="shared" si="39"/>
        <v>1.2181470374829733</v>
      </c>
      <c r="G219" s="16">
        <v>82</v>
      </c>
      <c r="H219" s="13">
        <f t="shared" si="37"/>
        <v>0.16532795690182994</v>
      </c>
      <c r="I219" s="19">
        <v>532</v>
      </c>
      <c r="J219" s="12">
        <v>1.2290000000000001</v>
      </c>
      <c r="K219" s="12">
        <f t="shared" si="38"/>
        <v>1.1819654821246561</v>
      </c>
      <c r="L219" s="12">
        <v>1.1688410697795286</v>
      </c>
      <c r="M219" s="12">
        <f t="shared" si="40"/>
        <v>1.1747988078908846</v>
      </c>
      <c r="N219" s="12">
        <f t="shared" si="41"/>
        <v>1.1935030932783746</v>
      </c>
      <c r="O219" s="14">
        <f t="shared" si="42"/>
        <v>1.1688410697795293</v>
      </c>
      <c r="P219" s="12">
        <f t="shared" si="43"/>
        <v>1.2615887183968397</v>
      </c>
    </row>
    <row r="220" spans="1:16" x14ac:dyDescent="0.25">
      <c r="A220" s="28" t="s">
        <v>173</v>
      </c>
      <c r="B220" s="16">
        <v>837.91666999999995</v>
      </c>
      <c r="C220" s="16">
        <v>206141.59999999998</v>
      </c>
      <c r="D220" s="11">
        <f t="shared" si="36"/>
        <v>246.02</v>
      </c>
      <c r="E220" s="29">
        <v>0.7708569013659603</v>
      </c>
      <c r="F220" s="12">
        <f t="shared" si="39"/>
        <v>0.89145924167132529</v>
      </c>
      <c r="G220" s="16">
        <v>42</v>
      </c>
      <c r="H220" s="13">
        <f t="shared" si="37"/>
        <v>0.11832159566199232</v>
      </c>
      <c r="I220" s="19">
        <v>321</v>
      </c>
      <c r="J220" s="12">
        <v>1.226</v>
      </c>
      <c r="K220" s="12">
        <f t="shared" si="38"/>
        <v>1.1387452340745321</v>
      </c>
      <c r="L220" s="12">
        <v>1.1688410697795286</v>
      </c>
      <c r="M220" s="12">
        <f t="shared" si="40"/>
        <v>1.1719311134859434</v>
      </c>
      <c r="N220" s="12">
        <f t="shared" si="41"/>
        <v>1.1498609560753852</v>
      </c>
      <c r="O220" s="14">
        <f t="shared" si="42"/>
        <v>1.1688410697795293</v>
      </c>
      <c r="P220" s="12">
        <f t="shared" si="43"/>
        <v>1.2615887183968397</v>
      </c>
    </row>
    <row r="221" spans="1:16" x14ac:dyDescent="0.25">
      <c r="A221" s="28" t="s">
        <v>174</v>
      </c>
      <c r="B221" s="16">
        <v>480.08332999999999</v>
      </c>
      <c r="C221" s="16">
        <v>177062.96</v>
      </c>
      <c r="D221" s="11">
        <f t="shared" si="36"/>
        <v>368.82</v>
      </c>
      <c r="E221" s="29">
        <v>0.73996812984287652</v>
      </c>
      <c r="F221" s="12">
        <f t="shared" si="39"/>
        <v>1.3922149424435171</v>
      </c>
      <c r="G221" s="16">
        <v>29</v>
      </c>
      <c r="H221" s="13">
        <f t="shared" si="37"/>
        <v>9.8319208025017507E-2</v>
      </c>
      <c r="I221" s="19">
        <v>169</v>
      </c>
      <c r="J221" s="12">
        <v>1.2310000000000001</v>
      </c>
      <c r="K221" s="12">
        <f t="shared" si="38"/>
        <v>1.1978988200267531</v>
      </c>
      <c r="L221" s="12">
        <v>1.1688410697795286</v>
      </c>
      <c r="M221" s="12">
        <f t="shared" si="40"/>
        <v>1.1767106041608453</v>
      </c>
      <c r="N221" s="12">
        <f t="shared" si="41"/>
        <v>1.2095919625050959</v>
      </c>
      <c r="O221" s="14">
        <f t="shared" si="42"/>
        <v>1.1688410697795293</v>
      </c>
      <c r="P221" s="12">
        <f t="shared" si="43"/>
        <v>1.2615887183968397</v>
      </c>
    </row>
    <row r="222" spans="1:16" x14ac:dyDescent="0.25">
      <c r="A222" s="28" t="s">
        <v>175</v>
      </c>
      <c r="B222" s="16">
        <v>707</v>
      </c>
      <c r="C222" s="16">
        <v>343942.51</v>
      </c>
      <c r="D222" s="11">
        <f t="shared" si="36"/>
        <v>486.48</v>
      </c>
      <c r="E222" s="29">
        <v>0.70228284979162892</v>
      </c>
      <c r="F222" s="12">
        <f t="shared" si="39"/>
        <v>1.9348966380296171</v>
      </c>
      <c r="G222" s="16">
        <v>19</v>
      </c>
      <c r="H222" s="13">
        <f t="shared" si="37"/>
        <v>7.9582242575422152E-2</v>
      </c>
      <c r="I222" s="19">
        <v>243</v>
      </c>
      <c r="J222" s="12">
        <v>1.2070000000000001</v>
      </c>
      <c r="K222" s="12">
        <f t="shared" si="38"/>
        <v>1.215932934200088</v>
      </c>
      <c r="L222" s="12">
        <v>1.1688410697795286</v>
      </c>
      <c r="M222" s="12">
        <f t="shared" si="40"/>
        <v>1.1537690489213164</v>
      </c>
      <c r="N222" s="12">
        <f t="shared" si="41"/>
        <v>1.2278021144730877</v>
      </c>
      <c r="O222" s="14">
        <f t="shared" si="42"/>
        <v>1.1688410697795293</v>
      </c>
      <c r="P222" s="12">
        <f t="shared" si="43"/>
        <v>1.2615887183968397</v>
      </c>
    </row>
    <row r="223" spans="1:16" x14ac:dyDescent="0.25">
      <c r="A223" s="28" t="s">
        <v>20</v>
      </c>
      <c r="B223" s="16">
        <f>SUM(B205:B222,B150:B201,B100:B146)</f>
        <v>10694209.250010001</v>
      </c>
      <c r="C223" s="16">
        <f>SUM(C205:C222,C150:C201,C100:C146)</f>
        <v>3828623529.5599999</v>
      </c>
      <c r="D223" s="11">
        <f>ROUND(SUM(C100:C222)/SUM(B100:B222),2)</f>
        <v>358.01</v>
      </c>
      <c r="E223" s="29"/>
      <c r="F223" s="12"/>
      <c r="G223" s="16">
        <f>SUM(G205:G222,G150:G201,G100:G146)</f>
        <v>528705</v>
      </c>
      <c r="H223" s="13"/>
      <c r="I223" s="16">
        <f>SUM(I205:I222,I150:I201,I100:I146)</f>
        <v>3601074</v>
      </c>
      <c r="J223" s="12">
        <f>SUMPRODUCT(J100:J222,I100:I222)/SUM(I100:I222)</f>
        <v>1.0461365739776523</v>
      </c>
      <c r="K223" s="12">
        <f>SUMPRODUCT(K100:K222,I100:I222)/SUM(I100:I222)</f>
        <v>0.99033298596484876</v>
      </c>
      <c r="L223" s="12">
        <f>SUMPRODUCT(L100:L222,I100:I222)/SUM(I100:I222)</f>
        <v>0.99999999999999944</v>
      </c>
      <c r="M223" s="12"/>
      <c r="N223" s="12"/>
      <c r="O223" s="14"/>
      <c r="P223" s="12"/>
    </row>
    <row r="224" spans="1:1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x14ac:dyDescent="0.25">
      <c r="A225" s="9" t="s">
        <v>18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x14ac:dyDescent="0.25">
      <c r="A226" s="39" t="s">
        <v>176</v>
      </c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</row>
    <row r="227" spans="1:16" ht="64.5" x14ac:dyDescent="0.25">
      <c r="A227" s="4" t="s">
        <v>0</v>
      </c>
      <c r="B227" s="24" t="s">
        <v>10</v>
      </c>
      <c r="C227" s="25" t="s">
        <v>1</v>
      </c>
      <c r="D227" s="26" t="s">
        <v>2</v>
      </c>
      <c r="E227" s="27" t="s">
        <v>12</v>
      </c>
      <c r="F227" s="27" t="s">
        <v>13</v>
      </c>
      <c r="G227" s="24" t="s">
        <v>11</v>
      </c>
      <c r="H227" s="2" t="s">
        <v>3</v>
      </c>
      <c r="I227" s="20" t="s">
        <v>22</v>
      </c>
      <c r="J227" s="3" t="s">
        <v>6</v>
      </c>
      <c r="K227" s="3" t="s">
        <v>4</v>
      </c>
      <c r="L227" s="3" t="s">
        <v>8</v>
      </c>
      <c r="M227" s="3" t="s">
        <v>7</v>
      </c>
      <c r="N227" s="3" t="s">
        <v>5</v>
      </c>
      <c r="O227" s="3" t="s">
        <v>9</v>
      </c>
      <c r="P227" s="3" t="s">
        <v>14</v>
      </c>
    </row>
    <row r="228" spans="1:16" x14ac:dyDescent="0.25">
      <c r="A228" s="6" t="s">
        <v>177</v>
      </c>
      <c r="B228" s="16">
        <v>10413853.41667</v>
      </c>
      <c r="C228" s="16">
        <v>3675047156.9200001</v>
      </c>
      <c r="D228" s="11">
        <f t="shared" ref="D228:D230" si="44">ROUND(C228/B228,2)</f>
        <v>352.9</v>
      </c>
      <c r="E228" s="12">
        <v>0.96907972916209151</v>
      </c>
      <c r="F228" s="12">
        <f>D228/(E228*D$231)</f>
        <v>1.0171780773211623</v>
      </c>
      <c r="G228" s="16">
        <v>506663</v>
      </c>
      <c r="H228" s="13">
        <f t="shared" ref="H228:H230" si="45">MIN(SQRT(G228/3000),1)</f>
        <v>1</v>
      </c>
      <c r="I228" s="19">
        <v>3481288</v>
      </c>
      <c r="J228" s="12">
        <v>1</v>
      </c>
      <c r="K228" s="12">
        <f t="shared" ref="K228:K230" si="46">F228*H228+M228*(1-H228)</f>
        <v>1.0171780773211623</v>
      </c>
      <c r="L228" s="12">
        <v>1.0074096505697905</v>
      </c>
      <c r="M228" s="12">
        <f>J228/$J$231</f>
        <v>1.0045986893630394</v>
      </c>
      <c r="N228" s="12">
        <f>K228/$K$231</f>
        <v>1.0072760499273736</v>
      </c>
      <c r="O228" s="14">
        <f>L228/$L$231</f>
        <v>1.006934403771615</v>
      </c>
      <c r="P228" s="12">
        <f>O228/$O$228</f>
        <v>1</v>
      </c>
    </row>
    <row r="229" spans="1:16" x14ac:dyDescent="0.25">
      <c r="A229" s="28" t="s">
        <v>178</v>
      </c>
      <c r="B229" s="16">
        <v>200119.5</v>
      </c>
      <c r="C229" s="16">
        <v>115286600.91999999</v>
      </c>
      <c r="D229" s="11">
        <f t="shared" si="44"/>
        <v>576.09</v>
      </c>
      <c r="E229" s="12">
        <v>1.9709215161445406</v>
      </c>
      <c r="F229" s="12">
        <f t="shared" ref="F229:F230" si="47">D229/(E229*D$231)</f>
        <v>0.81644295968598324</v>
      </c>
      <c r="G229" s="16">
        <v>16729</v>
      </c>
      <c r="H229" s="13">
        <f t="shared" si="45"/>
        <v>1</v>
      </c>
      <c r="I229" s="19">
        <v>90839</v>
      </c>
      <c r="J229" s="12">
        <v>0.88800000000000001</v>
      </c>
      <c r="K229" s="12">
        <f t="shared" si="46"/>
        <v>0.81644295968598324</v>
      </c>
      <c r="L229" s="12">
        <v>0.82279166709093077</v>
      </c>
      <c r="M229" s="12">
        <f t="shared" ref="M229:M230" si="48">J229/$J$231</f>
        <v>0.89208363615437902</v>
      </c>
      <c r="N229" s="12">
        <f t="shared" ref="N229:N230" si="49">K229/$K$231</f>
        <v>0.80849504895872137</v>
      </c>
      <c r="O229" s="14">
        <f t="shared" ref="O229:O230" si="50">L229/$L$231</f>
        <v>0.82240351406387846</v>
      </c>
      <c r="P229" s="12">
        <f t="shared" ref="P229:P230" si="51">O229/$O$228</f>
        <v>0.81673990975325694</v>
      </c>
    </row>
    <row r="230" spans="1:16" x14ac:dyDescent="0.25">
      <c r="A230" s="28" t="s">
        <v>179</v>
      </c>
      <c r="B230" s="16">
        <v>80236.333329999994</v>
      </c>
      <c r="C230" s="16">
        <v>38289771.719999999</v>
      </c>
      <c r="D230" s="11">
        <f t="shared" si="44"/>
        <v>477.21</v>
      </c>
      <c r="E230" s="12">
        <v>1.8183583453440189</v>
      </c>
      <c r="F230" s="12">
        <f t="shared" si="47"/>
        <v>0.73305220444803099</v>
      </c>
      <c r="G230" s="16">
        <v>5313</v>
      </c>
      <c r="H230" s="13">
        <f t="shared" si="45"/>
        <v>1</v>
      </c>
      <c r="I230" s="19">
        <v>28947</v>
      </c>
      <c r="J230" s="12">
        <v>0.78200000000000003</v>
      </c>
      <c r="K230" s="12">
        <f t="shared" si="46"/>
        <v>0.73305220444803099</v>
      </c>
      <c r="L230" s="12">
        <v>0.72369894031945659</v>
      </c>
      <c r="M230" s="12">
        <f t="shared" si="48"/>
        <v>0.78559617508189683</v>
      </c>
      <c r="N230" s="12">
        <f t="shared" si="49"/>
        <v>0.72591608622904813</v>
      </c>
      <c r="O230" s="14">
        <f t="shared" si="50"/>
        <v>0.72335753441369099</v>
      </c>
      <c r="P230" s="12">
        <f t="shared" si="51"/>
        <v>0.71837602499651732</v>
      </c>
    </row>
    <row r="231" spans="1:16" x14ac:dyDescent="0.25">
      <c r="A231" s="28" t="s">
        <v>20</v>
      </c>
      <c r="B231" s="16">
        <f>SUM(B228:B230)</f>
        <v>10694209.25</v>
      </c>
      <c r="C231" s="16">
        <f>SUM(C228:C230)</f>
        <v>3828623529.5599999</v>
      </c>
      <c r="D231" s="11">
        <f>ROUND(SUM(C228:C230)/SUM(B228:B230),2)</f>
        <v>358.01</v>
      </c>
      <c r="E231" s="10"/>
      <c r="F231" s="10"/>
      <c r="G231" s="16">
        <f>SUM(G228:G230)</f>
        <v>528705</v>
      </c>
      <c r="H231" s="10"/>
      <c r="I231" s="16">
        <f>SUM(I228:I230)</f>
        <v>3601074</v>
      </c>
      <c r="J231" s="12">
        <f>SUMPRODUCT(J228:J230,I228:I230)/SUM(I228:I230)</f>
        <v>0.99542236177318211</v>
      </c>
      <c r="K231" s="12">
        <f>SUMPRODUCT(K228:K230,I228:I230)/SUM(I228:I230)</f>
        <v>1.0098305001836414</v>
      </c>
      <c r="L231" s="12">
        <f>SUMPRODUCT(L228:L230,I228:I230)/SUM(I228:I230)</f>
        <v>1.0004719739403036</v>
      </c>
      <c r="M231" s="10"/>
      <c r="N231" s="10"/>
      <c r="O231" s="10"/>
      <c r="P231" s="10"/>
    </row>
    <row r="232" spans="1:1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x14ac:dyDescent="0.25">
      <c r="A233" s="9" t="s">
        <v>18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x14ac:dyDescent="0.25">
      <c r="A234" s="39" t="s">
        <v>180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</row>
    <row r="235" spans="1:16" ht="64.5" x14ac:dyDescent="0.25">
      <c r="A235" s="4" t="s">
        <v>0</v>
      </c>
      <c r="B235" s="24" t="s">
        <v>10</v>
      </c>
      <c r="C235" s="25" t="s">
        <v>1</v>
      </c>
      <c r="D235" s="26" t="s">
        <v>2</v>
      </c>
      <c r="E235" s="27" t="s">
        <v>12</v>
      </c>
      <c r="F235" s="27" t="s">
        <v>13</v>
      </c>
      <c r="G235" s="24" t="s">
        <v>11</v>
      </c>
      <c r="H235" s="2" t="s">
        <v>3</v>
      </c>
      <c r="I235" s="20" t="s">
        <v>22</v>
      </c>
      <c r="J235" s="3" t="s">
        <v>6</v>
      </c>
      <c r="K235" s="3" t="s">
        <v>4</v>
      </c>
      <c r="L235" s="3" t="s">
        <v>8</v>
      </c>
      <c r="M235" s="3" t="s">
        <v>7</v>
      </c>
      <c r="N235" s="3" t="s">
        <v>5</v>
      </c>
      <c r="O235" s="3" t="s">
        <v>9</v>
      </c>
      <c r="P235" s="3" t="s">
        <v>14</v>
      </c>
    </row>
    <row r="236" spans="1:16" x14ac:dyDescent="0.25">
      <c r="A236" s="6" t="s">
        <v>181</v>
      </c>
      <c r="B236" s="16">
        <v>8755917.8333299998</v>
      </c>
      <c r="C236" s="16">
        <v>2995166587.25</v>
      </c>
      <c r="D236" s="11">
        <f t="shared" ref="D236:D237" si="52">ROUND(C236/B236,2)</f>
        <v>342.07</v>
      </c>
      <c r="E236" s="12">
        <v>0.99868917110085487</v>
      </c>
      <c r="F236" s="12">
        <f>D236/(E236*D$238)</f>
        <v>0.95673021363215505</v>
      </c>
      <c r="G236" s="16">
        <v>406373</v>
      </c>
      <c r="H236" s="13">
        <f t="shared" ref="H236:H237" si="53">MIN(SQRT(G236/3000),1)</f>
        <v>1</v>
      </c>
      <c r="I236" s="19">
        <v>2959217</v>
      </c>
      <c r="J236" s="12">
        <v>1</v>
      </c>
      <c r="K236" s="12">
        <f t="shared" ref="K236:K237" si="54">F236*H236+M236*(1-H236)</f>
        <v>0.95673021363215505</v>
      </c>
      <c r="L236" s="12">
        <v>0.95580445730684016</v>
      </c>
      <c r="M236" s="12">
        <f>J236/$J$238</f>
        <v>0.97871738266443264</v>
      </c>
      <c r="N236" s="12">
        <f>K236/$K$238</f>
        <v>0.95760828553157895</v>
      </c>
      <c r="O236" s="14">
        <f>L236/$L$238</f>
        <v>0.95580445730684016</v>
      </c>
      <c r="P236" s="12">
        <f>O236/$O$236</f>
        <v>1</v>
      </c>
    </row>
    <row r="237" spans="1:16" x14ac:dyDescent="0.25">
      <c r="A237" s="28" t="s">
        <v>182</v>
      </c>
      <c r="B237" s="16">
        <v>1938291.4166699999</v>
      </c>
      <c r="C237" s="16">
        <v>833456942.30999994</v>
      </c>
      <c r="D237" s="11">
        <f t="shared" si="52"/>
        <v>430</v>
      </c>
      <c r="E237" s="12">
        <v>1.0056416725934225</v>
      </c>
      <c r="F237" s="12">
        <f>D237/(E237*D$238)</f>
        <v>1.1943456614246828</v>
      </c>
      <c r="G237" s="16">
        <v>122332</v>
      </c>
      <c r="H237" s="13">
        <f t="shared" si="53"/>
        <v>1</v>
      </c>
      <c r="I237" s="19">
        <v>641860</v>
      </c>
      <c r="J237" s="12">
        <v>1.1220000000000001</v>
      </c>
      <c r="K237" s="12">
        <f t="shared" si="54"/>
        <v>1.1943456614246828</v>
      </c>
      <c r="L237" s="12">
        <v>1.2037581423703365</v>
      </c>
      <c r="M237" s="12">
        <f>J237/$J$238</f>
        <v>1.0981209033494934</v>
      </c>
      <c r="N237" s="12">
        <f>K237/$K$238</f>
        <v>1.1954418130341471</v>
      </c>
      <c r="O237" s="14">
        <f>L237/$L$238</f>
        <v>1.2037581423703365</v>
      </c>
      <c r="P237" s="12">
        <f>O237/$O$236</f>
        <v>1.2594188415506586</v>
      </c>
    </row>
    <row r="238" spans="1:16" x14ac:dyDescent="0.25">
      <c r="A238" s="28" t="s">
        <v>20</v>
      </c>
      <c r="B238" s="16">
        <f>SUM(B236:B237)</f>
        <v>10694209.25</v>
      </c>
      <c r="C238" s="16">
        <f>SUM(C236:C237)</f>
        <v>3828623529.5599999</v>
      </c>
      <c r="D238" s="11">
        <f>ROUND(SUM(C236:C237)/SUM(B236:B237),2)</f>
        <v>358.01</v>
      </c>
      <c r="E238" s="12"/>
      <c r="F238" s="10"/>
      <c r="G238" s="16">
        <f>SUM(G236:G237)</f>
        <v>528705</v>
      </c>
      <c r="H238" s="10"/>
      <c r="I238" s="16">
        <f>SUM(I236:I237)</f>
        <v>3601077</v>
      </c>
      <c r="J238" s="12">
        <f>SUMPRODUCT(J236:J237,I236:I237)/SUM(I236:I237)</f>
        <v>1.0217454167183873</v>
      </c>
      <c r="K238" s="12">
        <f>SUMPRODUCT(K236:K237,I236:I237)/SUM(I236:I237)</f>
        <v>0.99908305732866909</v>
      </c>
      <c r="L238" s="12">
        <f>SUMPRODUCT(L236:L237,I236:I237)/SUM(I236:I237)</f>
        <v>1</v>
      </c>
      <c r="M238" s="10"/>
      <c r="N238" s="10"/>
      <c r="O238" s="10"/>
      <c r="P238" s="10"/>
    </row>
    <row r="239" spans="1:1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x14ac:dyDescent="0.25">
      <c r="A240" s="9" t="s">
        <v>18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x14ac:dyDescent="0.25">
      <c r="A241" s="39" t="s">
        <v>183</v>
      </c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</row>
    <row r="242" spans="1:16" ht="64.5" x14ac:dyDescent="0.25">
      <c r="A242" s="4" t="s">
        <v>0</v>
      </c>
      <c r="B242" s="24" t="s">
        <v>10</v>
      </c>
      <c r="C242" s="25" t="s">
        <v>1</v>
      </c>
      <c r="D242" s="26" t="s">
        <v>2</v>
      </c>
      <c r="E242" s="27" t="s">
        <v>12</v>
      </c>
      <c r="F242" s="27" t="s">
        <v>13</v>
      </c>
      <c r="G242" s="24" t="s">
        <v>11</v>
      </c>
      <c r="H242" s="2" t="s">
        <v>3</v>
      </c>
      <c r="I242" s="20" t="s">
        <v>22</v>
      </c>
      <c r="J242" s="3" t="s">
        <v>6</v>
      </c>
      <c r="K242" s="3" t="s">
        <v>4</v>
      </c>
      <c r="L242" s="3" t="s">
        <v>8</v>
      </c>
      <c r="M242" s="3" t="s">
        <v>7</v>
      </c>
      <c r="N242" s="3" t="s">
        <v>5</v>
      </c>
      <c r="O242" s="3" t="s">
        <v>9</v>
      </c>
      <c r="P242" s="3" t="s">
        <v>14</v>
      </c>
    </row>
    <row r="243" spans="1:16" x14ac:dyDescent="0.25">
      <c r="A243" s="6" t="s">
        <v>184</v>
      </c>
      <c r="B243" s="16">
        <v>2283932.5</v>
      </c>
      <c r="C243" s="16">
        <v>754780062.91999996</v>
      </c>
      <c r="D243" s="11">
        <f t="shared" ref="D243:D248" si="55">ROUND(C243/B243,2)</f>
        <v>330.47</v>
      </c>
      <c r="E243" s="12">
        <v>1.0219537651936703</v>
      </c>
      <c r="F243" s="12">
        <f>D243/(E243*D$249)</f>
        <v>0.90324514267307332</v>
      </c>
      <c r="G243" s="16">
        <v>87985</v>
      </c>
      <c r="H243" s="13">
        <f t="shared" ref="H243:H248" si="56">MIN(SQRT(G243/3000),1)</f>
        <v>1</v>
      </c>
      <c r="I243" s="19">
        <v>771710</v>
      </c>
      <c r="J243" s="12">
        <v>0.78</v>
      </c>
      <c r="K243" s="12">
        <f t="shared" ref="K243:K248" si="57">F243*H243+M243*(1-H243)</f>
        <v>0.90324514267307332</v>
      </c>
      <c r="L243" s="12">
        <v>0.88</v>
      </c>
      <c r="M243" s="12">
        <f>J243/$J$249</f>
        <v>0.90198783409632255</v>
      </c>
      <c r="N243" s="12">
        <f>K243/$K$249</f>
        <v>0.89940592893012916</v>
      </c>
      <c r="O243" s="14">
        <f>L243/$L$249</f>
        <v>0.85280521497326978</v>
      </c>
      <c r="P243" s="30">
        <f>ROUND(O243/$O$248,2)</f>
        <v>0.72</v>
      </c>
    </row>
    <row r="244" spans="1:16" x14ac:dyDescent="0.25">
      <c r="A244" s="28" t="s">
        <v>185</v>
      </c>
      <c r="B244" s="16">
        <v>4070273.1666700002</v>
      </c>
      <c r="C244" s="16">
        <v>1277532390.51</v>
      </c>
      <c r="D244" s="11">
        <f t="shared" si="55"/>
        <v>313.87</v>
      </c>
      <c r="E244" s="12">
        <v>0.95367998853693858</v>
      </c>
      <c r="F244" s="12">
        <f t="shared" ref="F244:F248" si="58">D244/(E244*D$249)</f>
        <v>0.91928882337999485</v>
      </c>
      <c r="G244" s="16">
        <v>178169</v>
      </c>
      <c r="H244" s="13">
        <f t="shared" si="56"/>
        <v>1</v>
      </c>
      <c r="I244" s="19">
        <v>1372619</v>
      </c>
      <c r="J244" s="12">
        <v>0.83</v>
      </c>
      <c r="K244" s="12">
        <f t="shared" si="57"/>
        <v>0.91928882337999485</v>
      </c>
      <c r="L244" s="12">
        <v>0.97499999999999998</v>
      </c>
      <c r="M244" s="12">
        <f t="shared" ref="M244:M248" si="59">J244/$J$249</f>
        <v>0.95980756705121495</v>
      </c>
      <c r="N244" s="12">
        <f t="shared" ref="N244:N248" si="60">K244/$K$249</f>
        <v>0.91538141650038451</v>
      </c>
      <c r="O244" s="14">
        <f t="shared" ref="O244:O248" si="61">L244/$L$249</f>
        <v>0.94486941431697502</v>
      </c>
      <c r="P244" s="30">
        <f t="shared" ref="P244:P248" si="62">ROUND(O244/$O$248,2)</f>
        <v>0.79</v>
      </c>
    </row>
    <row r="245" spans="1:16" x14ac:dyDescent="0.25">
      <c r="A245" s="28" t="s">
        <v>186</v>
      </c>
      <c r="B245" s="16">
        <v>149859.25</v>
      </c>
      <c r="C245" s="16">
        <v>58129318.629999995</v>
      </c>
      <c r="D245" s="11">
        <f t="shared" si="55"/>
        <v>387.89</v>
      </c>
      <c r="E245" s="12">
        <v>1.1365138303316733</v>
      </c>
      <c r="F245" s="12">
        <f t="shared" si="58"/>
        <v>0.95331999216574315</v>
      </c>
      <c r="G245" s="16">
        <v>7335</v>
      </c>
      <c r="H245" s="13">
        <f t="shared" si="56"/>
        <v>1</v>
      </c>
      <c r="I245" s="19">
        <v>50318</v>
      </c>
      <c r="J245" s="12">
        <v>0.85</v>
      </c>
      <c r="K245" s="12">
        <f t="shared" si="57"/>
        <v>0.95331999216574315</v>
      </c>
      <c r="L245" s="12">
        <v>1.034</v>
      </c>
      <c r="M245" s="12">
        <f t="shared" si="59"/>
        <v>0.98293546023317191</v>
      </c>
      <c r="N245" s="12">
        <f t="shared" si="60"/>
        <v>0.94926793692355871</v>
      </c>
      <c r="O245" s="14">
        <f t="shared" si="61"/>
        <v>1.0020461275935919</v>
      </c>
      <c r="P245" s="30">
        <f t="shared" si="62"/>
        <v>0.84</v>
      </c>
    </row>
    <row r="246" spans="1:16" x14ac:dyDescent="0.25">
      <c r="A246" s="28" t="s">
        <v>187</v>
      </c>
      <c r="B246" s="16">
        <v>1976150.8333300001</v>
      </c>
      <c r="C246" s="16">
        <v>834009846.46000004</v>
      </c>
      <c r="D246" s="11">
        <f t="shared" si="55"/>
        <v>422.04</v>
      </c>
      <c r="E246" s="12">
        <v>1.0350489719126985</v>
      </c>
      <c r="F246" s="12">
        <f t="shared" si="58"/>
        <v>1.138931378890961</v>
      </c>
      <c r="G246" s="16">
        <v>126594</v>
      </c>
      <c r="H246" s="13">
        <f t="shared" si="56"/>
        <v>1</v>
      </c>
      <c r="I246" s="19">
        <v>708101</v>
      </c>
      <c r="J246" s="12">
        <v>0.9</v>
      </c>
      <c r="K246" s="12">
        <f t="shared" si="57"/>
        <v>1.138931378890961</v>
      </c>
      <c r="L246" s="12">
        <v>1.1200000000000001</v>
      </c>
      <c r="M246" s="12">
        <f t="shared" si="59"/>
        <v>1.0407551931880645</v>
      </c>
      <c r="N246" s="12">
        <f t="shared" si="60"/>
        <v>1.1340903885600657</v>
      </c>
      <c r="O246" s="14">
        <f t="shared" si="61"/>
        <v>1.0853884554205253</v>
      </c>
      <c r="P246" s="30">
        <f t="shared" si="62"/>
        <v>0.91</v>
      </c>
    </row>
    <row r="247" spans="1:16" x14ac:dyDescent="0.25">
      <c r="A247" s="28" t="s">
        <v>188</v>
      </c>
      <c r="B247" s="16">
        <v>344223.91667000001</v>
      </c>
      <c r="C247" s="16">
        <v>141450860.41</v>
      </c>
      <c r="D247" s="11">
        <f t="shared" si="55"/>
        <v>410.93</v>
      </c>
      <c r="E247" s="12">
        <v>1.0176420972439544</v>
      </c>
      <c r="F247" s="12">
        <f t="shared" si="58"/>
        <v>1.1279182565163113</v>
      </c>
      <c r="G247" s="16">
        <v>20896</v>
      </c>
      <c r="H247" s="13">
        <f t="shared" si="56"/>
        <v>1</v>
      </c>
      <c r="I247" s="19">
        <v>110756</v>
      </c>
      <c r="J247" s="12">
        <v>0.95</v>
      </c>
      <c r="K247" s="12">
        <f t="shared" si="57"/>
        <v>1.1279182565163113</v>
      </c>
      <c r="L247" s="12">
        <v>1.18</v>
      </c>
      <c r="M247" s="12">
        <f t="shared" si="59"/>
        <v>1.0985749261429569</v>
      </c>
      <c r="N247" s="12">
        <f t="shared" si="60"/>
        <v>1.1231240770995035</v>
      </c>
      <c r="O247" s="14">
        <f t="shared" si="61"/>
        <v>1.1435342655323391</v>
      </c>
      <c r="P247" s="30">
        <f t="shared" si="62"/>
        <v>0.96</v>
      </c>
    </row>
    <row r="248" spans="1:16" x14ac:dyDescent="0.25">
      <c r="A248" s="28" t="s">
        <v>189</v>
      </c>
      <c r="B248" s="16">
        <v>1869769.5833300001</v>
      </c>
      <c r="C248" s="16">
        <v>762721050.63</v>
      </c>
      <c r="D248" s="11">
        <f t="shared" si="55"/>
        <v>407.92</v>
      </c>
      <c r="E248" s="12">
        <v>0.98714328790297345</v>
      </c>
      <c r="F248" s="12">
        <f t="shared" si="58"/>
        <v>1.1542493654808981</v>
      </c>
      <c r="G248" s="16">
        <v>107726</v>
      </c>
      <c r="H248" s="13">
        <f t="shared" si="56"/>
        <v>1</v>
      </c>
      <c r="I248" s="19">
        <v>587539</v>
      </c>
      <c r="J248" s="12">
        <v>1</v>
      </c>
      <c r="K248" s="12">
        <f t="shared" si="57"/>
        <v>1.1542493654808981</v>
      </c>
      <c r="L248" s="12">
        <v>1.23</v>
      </c>
      <c r="M248" s="12">
        <f t="shared" si="59"/>
        <v>1.1563946590978493</v>
      </c>
      <c r="N248" s="12">
        <f t="shared" si="60"/>
        <v>1.14934326655229</v>
      </c>
      <c r="O248" s="14">
        <f t="shared" si="61"/>
        <v>1.1919891072921838</v>
      </c>
      <c r="P248" s="30">
        <f t="shared" si="62"/>
        <v>1</v>
      </c>
    </row>
    <row r="249" spans="1:16" x14ac:dyDescent="0.25">
      <c r="A249" s="28" t="s">
        <v>20</v>
      </c>
      <c r="B249" s="16">
        <f>SUM(B243:B248)</f>
        <v>10694209.25</v>
      </c>
      <c r="C249" s="16">
        <f>SUM(C243:C248)</f>
        <v>3828623529.5599999</v>
      </c>
      <c r="D249" s="11">
        <f>ROUND(SUM(C243:C248)/SUM(B243:B248),2)</f>
        <v>358.01</v>
      </c>
      <c r="E249" s="12"/>
      <c r="F249" s="10"/>
      <c r="G249" s="16">
        <f>SUM(G243:G248)</f>
        <v>528705</v>
      </c>
      <c r="H249" s="10"/>
      <c r="I249" s="16">
        <f>SUM(I243:I248)</f>
        <v>3601043</v>
      </c>
      <c r="J249" s="12">
        <f>SUMPRODUCT(J243:J248,I243:I248)/SUM(I243:I248)</f>
        <v>0.86475667466342399</v>
      </c>
      <c r="K249" s="12">
        <f>SUMPRODUCT(K243:K248,I243:I248)/SUM(I243:I248)</f>
        <v>1.0042686106678338</v>
      </c>
      <c r="L249" s="12">
        <f>SUMPRODUCT(L243:L248,I243:I248)/SUM(I243:I248)</f>
        <v>1.0318886242124852</v>
      </c>
      <c r="M249" s="10"/>
      <c r="N249" s="10"/>
      <c r="O249" s="10"/>
      <c r="P249" s="10"/>
    </row>
    <row r="250" spans="1:1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x14ac:dyDescent="0.25">
      <c r="A251" s="9" t="s">
        <v>18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x14ac:dyDescent="0.25">
      <c r="A252" s="39" t="s">
        <v>190</v>
      </c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</row>
    <row r="253" spans="1:16" ht="64.5" x14ac:dyDescent="0.25">
      <c r="A253" s="4" t="s">
        <v>0</v>
      </c>
      <c r="B253" s="24" t="s">
        <v>10</v>
      </c>
      <c r="C253" s="25" t="s">
        <v>1</v>
      </c>
      <c r="D253" s="26" t="s">
        <v>2</v>
      </c>
      <c r="E253" s="27" t="s">
        <v>12</v>
      </c>
      <c r="F253" s="27" t="s">
        <v>13</v>
      </c>
      <c r="G253" s="24" t="s">
        <v>11</v>
      </c>
      <c r="H253" s="2" t="s">
        <v>3</v>
      </c>
      <c r="I253" s="20" t="s">
        <v>22</v>
      </c>
      <c r="J253" s="3" t="s">
        <v>6</v>
      </c>
      <c r="K253" s="3" t="s">
        <v>4</v>
      </c>
      <c r="L253" s="3" t="s">
        <v>8</v>
      </c>
      <c r="M253" s="3" t="s">
        <v>7</v>
      </c>
      <c r="N253" s="3" t="s">
        <v>5</v>
      </c>
      <c r="O253" s="3" t="s">
        <v>9</v>
      </c>
      <c r="P253" s="3" t="s">
        <v>14</v>
      </c>
    </row>
    <row r="254" spans="1:16" x14ac:dyDescent="0.25">
      <c r="A254" s="6" t="s">
        <v>191</v>
      </c>
      <c r="B254" s="16">
        <v>29437.5</v>
      </c>
      <c r="C254" s="16">
        <v>13824539.08</v>
      </c>
      <c r="D254" s="11">
        <f t="shared" ref="D254:D259" si="63">ROUND(C254/B254,2)</f>
        <v>469.62</v>
      </c>
      <c r="E254" s="12">
        <v>1.3096971448870278</v>
      </c>
      <c r="F254" s="12">
        <f>D254/(E254*D$260)</f>
        <v>1.0015682431063555</v>
      </c>
      <c r="G254" s="16">
        <v>1726</v>
      </c>
      <c r="H254" s="13">
        <f t="shared" ref="H254:H259" si="64">MIN(SQRT(G254/3000),1)</f>
        <v>0.75850730605138761</v>
      </c>
      <c r="I254" s="19">
        <v>10524</v>
      </c>
      <c r="J254" s="12">
        <v>0.94199999999999995</v>
      </c>
      <c r="K254" s="12">
        <f t="shared" ref="K254:K259" si="65">F254*H254+M254*(1-H254)</f>
        <v>0.98745295355023432</v>
      </c>
      <c r="L254" s="12">
        <v>0.98</v>
      </c>
      <c r="M254" s="12">
        <f>J254/$J$260</f>
        <v>0.94311807086584509</v>
      </c>
      <c r="N254" s="12">
        <f>K254/$K$260</f>
        <v>0.99209522516304027</v>
      </c>
      <c r="O254" s="14" t="e">
        <f>L254/$L$260</f>
        <v>#DIV/0!</v>
      </c>
      <c r="P254" s="12" t="e">
        <f>O254/$O$259</f>
        <v>#DIV/0!</v>
      </c>
    </row>
    <row r="255" spans="1:16" x14ac:dyDescent="0.25">
      <c r="A255" s="28" t="s">
        <v>192</v>
      </c>
      <c r="B255" s="16">
        <v>89479.416670000006</v>
      </c>
      <c r="C255" s="16">
        <v>66542852.510000005</v>
      </c>
      <c r="D255" s="11">
        <f t="shared" si="63"/>
        <v>743.67</v>
      </c>
      <c r="E255" s="12">
        <v>1.9879153066459372</v>
      </c>
      <c r="F255" s="12">
        <f t="shared" ref="F255:F259" si="66">D255/(E255*D$260)</f>
        <v>1.0449300695030306</v>
      </c>
      <c r="G255" s="16">
        <v>8129</v>
      </c>
      <c r="H255" s="13">
        <f t="shared" si="64"/>
        <v>1</v>
      </c>
      <c r="I255" s="19">
        <v>27317</v>
      </c>
      <c r="J255" s="12">
        <v>0.94199999999999995</v>
      </c>
      <c r="K255" s="12">
        <f t="shared" si="65"/>
        <v>1.0449300695030306</v>
      </c>
      <c r="L255" s="12">
        <v>0.98</v>
      </c>
      <c r="M255" s="12">
        <f t="shared" ref="M255:M259" si="67">J255/$J$260</f>
        <v>0.94311807086584509</v>
      </c>
      <c r="N255" s="12">
        <f t="shared" ref="N255:N259" si="68">K255/$K$260</f>
        <v>1.049842555897021</v>
      </c>
      <c r="O255" s="14" t="e">
        <f t="shared" ref="O255:O259" si="69">L255/$L$260</f>
        <v>#DIV/0!</v>
      </c>
      <c r="P255" s="12" t="e">
        <f t="shared" ref="P255:P259" si="70">O255/$O$259</f>
        <v>#DIV/0!</v>
      </c>
    </row>
    <row r="256" spans="1:16" x14ac:dyDescent="0.25">
      <c r="A256" s="28" t="s">
        <v>193</v>
      </c>
      <c r="B256" s="16">
        <v>98730.583329999994</v>
      </c>
      <c r="C256" s="16">
        <v>72381862.180000007</v>
      </c>
      <c r="D256" s="11">
        <f t="shared" si="63"/>
        <v>733.13</v>
      </c>
      <c r="E256" s="12">
        <v>1.8416392559080124</v>
      </c>
      <c r="F256" s="12">
        <f t="shared" si="66"/>
        <v>1.1119397865510579</v>
      </c>
      <c r="G256" s="16">
        <v>9646</v>
      </c>
      <c r="H256" s="13">
        <f t="shared" si="64"/>
        <v>1</v>
      </c>
      <c r="I256" s="19">
        <v>31305</v>
      </c>
      <c r="J256" s="12">
        <v>0.94199999999999995</v>
      </c>
      <c r="K256" s="12">
        <f t="shared" si="65"/>
        <v>1.1119397865510579</v>
      </c>
      <c r="L256" s="12">
        <v>0.98</v>
      </c>
      <c r="M256" s="12">
        <f t="shared" si="67"/>
        <v>0.94311807086584509</v>
      </c>
      <c r="N256" s="12">
        <f t="shared" si="68"/>
        <v>1.1171673029483673</v>
      </c>
      <c r="O256" s="14" t="e">
        <f t="shared" si="69"/>
        <v>#DIV/0!</v>
      </c>
      <c r="P256" s="12" t="e">
        <f t="shared" si="70"/>
        <v>#DIV/0!</v>
      </c>
    </row>
    <row r="257" spans="1:16" x14ac:dyDescent="0.25">
      <c r="A257" s="28" t="s">
        <v>194</v>
      </c>
      <c r="B257" s="16">
        <v>7013.6666699999996</v>
      </c>
      <c r="C257" s="16">
        <v>4972792.24</v>
      </c>
      <c r="D257" s="11">
        <f t="shared" si="63"/>
        <v>709.01</v>
      </c>
      <c r="E257" s="12">
        <v>1.679229493495886</v>
      </c>
      <c r="F257" s="12">
        <f t="shared" si="66"/>
        <v>1.1793620520746562</v>
      </c>
      <c r="G257" s="16">
        <v>850</v>
      </c>
      <c r="H257" s="13">
        <f t="shared" si="64"/>
        <v>0.53229064742237708</v>
      </c>
      <c r="I257" s="19">
        <v>2484</v>
      </c>
      <c r="J257" s="12">
        <v>0.94199999999999995</v>
      </c>
      <c r="K257" s="12">
        <f t="shared" si="65"/>
        <v>1.0688685325731231</v>
      </c>
      <c r="L257" s="12">
        <v>0.98</v>
      </c>
      <c r="M257" s="12">
        <f t="shared" si="67"/>
        <v>0.94311807086584509</v>
      </c>
      <c r="N257" s="12">
        <f t="shared" si="68"/>
        <v>1.0738935598706218</v>
      </c>
      <c r="O257" s="14" t="e">
        <f t="shared" si="69"/>
        <v>#DIV/0!</v>
      </c>
      <c r="P257" s="12" t="e">
        <f t="shared" si="70"/>
        <v>#DIV/0!</v>
      </c>
    </row>
    <row r="258" spans="1:16" x14ac:dyDescent="0.25">
      <c r="A258" s="28" t="s">
        <v>195</v>
      </c>
      <c r="B258" s="16">
        <v>5965.3333300000004</v>
      </c>
      <c r="C258" s="16">
        <v>4562921.08</v>
      </c>
      <c r="D258" s="11">
        <f t="shared" si="63"/>
        <v>764.91</v>
      </c>
      <c r="E258" s="12">
        <v>1.9764463420643357</v>
      </c>
      <c r="F258" s="12">
        <f t="shared" si="66"/>
        <v>1.0810110984552708</v>
      </c>
      <c r="G258" s="16">
        <v>719</v>
      </c>
      <c r="H258" s="13">
        <f t="shared" si="64"/>
        <v>0.48955762343841269</v>
      </c>
      <c r="I258" s="19">
        <v>1975</v>
      </c>
      <c r="J258" s="12">
        <v>0.94199999999999995</v>
      </c>
      <c r="K258" s="12">
        <f t="shared" si="65"/>
        <v>1.0106246537412518</v>
      </c>
      <c r="L258" s="12">
        <v>0.98</v>
      </c>
      <c r="M258" s="12">
        <f t="shared" si="67"/>
        <v>0.94311807086584509</v>
      </c>
      <c r="N258" s="12">
        <f t="shared" si="68"/>
        <v>1.0153758615070465</v>
      </c>
      <c r="O258" s="14" t="e">
        <f t="shared" si="69"/>
        <v>#DIV/0!</v>
      </c>
      <c r="P258" s="12" t="e">
        <f t="shared" si="70"/>
        <v>#DIV/0!</v>
      </c>
    </row>
    <row r="259" spans="1:16" x14ac:dyDescent="0.25">
      <c r="A259" s="28" t="s">
        <v>182</v>
      </c>
      <c r="B259" s="16">
        <v>10463582.75</v>
      </c>
      <c r="C259" s="16">
        <v>3666338562.4700003</v>
      </c>
      <c r="D259" s="11">
        <f t="shared" si="63"/>
        <v>350.39</v>
      </c>
      <c r="E259" s="12">
        <v>0.98475743805880966</v>
      </c>
      <c r="F259" s="12">
        <f t="shared" si="66"/>
        <v>0.99386472293348516</v>
      </c>
      <c r="G259" s="16">
        <v>507635</v>
      </c>
      <c r="H259" s="13">
        <f t="shared" si="64"/>
        <v>1</v>
      </c>
      <c r="I259" s="19">
        <v>3527469</v>
      </c>
      <c r="J259" s="12">
        <v>1</v>
      </c>
      <c r="K259" s="12">
        <f t="shared" si="65"/>
        <v>0.99386472293348516</v>
      </c>
      <c r="L259" s="12">
        <v>0.999</v>
      </c>
      <c r="M259" s="12">
        <f t="shared" si="67"/>
        <v>1.0011869117471817</v>
      </c>
      <c r="N259" s="12">
        <f t="shared" si="68"/>
        <v>0.99853713793174426</v>
      </c>
      <c r="O259" s="14" t="e">
        <f t="shared" si="69"/>
        <v>#DIV/0!</v>
      </c>
      <c r="P259" s="12" t="e">
        <f t="shared" si="70"/>
        <v>#DIV/0!</v>
      </c>
    </row>
    <row r="260" spans="1:16" x14ac:dyDescent="0.25">
      <c r="A260" s="28" t="s">
        <v>20</v>
      </c>
      <c r="B260" s="16">
        <f>SUM(B254:B259)</f>
        <v>10694209.25</v>
      </c>
      <c r="C260" s="16">
        <f>SUM(C254:C259)</f>
        <v>3828623529.5600004</v>
      </c>
      <c r="D260" s="11">
        <f>ROUND(SUM(C254:C259)/SUM(B254:B259),2)</f>
        <v>358.01</v>
      </c>
      <c r="E260" s="12"/>
      <c r="F260" s="10"/>
      <c r="G260" s="16">
        <f>SUM(G254:G259)</f>
        <v>528705</v>
      </c>
      <c r="H260" s="10"/>
      <c r="I260" s="16">
        <f>SUM(I254:I259)</f>
        <v>3601074</v>
      </c>
      <c r="J260" s="12">
        <f>SUMPRODUCT(J254:J259,I254:I259)/SUM(I254:I259)</f>
        <v>0.998814495342223</v>
      </c>
      <c r="K260" s="12">
        <f>SUMPRODUCT(K254:K259,I254:I259)/SUM(I254:I259)</f>
        <v>0.99532073988961789</v>
      </c>
      <c r="L260" s="12"/>
      <c r="M260" s="10"/>
      <c r="N260" s="10"/>
      <c r="O260" s="10"/>
      <c r="P260" s="10"/>
    </row>
    <row r="261" spans="1:1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x14ac:dyDescent="0.25">
      <c r="A262" s="9" t="s">
        <v>18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x14ac:dyDescent="0.25">
      <c r="A263" s="39" t="s">
        <v>196</v>
      </c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</row>
    <row r="264" spans="1:16" ht="64.5" x14ac:dyDescent="0.25">
      <c r="A264" s="4" t="s">
        <v>0</v>
      </c>
      <c r="B264" s="24" t="s">
        <v>10</v>
      </c>
      <c r="C264" s="25" t="s">
        <v>1</v>
      </c>
      <c r="D264" s="26" t="s">
        <v>2</v>
      </c>
      <c r="E264" s="27" t="s">
        <v>12</v>
      </c>
      <c r="F264" s="27" t="s">
        <v>13</v>
      </c>
      <c r="G264" s="24" t="s">
        <v>11</v>
      </c>
      <c r="H264" s="2" t="s">
        <v>3</v>
      </c>
      <c r="I264" s="20" t="s">
        <v>22</v>
      </c>
      <c r="J264" s="3" t="s">
        <v>6</v>
      </c>
      <c r="K264" s="3" t="s">
        <v>4</v>
      </c>
      <c r="L264" s="3" t="s">
        <v>8</v>
      </c>
      <c r="M264" s="3" t="s">
        <v>7</v>
      </c>
      <c r="N264" s="3" t="s">
        <v>5</v>
      </c>
      <c r="O264" s="3" t="s">
        <v>9</v>
      </c>
      <c r="P264" s="3" t="s">
        <v>14</v>
      </c>
    </row>
    <row r="265" spans="1:16" x14ac:dyDescent="0.25">
      <c r="A265" s="6" t="s">
        <v>197</v>
      </c>
      <c r="B265" s="16">
        <v>1462351.75</v>
      </c>
      <c r="C265" s="16">
        <v>785975000.44000006</v>
      </c>
      <c r="D265" s="11">
        <f t="shared" ref="D265:D269" si="71">ROUND(C265/B265,2)</f>
        <v>537.47</v>
      </c>
      <c r="E265" s="12">
        <v>1.1373437912282425</v>
      </c>
      <c r="F265" s="12">
        <f>D265/(E265*D$270)</f>
        <v>1.3199798739825344</v>
      </c>
      <c r="G265" s="16">
        <v>108130</v>
      </c>
      <c r="H265" s="13">
        <f t="shared" ref="H265:H269" si="72">MIN(SQRT(G265/3000),1)</f>
        <v>1</v>
      </c>
      <c r="I265" s="19">
        <v>459990</v>
      </c>
      <c r="J265" s="12">
        <v>0.97200529728924645</v>
      </c>
      <c r="K265" s="12">
        <f t="shared" ref="K265:K269" si="73">F265*H265+M265*(1-H265)</f>
        <v>1.3199798739825344</v>
      </c>
      <c r="L265" s="12">
        <v>1.23</v>
      </c>
      <c r="M265" s="12">
        <f>J265/$J$270</f>
        <v>1.1941231823340133</v>
      </c>
      <c r="N265" s="12">
        <f>K265/$K$270</f>
        <v>1.3318071971345855</v>
      </c>
      <c r="O265" s="14">
        <f>L265/$L$270</f>
        <v>1.2463490108567552</v>
      </c>
      <c r="P265" s="30">
        <f>ROUND(O265/$O$265,2)</f>
        <v>1</v>
      </c>
    </row>
    <row r="266" spans="1:16" x14ac:dyDescent="0.25">
      <c r="A266" s="28" t="s">
        <v>198</v>
      </c>
      <c r="B266" s="16">
        <v>427085.33332999999</v>
      </c>
      <c r="C266" s="16">
        <v>169469573.48000002</v>
      </c>
      <c r="D266" s="11">
        <f t="shared" si="71"/>
        <v>396.8</v>
      </c>
      <c r="E266" s="12">
        <v>1.0592486019009533</v>
      </c>
      <c r="F266" s="12">
        <f t="shared" ref="F266:F269" si="74">D266/(E266*D$270)</f>
        <v>1.0463539218383688</v>
      </c>
      <c r="G266" s="16">
        <v>24289</v>
      </c>
      <c r="H266" s="13">
        <f t="shared" si="72"/>
        <v>1</v>
      </c>
      <c r="I266" s="19">
        <v>135994</v>
      </c>
      <c r="J266" s="12">
        <v>0.91</v>
      </c>
      <c r="K266" s="12">
        <f t="shared" si="73"/>
        <v>1.0463539218383688</v>
      </c>
      <c r="L266" s="12">
        <v>1.1000000000000001</v>
      </c>
      <c r="M266" s="12">
        <f t="shared" ref="M266:M269" si="75">J266/$J$270</f>
        <v>1.1179487385042401</v>
      </c>
      <c r="N266" s="12">
        <f t="shared" ref="N266:N269" si="76">K266/$K$270</f>
        <v>1.0557294935489132</v>
      </c>
      <c r="O266" s="14">
        <f t="shared" ref="O266:O269" si="77">L266/$L$270</f>
        <v>1.1146210666198624</v>
      </c>
      <c r="P266" s="30">
        <f t="shared" ref="P266:P269" si="78">ROUND(O266/$O$265,2)</f>
        <v>0.89</v>
      </c>
    </row>
    <row r="267" spans="1:16" x14ac:dyDescent="0.25">
      <c r="A267" s="28" t="s">
        <v>199</v>
      </c>
      <c r="B267" s="16">
        <v>394518.58332999999</v>
      </c>
      <c r="C267" s="16">
        <v>151778233.17000002</v>
      </c>
      <c r="D267" s="11">
        <f t="shared" si="71"/>
        <v>384.72</v>
      </c>
      <c r="E267" s="12">
        <v>1.0316511000783513</v>
      </c>
      <c r="F267" s="12">
        <f t="shared" si="74"/>
        <v>1.0416378700856537</v>
      </c>
      <c r="G267" s="16">
        <v>21519</v>
      </c>
      <c r="H267" s="13">
        <f t="shared" si="72"/>
        <v>1</v>
      </c>
      <c r="I267" s="19">
        <v>144942</v>
      </c>
      <c r="J267" s="12">
        <v>0.85</v>
      </c>
      <c r="K267" s="12">
        <f t="shared" si="73"/>
        <v>1.0416378700856537</v>
      </c>
      <c r="L267" s="12">
        <v>1.04</v>
      </c>
      <c r="M267" s="12">
        <f t="shared" si="75"/>
        <v>1.0442378326687958</v>
      </c>
      <c r="N267" s="12">
        <f t="shared" si="76"/>
        <v>1.0509711848882097</v>
      </c>
      <c r="O267" s="14">
        <f t="shared" si="77"/>
        <v>1.0538235538951426</v>
      </c>
      <c r="P267" s="30">
        <f t="shared" si="78"/>
        <v>0.85</v>
      </c>
    </row>
    <row r="268" spans="1:16" x14ac:dyDescent="0.25">
      <c r="A268" s="28" t="s">
        <v>200</v>
      </c>
      <c r="B268" s="16">
        <v>362041.41667000001</v>
      </c>
      <c r="C268" s="16">
        <v>133235011.13</v>
      </c>
      <c r="D268" s="11">
        <f t="shared" si="71"/>
        <v>368.01</v>
      </c>
      <c r="E268" s="12">
        <v>1.0122472496712631</v>
      </c>
      <c r="F268" s="12">
        <f t="shared" si="74"/>
        <v>1.015495157926263</v>
      </c>
      <c r="G268" s="16">
        <v>18640</v>
      </c>
      <c r="H268" s="13">
        <f t="shared" si="72"/>
        <v>1</v>
      </c>
      <c r="I268" s="19">
        <v>125157</v>
      </c>
      <c r="J268" s="12">
        <v>0.83</v>
      </c>
      <c r="K268" s="12">
        <f t="shared" si="73"/>
        <v>1.015495157926263</v>
      </c>
      <c r="L268" s="12">
        <v>1.02</v>
      </c>
      <c r="M268" s="12">
        <f t="shared" si="75"/>
        <v>1.0196675307236476</v>
      </c>
      <c r="N268" s="12">
        <f t="shared" si="76"/>
        <v>1.024594228017309</v>
      </c>
      <c r="O268" s="14">
        <f t="shared" si="77"/>
        <v>1.0335577163202361</v>
      </c>
      <c r="P268" s="30">
        <f t="shared" si="78"/>
        <v>0.83</v>
      </c>
    </row>
    <row r="269" spans="1:16" x14ac:dyDescent="0.25">
      <c r="A269" s="28" t="s">
        <v>201</v>
      </c>
      <c r="B269" s="16">
        <v>8048212.1666700002</v>
      </c>
      <c r="C269" s="16">
        <v>2588165711.3400002</v>
      </c>
      <c r="D269" s="11">
        <f t="shared" si="71"/>
        <v>321.58</v>
      </c>
      <c r="E269" s="12">
        <v>0.96661134710967589</v>
      </c>
      <c r="F269" s="12">
        <f t="shared" si="74"/>
        <v>0.92927014411949715</v>
      </c>
      <c r="G269" s="16">
        <v>356127</v>
      </c>
      <c r="H269" s="13">
        <f t="shared" si="72"/>
        <v>1</v>
      </c>
      <c r="I269" s="19">
        <v>2734994</v>
      </c>
      <c r="J269" s="12">
        <v>0.78</v>
      </c>
      <c r="K269" s="12">
        <f t="shared" si="73"/>
        <v>0.92927014411949715</v>
      </c>
      <c r="L269" s="12">
        <v>0.9360382042516745</v>
      </c>
      <c r="M269" s="12">
        <f t="shared" si="75"/>
        <v>0.9582417758607773</v>
      </c>
      <c r="N269" s="12">
        <f t="shared" si="76"/>
        <v>0.93759661826254148</v>
      </c>
      <c r="O269" s="14">
        <f t="shared" si="77"/>
        <v>0.94847991056358372</v>
      </c>
      <c r="P269" s="30">
        <f t="shared" si="78"/>
        <v>0.76</v>
      </c>
    </row>
    <row r="270" spans="1:16" x14ac:dyDescent="0.25">
      <c r="A270" s="28" t="s">
        <v>20</v>
      </c>
      <c r="B270" s="16">
        <f>SUM(B265:B269)</f>
        <v>10694209.25</v>
      </c>
      <c r="C270" s="16">
        <f>SUM(C265:C269)</f>
        <v>3828623529.5600004</v>
      </c>
      <c r="D270" s="11">
        <f>ROUND(SUM(C265:C269)/SUM(B265:B269),2)</f>
        <v>358.01</v>
      </c>
      <c r="E270" s="12"/>
      <c r="F270" s="10"/>
      <c r="G270" s="16">
        <f>SUM(G265:G269)</f>
        <v>528705</v>
      </c>
      <c r="H270" s="10"/>
      <c r="I270" s="16">
        <f>SUM(I265:I269)</f>
        <v>3601077</v>
      </c>
      <c r="J270" s="12">
        <f>SUMPRODUCT(J265:J269,I265:I269)/SUM(I265:I269)</f>
        <v>0.81399081072137058</v>
      </c>
      <c r="K270" s="12">
        <f>SUMPRODUCT(K265:K269,I265:I269)/SUM(I265:I269)</f>
        <v>0.99111934281666447</v>
      </c>
      <c r="L270" s="12">
        <f>SUMPRODUCT(L265:L269,I265:I269)/SUM(I265:I269)</f>
        <v>0.98688247776959626</v>
      </c>
      <c r="M270" s="10"/>
      <c r="N270" s="10"/>
      <c r="O270" s="10"/>
      <c r="P270" s="10"/>
    </row>
    <row r="271" spans="1:16" x14ac:dyDescent="0.25">
      <c r="A271" s="28"/>
      <c r="B271" s="10"/>
      <c r="C271" s="10"/>
      <c r="D271" s="10"/>
      <c r="E271" s="12"/>
      <c r="F271" s="10"/>
      <c r="G271" s="10"/>
      <c r="H271" s="10"/>
      <c r="I271" s="10"/>
      <c r="J271" s="12"/>
      <c r="K271" s="10"/>
      <c r="L271" s="12"/>
      <c r="M271" s="10"/>
      <c r="N271" s="10"/>
      <c r="O271" s="10"/>
      <c r="P271" s="10"/>
    </row>
    <row r="272" spans="1:16" x14ac:dyDescent="0.25">
      <c r="A272" s="9" t="s">
        <v>18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x14ac:dyDescent="0.25">
      <c r="A273" s="39" t="s">
        <v>202</v>
      </c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</row>
    <row r="274" spans="1:16" ht="64.5" x14ac:dyDescent="0.25">
      <c r="A274" s="4" t="s">
        <v>0</v>
      </c>
      <c r="B274" s="24" t="s">
        <v>10</v>
      </c>
      <c r="C274" s="25" t="s">
        <v>1</v>
      </c>
      <c r="D274" s="26" t="s">
        <v>2</v>
      </c>
      <c r="E274" s="27" t="s">
        <v>12</v>
      </c>
      <c r="F274" s="27" t="s">
        <v>13</v>
      </c>
      <c r="G274" s="24" t="s">
        <v>11</v>
      </c>
      <c r="H274" s="2" t="s">
        <v>3</v>
      </c>
      <c r="I274" s="20" t="s">
        <v>22</v>
      </c>
      <c r="J274" s="3" t="s">
        <v>6</v>
      </c>
      <c r="K274" s="3" t="s">
        <v>4</v>
      </c>
      <c r="L274" s="3" t="s">
        <v>8</v>
      </c>
      <c r="M274" s="3" t="s">
        <v>7</v>
      </c>
      <c r="N274" s="3" t="s">
        <v>5</v>
      </c>
      <c r="O274" s="3" t="s">
        <v>9</v>
      </c>
      <c r="P274" s="3" t="s">
        <v>14</v>
      </c>
    </row>
    <row r="275" spans="1:16" x14ac:dyDescent="0.25">
      <c r="A275" s="6" t="s">
        <v>181</v>
      </c>
      <c r="B275" s="16">
        <v>740387.83333000005</v>
      </c>
      <c r="C275" s="16">
        <v>501773419.60000002</v>
      </c>
      <c r="D275" s="11">
        <f t="shared" ref="D275:D276" si="79">ROUND(C275/B275,2)</f>
        <v>677.72</v>
      </c>
      <c r="E275" s="12">
        <v>1.8494882805494108</v>
      </c>
      <c r="F275" s="12">
        <f>D275/(E275*D$277)</f>
        <v>1.023537033437913</v>
      </c>
      <c r="G275" s="16">
        <v>67424</v>
      </c>
      <c r="H275" s="13">
        <f t="shared" ref="H275:H276" si="80">MIN(SQRT(G275/3000),1)</f>
        <v>1</v>
      </c>
      <c r="I275" s="19">
        <v>250058</v>
      </c>
      <c r="J275" s="12">
        <v>0.97099999999999997</v>
      </c>
      <c r="K275" s="12">
        <f t="shared" ref="K275:K276" si="81">F275*H275+M275*(1-H275)</f>
        <v>1.023537033437913</v>
      </c>
      <c r="L275" s="12">
        <v>0.98</v>
      </c>
      <c r="M275" s="12">
        <f>J275/$J$277</f>
        <v>0.97295930035517664</v>
      </c>
      <c r="N275" s="12">
        <f>K275/$K$277</f>
        <v>1.0268748889621355</v>
      </c>
      <c r="O275" s="14">
        <f>L275/$L$277</f>
        <v>0.98248266779746674</v>
      </c>
      <c r="P275" s="12">
        <f>O275/$O$276</f>
        <v>0.98120007321523417</v>
      </c>
    </row>
    <row r="276" spans="1:16" x14ac:dyDescent="0.25">
      <c r="A276" s="28" t="s">
        <v>182</v>
      </c>
      <c r="B276" s="16">
        <v>9953821.4166700002</v>
      </c>
      <c r="C276" s="16">
        <v>3326850109.96</v>
      </c>
      <c r="D276" s="11">
        <f t="shared" si="79"/>
        <v>334.23</v>
      </c>
      <c r="E276" s="12">
        <v>0.93850387921185752</v>
      </c>
      <c r="F276" s="12">
        <f>D276/(E276*D$277)</f>
        <v>0.9947505759505394</v>
      </c>
      <c r="G276" s="16">
        <v>461281</v>
      </c>
      <c r="H276" s="13">
        <f t="shared" si="80"/>
        <v>1</v>
      </c>
      <c r="I276" s="19">
        <v>3351019</v>
      </c>
      <c r="J276" s="12">
        <v>1</v>
      </c>
      <c r="K276" s="12">
        <f t="shared" si="81"/>
        <v>0.9947505759505394</v>
      </c>
      <c r="L276" s="12">
        <v>0.99877693321882699</v>
      </c>
      <c r="M276" s="12">
        <f>J276/$J$277</f>
        <v>1.0020178170496155</v>
      </c>
      <c r="N276" s="12">
        <f>K276/$K$277</f>
        <v>0.99799455598906073</v>
      </c>
      <c r="O276" s="14">
        <f>L276/$L$277</f>
        <v>1.0013071692687809</v>
      </c>
      <c r="P276" s="12">
        <f>O276/$O$276</f>
        <v>1</v>
      </c>
    </row>
    <row r="277" spans="1:16" x14ac:dyDescent="0.25">
      <c r="A277" s="28" t="s">
        <v>20</v>
      </c>
      <c r="B277" s="16">
        <f>SUM(B275:B276)</f>
        <v>10694209.25</v>
      </c>
      <c r="C277" s="16">
        <f>SUM(C275:C276)</f>
        <v>3828623529.5599999</v>
      </c>
      <c r="D277" s="11">
        <f>ROUND(SUM(C275:C276)/SUM(B275:B276),2)</f>
        <v>358.01</v>
      </c>
      <c r="E277" s="12"/>
      <c r="F277" s="10"/>
      <c r="G277" s="16">
        <f>SUM(G275:G276)</f>
        <v>528705</v>
      </c>
      <c r="H277" s="10"/>
      <c r="I277" s="16">
        <f>SUM(I275:I276)</f>
        <v>3601077</v>
      </c>
      <c r="J277" s="12">
        <f>SUMPRODUCT(J275:J276,I275:I276)/SUM(I275:I276)</f>
        <v>0.99798624633685973</v>
      </c>
      <c r="K277" s="12">
        <f>SUMPRODUCT(K275:K276,I275:I276)/SUM(I275:I276)</f>
        <v>0.99674950126826456</v>
      </c>
      <c r="L277" s="12">
        <f>SUMPRODUCT(L275:L276,I275:I276)/SUM(I275:I276)</f>
        <v>0.99747306707910444</v>
      </c>
      <c r="M277" s="10"/>
      <c r="N277" s="10"/>
      <c r="O277" s="10"/>
      <c r="P277" s="10"/>
    </row>
    <row r="278" spans="1:1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x14ac:dyDescent="0.25">
      <c r="A279" s="9" t="s">
        <v>18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x14ac:dyDescent="0.25">
      <c r="A280" s="39" t="s">
        <v>203</v>
      </c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</row>
    <row r="281" spans="1:16" ht="64.5" x14ac:dyDescent="0.25">
      <c r="A281" s="4" t="s">
        <v>0</v>
      </c>
      <c r="B281" s="24" t="s">
        <v>10</v>
      </c>
      <c r="C281" s="25" t="s">
        <v>1</v>
      </c>
      <c r="D281" s="26" t="s">
        <v>2</v>
      </c>
      <c r="E281" s="27" t="s">
        <v>12</v>
      </c>
      <c r="F281" s="27" t="s">
        <v>13</v>
      </c>
      <c r="G281" s="24" t="s">
        <v>11</v>
      </c>
      <c r="H281" s="2" t="s">
        <v>3</v>
      </c>
      <c r="I281" s="20" t="s">
        <v>22</v>
      </c>
      <c r="J281" s="3" t="s">
        <v>6</v>
      </c>
      <c r="K281" s="3" t="s">
        <v>4</v>
      </c>
      <c r="L281" s="3" t="s">
        <v>8</v>
      </c>
      <c r="M281" s="3" t="s">
        <v>7</v>
      </c>
      <c r="N281" s="3" t="s">
        <v>5</v>
      </c>
      <c r="O281" s="3" t="s">
        <v>9</v>
      </c>
      <c r="P281" s="3" t="s">
        <v>14</v>
      </c>
    </row>
    <row r="282" spans="1:16" x14ac:dyDescent="0.25">
      <c r="A282" s="6" t="s">
        <v>181</v>
      </c>
      <c r="B282" s="16">
        <v>77566.916670000006</v>
      </c>
      <c r="C282" s="16">
        <v>27881043.43</v>
      </c>
      <c r="D282" s="11">
        <f t="shared" ref="D282:D283" si="82">ROUND(C282/B282,2)</f>
        <v>359.45</v>
      </c>
      <c r="E282" s="12">
        <v>0.8795083015332078</v>
      </c>
      <c r="F282" s="12">
        <f>D282/(E282*D$284)</f>
        <v>1.1415722083186051</v>
      </c>
      <c r="G282" s="16">
        <v>3512</v>
      </c>
      <c r="H282" s="13">
        <f t="shared" ref="H282:H283" si="83">MIN(SQRT(G282/3000),1)</f>
        <v>1</v>
      </c>
      <c r="I282" s="19">
        <v>25426</v>
      </c>
      <c r="J282" s="12">
        <v>0.95</v>
      </c>
      <c r="K282" s="12">
        <f t="shared" ref="K282:K283" si="84">F282*H282+M282*(1-H282)</f>
        <v>1.1415722083186051</v>
      </c>
      <c r="L282" s="12">
        <v>0.97899999999999998</v>
      </c>
      <c r="M282" s="12">
        <f>J282/$J$284</f>
        <v>0.95033550005212775</v>
      </c>
      <c r="N282" s="12">
        <f>K282/$K$284</f>
        <v>1.141145529318486</v>
      </c>
      <c r="O282" s="14">
        <f>L282/$L$284</f>
        <v>0.98033590873322685</v>
      </c>
      <c r="P282" s="12">
        <f>O282/$O$283</f>
        <v>0.9801988486507287</v>
      </c>
    </row>
    <row r="283" spans="1:16" x14ac:dyDescent="0.25">
      <c r="A283" s="28" t="s">
        <v>182</v>
      </c>
      <c r="B283" s="16">
        <v>10616642.33333</v>
      </c>
      <c r="C283" s="16">
        <v>3800742486.1300001</v>
      </c>
      <c r="D283" s="11">
        <f t="shared" si="82"/>
        <v>358</v>
      </c>
      <c r="E283" s="12">
        <v>1.000602586628718</v>
      </c>
      <c r="F283" s="12">
        <f>D283/(E283*D$284)</f>
        <v>0.99936986090401014</v>
      </c>
      <c r="G283" s="16">
        <v>525193</v>
      </c>
      <c r="H283" s="13">
        <f t="shared" si="83"/>
        <v>1</v>
      </c>
      <c r="I283" s="19">
        <v>3575651</v>
      </c>
      <c r="J283" s="12">
        <v>1</v>
      </c>
      <c r="K283" s="12">
        <f t="shared" si="84"/>
        <v>0.99936986090401014</v>
      </c>
      <c r="L283" s="12">
        <v>0.99877693321882699</v>
      </c>
      <c r="M283" s="12">
        <f>J283/$J$284</f>
        <v>1.0003531579496081</v>
      </c>
      <c r="N283" s="12">
        <f>K283/$K$284</f>
        <v>0.9989963320725509</v>
      </c>
      <c r="O283" s="14">
        <f>L283/$L$284</f>
        <v>1.0001398288548153</v>
      </c>
      <c r="P283" s="12">
        <f>O283/$O$283</f>
        <v>1</v>
      </c>
    </row>
    <row r="284" spans="1:16" x14ac:dyDescent="0.25">
      <c r="A284" s="28" t="s">
        <v>20</v>
      </c>
      <c r="B284" s="16">
        <f>SUM(B282:B283)</f>
        <v>10694209.25</v>
      </c>
      <c r="C284" s="16">
        <f>SUM(C282:C283)</f>
        <v>3828623529.5599999</v>
      </c>
      <c r="D284" s="11">
        <f>ROUND(SUM(C282:C283)/SUM(B282:B283),2)</f>
        <v>358.01</v>
      </c>
      <c r="E284" s="12"/>
      <c r="F284" s="10"/>
      <c r="G284" s="16">
        <f>SUM(G282:G283)</f>
        <v>528705</v>
      </c>
      <c r="H284" s="10"/>
      <c r="I284" s="16">
        <f>SUM(I282:I283)</f>
        <v>3601077</v>
      </c>
      <c r="J284" s="12">
        <f>SUMPRODUCT(J282:J283,I282:I283)/SUM(I282:I283)</f>
        <v>0.99964696672689868</v>
      </c>
      <c r="K284" s="12">
        <f>SUMPRODUCT(K282:K283,I282:I283)/SUM(I282:I283)</f>
        <v>1.0003739041070194</v>
      </c>
      <c r="L284" s="12">
        <f>SUMPRODUCT(L282:L283,I282:I283)/SUM(I282:I283)</f>
        <v>0.99863729490950393</v>
      </c>
      <c r="M284" s="10"/>
      <c r="N284" s="10"/>
      <c r="O284" s="10"/>
      <c r="P284" s="10"/>
    </row>
    <row r="285" spans="1:1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x14ac:dyDescent="0.25">
      <c r="A286" s="9" t="s">
        <v>18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x14ac:dyDescent="0.25">
      <c r="A287" s="39" t="s">
        <v>204</v>
      </c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</row>
    <row r="288" spans="1:16" ht="64.5" x14ac:dyDescent="0.25">
      <c r="A288" s="4" t="s">
        <v>0</v>
      </c>
      <c r="B288" s="24" t="s">
        <v>10</v>
      </c>
      <c r="C288" s="25" t="s">
        <v>1</v>
      </c>
      <c r="D288" s="26" t="s">
        <v>2</v>
      </c>
      <c r="E288" s="27" t="s">
        <v>12</v>
      </c>
      <c r="F288" s="27" t="s">
        <v>13</v>
      </c>
      <c r="G288" s="24" t="s">
        <v>11</v>
      </c>
      <c r="H288" s="2" t="s">
        <v>3</v>
      </c>
      <c r="I288" s="20" t="s">
        <v>22</v>
      </c>
      <c r="J288" s="3" t="s">
        <v>6</v>
      </c>
      <c r="K288" s="3" t="s">
        <v>4</v>
      </c>
      <c r="L288" s="3" t="s">
        <v>8</v>
      </c>
      <c r="M288" s="3" t="s">
        <v>7</v>
      </c>
      <c r="N288" s="3" t="s">
        <v>5</v>
      </c>
      <c r="O288" s="3" t="s">
        <v>9</v>
      </c>
      <c r="P288" s="3" t="s">
        <v>14</v>
      </c>
    </row>
    <row r="289" spans="1:16" x14ac:dyDescent="0.25">
      <c r="A289" s="6">
        <v>1</v>
      </c>
      <c r="B289" s="16">
        <v>3867.25</v>
      </c>
      <c r="C289" s="16">
        <v>415320.58999999997</v>
      </c>
      <c r="D289" s="11">
        <f t="shared" ref="D289:D298" si="85">ROUND(C289/B289,2)</f>
        <v>107.39</v>
      </c>
      <c r="E289" s="12">
        <v>0.78683148847896878</v>
      </c>
      <c r="F289" s="12">
        <f>D289/(E289*D$299)</f>
        <v>0.38122989808783275</v>
      </c>
      <c r="G289" s="16">
        <v>89</v>
      </c>
      <c r="H289" s="13">
        <f t="shared" ref="H289:H298" si="86">MIN(SQRT(G289/3000),1)</f>
        <v>0.17224014243685085</v>
      </c>
      <c r="I289" s="19">
        <v>1484</v>
      </c>
      <c r="J289" s="12">
        <v>0.8</v>
      </c>
      <c r="K289" s="12">
        <f t="shared" ref="K289:K296" si="87">F289*H289+M289*(1-H289)</f>
        <v>0.73053021422281739</v>
      </c>
      <c r="L289" s="12">
        <v>0.75</v>
      </c>
      <c r="M289" s="12">
        <f>J289/$J$299</f>
        <v>0.80321256968451227</v>
      </c>
      <c r="N289" s="12">
        <f>K289/$K$299</f>
        <v>0.73113008263858004</v>
      </c>
      <c r="O289" s="14">
        <f>L289/$L$299</f>
        <v>0.75583220060744405</v>
      </c>
      <c r="P289" s="12">
        <f>O289/$O$293</f>
        <v>0.75</v>
      </c>
    </row>
    <row r="290" spans="1:16" x14ac:dyDescent="0.25">
      <c r="A290" s="28">
        <v>2</v>
      </c>
      <c r="B290" s="16">
        <v>66368.666670000006</v>
      </c>
      <c r="C290" s="16">
        <v>14499092.4</v>
      </c>
      <c r="D290" s="11">
        <f t="shared" si="85"/>
        <v>218.46</v>
      </c>
      <c r="E290" s="12">
        <v>0.86857760560356256</v>
      </c>
      <c r="F290" s="12">
        <f t="shared" ref="F290:F298" si="88">D290/(E290*D$299)</f>
        <v>0.70253528858954739</v>
      </c>
      <c r="G290" s="16">
        <v>1801</v>
      </c>
      <c r="H290" s="13">
        <f t="shared" si="86"/>
        <v>0.7748118051071069</v>
      </c>
      <c r="I290" s="19">
        <v>27928</v>
      </c>
      <c r="J290" s="12">
        <v>0.85</v>
      </c>
      <c r="K290" s="12">
        <f t="shared" si="87"/>
        <v>0.73651124807870549</v>
      </c>
      <c r="L290" s="12">
        <v>0.76</v>
      </c>
      <c r="M290" s="12">
        <f t="shared" ref="M290:M298" si="89">J290/$J$299</f>
        <v>0.85341335528979423</v>
      </c>
      <c r="N290" s="12">
        <f t="shared" ref="N290:N298" si="90">K290/$K$299</f>
        <v>0.73711602776745022</v>
      </c>
      <c r="O290" s="14">
        <f t="shared" ref="O290:O298" si="91">L290/$L$299</f>
        <v>0.76590996328220995</v>
      </c>
      <c r="P290" s="12">
        <f t="shared" ref="P290:P298" si="92">O290/$O$293</f>
        <v>0.76</v>
      </c>
    </row>
    <row r="291" spans="1:16" x14ac:dyDescent="0.25">
      <c r="A291" s="28">
        <v>3</v>
      </c>
      <c r="B291" s="16">
        <v>534190.75</v>
      </c>
      <c r="C291" s="16">
        <v>156573410.26999998</v>
      </c>
      <c r="D291" s="11">
        <f t="shared" si="85"/>
        <v>293.10000000000002</v>
      </c>
      <c r="E291" s="12">
        <v>0.97611968070902588</v>
      </c>
      <c r="F291" s="12">
        <f t="shared" si="88"/>
        <v>0.83872114401645259</v>
      </c>
      <c r="G291" s="16">
        <v>21391</v>
      </c>
      <c r="H291" s="13">
        <f t="shared" si="86"/>
        <v>1</v>
      </c>
      <c r="I291" s="19">
        <v>218402</v>
      </c>
      <c r="J291" s="12">
        <v>0.9</v>
      </c>
      <c r="K291" s="12">
        <f t="shared" si="87"/>
        <v>0.83872114401645259</v>
      </c>
      <c r="L291" s="12">
        <v>0.82380774181251903</v>
      </c>
      <c r="M291" s="12">
        <f t="shared" si="89"/>
        <v>0.9036141408950763</v>
      </c>
      <c r="N291" s="12">
        <f t="shared" si="90"/>
        <v>0.83940985245606592</v>
      </c>
      <c r="O291" s="14">
        <f t="shared" si="91"/>
        <v>0.8302138911621405</v>
      </c>
      <c r="P291" s="12">
        <f t="shared" si="92"/>
        <v>0.82380774181251915</v>
      </c>
    </row>
    <row r="292" spans="1:16" x14ac:dyDescent="0.25">
      <c r="A292" s="28">
        <v>4</v>
      </c>
      <c r="B292" s="16">
        <v>1956999.6666699999</v>
      </c>
      <c r="C292" s="16">
        <v>692076580.52999997</v>
      </c>
      <c r="D292" s="11">
        <f t="shared" si="85"/>
        <v>353.64</v>
      </c>
      <c r="E292" s="12">
        <v>1.0003475390800354</v>
      </c>
      <c r="F292" s="12">
        <f t="shared" si="88"/>
        <v>0.98745045942499532</v>
      </c>
      <c r="G292" s="16">
        <v>93361</v>
      </c>
      <c r="H292" s="13">
        <f t="shared" si="86"/>
        <v>1</v>
      </c>
      <c r="I292" s="19">
        <v>679164</v>
      </c>
      <c r="J292" s="12">
        <v>0.95</v>
      </c>
      <c r="K292" s="12">
        <f t="shared" si="87"/>
        <v>0.98745045942499532</v>
      </c>
      <c r="L292" s="12">
        <v>0.95</v>
      </c>
      <c r="M292" s="12">
        <f t="shared" si="89"/>
        <v>0.95381492650035826</v>
      </c>
      <c r="N292" s="12">
        <f t="shared" si="90"/>
        <v>0.98826129562479503</v>
      </c>
      <c r="O292" s="14">
        <f t="shared" si="91"/>
        <v>0.95738745410276249</v>
      </c>
      <c r="P292" s="12">
        <f t="shared" si="92"/>
        <v>0.95000000000000007</v>
      </c>
    </row>
    <row r="293" spans="1:16" x14ac:dyDescent="0.25">
      <c r="A293" s="28">
        <v>5</v>
      </c>
      <c r="B293" s="16">
        <v>5206846.0833299998</v>
      </c>
      <c r="C293" s="16">
        <v>1960619052.3800001</v>
      </c>
      <c r="D293" s="11">
        <f t="shared" si="85"/>
        <v>376.55</v>
      </c>
      <c r="E293" s="12">
        <v>1.0257013018904773</v>
      </c>
      <c r="F293" s="12">
        <f t="shared" si="88"/>
        <v>1.0254313424532018</v>
      </c>
      <c r="G293" s="16">
        <v>276982</v>
      </c>
      <c r="H293" s="13">
        <f t="shared" si="86"/>
        <v>1</v>
      </c>
      <c r="I293" s="19">
        <v>1718121</v>
      </c>
      <c r="J293" s="12">
        <v>1</v>
      </c>
      <c r="K293" s="12">
        <f t="shared" si="87"/>
        <v>1.0254313424532018</v>
      </c>
      <c r="L293" s="12">
        <v>1</v>
      </c>
      <c r="M293" s="12">
        <f t="shared" si="89"/>
        <v>1.0040157121056403</v>
      </c>
      <c r="N293" s="12">
        <f t="shared" si="90"/>
        <v>1.0262733663187378</v>
      </c>
      <c r="O293" s="14">
        <f t="shared" si="91"/>
        <v>1.007776267476592</v>
      </c>
      <c r="P293" s="12">
        <f t="shared" si="92"/>
        <v>1</v>
      </c>
    </row>
    <row r="294" spans="1:16" x14ac:dyDescent="0.25">
      <c r="A294" s="28">
        <v>6</v>
      </c>
      <c r="B294" s="16">
        <v>1208645.5833300001</v>
      </c>
      <c r="C294" s="16">
        <v>485133264.09000003</v>
      </c>
      <c r="D294" s="11">
        <f t="shared" si="85"/>
        <v>401.39</v>
      </c>
      <c r="E294" s="12">
        <v>1.0413107331961946</v>
      </c>
      <c r="F294" s="12">
        <f t="shared" si="88"/>
        <v>1.0766909088557561</v>
      </c>
      <c r="G294" s="16">
        <v>67549</v>
      </c>
      <c r="H294" s="13">
        <f t="shared" si="86"/>
        <v>1</v>
      </c>
      <c r="I294" s="19">
        <v>409247</v>
      </c>
      <c r="J294" s="12">
        <v>1.05</v>
      </c>
      <c r="K294" s="12">
        <f t="shared" si="87"/>
        <v>1.0766909088557561</v>
      </c>
      <c r="L294" s="12">
        <v>1.0543996209423199</v>
      </c>
      <c r="M294" s="12">
        <f t="shared" si="89"/>
        <v>1.0542164977109223</v>
      </c>
      <c r="N294" s="12">
        <f t="shared" si="90"/>
        <v>1.0775750240602839</v>
      </c>
      <c r="O294" s="14">
        <f t="shared" si="91"/>
        <v>1.0625989144219847</v>
      </c>
      <c r="P294" s="12">
        <f t="shared" si="92"/>
        <v>1.0543996209423201</v>
      </c>
    </row>
    <row r="295" spans="1:16" x14ac:dyDescent="0.25">
      <c r="A295" s="28">
        <v>7</v>
      </c>
      <c r="B295" s="16">
        <v>386409.33332999999</v>
      </c>
      <c r="C295" s="16">
        <v>164949600.42000002</v>
      </c>
      <c r="D295" s="11">
        <f t="shared" si="85"/>
        <v>426.88</v>
      </c>
      <c r="E295" s="12">
        <v>1.0219550409217089</v>
      </c>
      <c r="F295" s="12">
        <f t="shared" si="88"/>
        <v>1.1667528222834749</v>
      </c>
      <c r="G295" s="16">
        <v>22206</v>
      </c>
      <c r="H295" s="13">
        <f t="shared" si="86"/>
        <v>1</v>
      </c>
      <c r="I295" s="19">
        <v>128528</v>
      </c>
      <c r="J295" s="12">
        <v>1.1000000000000001</v>
      </c>
      <c r="K295" s="12">
        <f t="shared" si="87"/>
        <v>1.1667528222834749</v>
      </c>
      <c r="L295" s="12">
        <v>1.1299999999999999</v>
      </c>
      <c r="M295" s="12">
        <f t="shared" si="89"/>
        <v>1.1044172833162045</v>
      </c>
      <c r="N295" s="12">
        <f t="shared" si="90"/>
        <v>1.1677108910306166</v>
      </c>
      <c r="O295" s="14">
        <f t="shared" si="91"/>
        <v>1.1387871822485489</v>
      </c>
      <c r="P295" s="12">
        <f t="shared" si="92"/>
        <v>1.1299999999999999</v>
      </c>
    </row>
    <row r="296" spans="1:16" x14ac:dyDescent="0.25">
      <c r="A296" s="28">
        <v>8</v>
      </c>
      <c r="B296" s="16">
        <v>130332.41667000001</v>
      </c>
      <c r="C296" s="16">
        <v>60784447.219999999</v>
      </c>
      <c r="D296" s="11">
        <f t="shared" si="85"/>
        <v>466.38</v>
      </c>
      <c r="E296" s="12">
        <v>1.0354543629778612</v>
      </c>
      <c r="F296" s="12">
        <f t="shared" si="88"/>
        <v>1.2580960479261525</v>
      </c>
      <c r="G296" s="16">
        <v>7228</v>
      </c>
      <c r="H296" s="13">
        <f t="shared" si="86"/>
        <v>1</v>
      </c>
      <c r="I296" s="19">
        <v>57788</v>
      </c>
      <c r="J296" s="12">
        <v>1.1499999999999999</v>
      </c>
      <c r="K296" s="12">
        <f t="shared" si="87"/>
        <v>1.2580960479261525</v>
      </c>
      <c r="L296" s="12">
        <v>1.1599999999999999</v>
      </c>
      <c r="M296" s="12">
        <f t="shared" si="89"/>
        <v>1.1546180689214862</v>
      </c>
      <c r="N296" s="12">
        <f t="shared" si="90"/>
        <v>1.2591291223540864</v>
      </c>
      <c r="O296" s="14">
        <f t="shared" si="91"/>
        <v>1.1690204702728468</v>
      </c>
      <c r="P296" s="12">
        <f t="shared" si="92"/>
        <v>1.1600000000000001</v>
      </c>
    </row>
    <row r="297" spans="1:16" x14ac:dyDescent="0.25">
      <c r="A297" s="28">
        <v>9</v>
      </c>
      <c r="B297" s="16">
        <v>30208.333330000001</v>
      </c>
      <c r="C297" s="16">
        <v>12577197.600000001</v>
      </c>
      <c r="D297" s="11">
        <f t="shared" si="85"/>
        <v>416.35</v>
      </c>
      <c r="E297" s="12">
        <v>1.0247393129171543</v>
      </c>
      <c r="F297" s="12">
        <f t="shared" si="88"/>
        <v>1.1348801859577335</v>
      </c>
      <c r="G297" s="16">
        <v>1477</v>
      </c>
      <c r="H297" s="13">
        <f t="shared" si="86"/>
        <v>0.70166468724978126</v>
      </c>
      <c r="I297" s="19">
        <v>19490</v>
      </c>
      <c r="J297" s="12">
        <v>1.2</v>
      </c>
      <c r="K297" s="12">
        <f>F297*H297+M297*(1-H297)</f>
        <v>1.1557453605186105</v>
      </c>
      <c r="L297" s="12">
        <v>1.18</v>
      </c>
      <c r="M297" s="12">
        <f t="shared" si="89"/>
        <v>1.2048188545267684</v>
      </c>
      <c r="N297" s="12">
        <f t="shared" si="90"/>
        <v>1.1566943905860074</v>
      </c>
      <c r="O297" s="14">
        <f t="shared" si="91"/>
        <v>1.1891759956223786</v>
      </c>
      <c r="P297" s="12">
        <f t="shared" si="92"/>
        <v>1.1800000000000002</v>
      </c>
    </row>
    <row r="298" spans="1:16" s="17" customFormat="1" x14ac:dyDescent="0.25">
      <c r="A298" s="28" t="s">
        <v>182</v>
      </c>
      <c r="B298" s="16">
        <v>1170341.1666699999</v>
      </c>
      <c r="C298" s="16">
        <v>280995564.06</v>
      </c>
      <c r="D298" s="11">
        <f t="shared" si="85"/>
        <v>240.1</v>
      </c>
      <c r="E298" s="12">
        <v>0.83138441161523879</v>
      </c>
      <c r="F298" s="12">
        <f t="shared" si="88"/>
        <v>0.80666854995748616</v>
      </c>
      <c r="G298" s="16">
        <v>36621</v>
      </c>
      <c r="H298" s="13">
        <f t="shared" si="86"/>
        <v>1</v>
      </c>
      <c r="I298" s="19">
        <v>340925</v>
      </c>
      <c r="J298" s="12">
        <v>1</v>
      </c>
      <c r="K298" s="12">
        <f>F298*H298+M298*(1-H298)</f>
        <v>0.80666854995748616</v>
      </c>
      <c r="L298" s="12">
        <v>1</v>
      </c>
      <c r="M298" s="12">
        <f t="shared" si="89"/>
        <v>1.0040157121056403</v>
      </c>
      <c r="N298" s="12">
        <f t="shared" si="90"/>
        <v>0.80733093869334882</v>
      </c>
      <c r="O298" s="14">
        <f t="shared" si="91"/>
        <v>1.007776267476592</v>
      </c>
      <c r="P298" s="12">
        <f t="shared" si="92"/>
        <v>1</v>
      </c>
    </row>
    <row r="299" spans="1:16" x14ac:dyDescent="0.25">
      <c r="A299" s="28" t="s">
        <v>20</v>
      </c>
      <c r="B299" s="16">
        <f>SUM(B289:B298)</f>
        <v>10694209.25</v>
      </c>
      <c r="C299" s="16">
        <f>SUM(C289:C298)</f>
        <v>3828623529.5599999</v>
      </c>
      <c r="D299" s="11">
        <f>ROUND(SUM(C279:C298)/SUM(B279:B298),2)</f>
        <v>358.01</v>
      </c>
      <c r="E299" s="12"/>
      <c r="F299" s="10"/>
      <c r="G299" s="16">
        <f>SUM(G289:G298)</f>
        <v>528705</v>
      </c>
      <c r="H299" s="10"/>
      <c r="I299" s="16">
        <f>SUM(I289:I298)</f>
        <v>3601077</v>
      </c>
      <c r="J299" s="12">
        <f>SUMPRODUCT(J289:J298,I289:I298)/SUM(I289:I298)</f>
        <v>0.99600034933993364</v>
      </c>
      <c r="K299" s="12">
        <f>SUMPRODUCT(K289:K298,I289:I298)/SUM(I289:I298)</f>
        <v>0.99917953257565639</v>
      </c>
      <c r="L299" s="12">
        <f>SUMPRODUCT(L289:L298,I289:I298)/SUM(I289:I298)</f>
        <v>0.99228373625421507</v>
      </c>
      <c r="M299" s="12"/>
      <c r="N299" s="10"/>
      <c r="O299" s="10"/>
      <c r="P299" s="10"/>
    </row>
    <row r="300" spans="1:16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2"/>
      <c r="K300" s="10"/>
      <c r="L300" s="12"/>
      <c r="M300" s="10"/>
      <c r="N300" s="10"/>
      <c r="O300" s="10"/>
      <c r="P300" s="10"/>
    </row>
    <row r="301" spans="1:16" x14ac:dyDescent="0.25">
      <c r="A301" s="9" t="s">
        <v>18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x14ac:dyDescent="0.25">
      <c r="A302" s="39" t="s">
        <v>205</v>
      </c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</row>
    <row r="303" spans="1:16" ht="64.5" x14ac:dyDescent="0.25">
      <c r="A303" s="4" t="s">
        <v>0</v>
      </c>
      <c r="B303" s="24" t="s">
        <v>10</v>
      </c>
      <c r="C303" s="25" t="s">
        <v>1</v>
      </c>
      <c r="D303" s="26" t="s">
        <v>2</v>
      </c>
      <c r="E303" s="27" t="s">
        <v>12</v>
      </c>
      <c r="F303" s="27" t="s">
        <v>13</v>
      </c>
      <c r="G303" s="24" t="s">
        <v>11</v>
      </c>
      <c r="H303" s="2" t="s">
        <v>3</v>
      </c>
      <c r="I303" s="20" t="s">
        <v>22</v>
      </c>
      <c r="J303" s="3" t="s">
        <v>6</v>
      </c>
      <c r="K303" s="3" t="s">
        <v>4</v>
      </c>
      <c r="L303" s="3" t="s">
        <v>8</v>
      </c>
      <c r="M303" s="3" t="s">
        <v>7</v>
      </c>
      <c r="N303" s="3" t="s">
        <v>5</v>
      </c>
      <c r="O303" s="3" t="s">
        <v>9</v>
      </c>
      <c r="P303" s="3" t="s">
        <v>14</v>
      </c>
    </row>
    <row r="304" spans="1:16" x14ac:dyDescent="0.25">
      <c r="A304" s="6">
        <v>1</v>
      </c>
      <c r="B304" s="16">
        <v>84332.916639999952</v>
      </c>
      <c r="C304" s="16">
        <v>9679744.6599999964</v>
      </c>
      <c r="D304" s="11">
        <f t="shared" ref="D304:D323" si="93">ROUND(C304/B304,2)</f>
        <v>114.78</v>
      </c>
      <c r="E304" s="12">
        <v>0.88380804004259061</v>
      </c>
      <c r="F304" s="12">
        <f>D304/(E304*D$324)</f>
        <v>0.36289666666241344</v>
      </c>
      <c r="G304" s="16">
        <v>1451</v>
      </c>
      <c r="H304" s="13">
        <f t="shared" ref="H304:H323" si="94">MIN(SQRT(G304/3000),1)</f>
        <v>0.69546147748575315</v>
      </c>
      <c r="I304" s="19">
        <v>28041</v>
      </c>
      <c r="J304" s="12">
        <v>0.74174358974358978</v>
      </c>
      <c r="K304" s="12">
        <f t="shared" ref="K304:K323" si="95">F304*H304+M304*(1-H304)</f>
        <v>0.47827336707417406</v>
      </c>
      <c r="L304" s="12">
        <v>0.66243822965438892</v>
      </c>
      <c r="M304" s="12">
        <f>J304/$J$324</f>
        <v>0.74175415719996307</v>
      </c>
      <c r="N304" s="12">
        <f>K304/$K$324</f>
        <v>0.48015752869669187</v>
      </c>
      <c r="O304" s="14">
        <f>L304/$L$324</f>
        <v>0.66243822965438881</v>
      </c>
      <c r="P304" s="12">
        <f>O304</f>
        <v>0.66243822965438881</v>
      </c>
    </row>
    <row r="305" spans="1:16" x14ac:dyDescent="0.25">
      <c r="A305" s="28">
        <v>2</v>
      </c>
      <c r="B305" s="16">
        <v>150107.16662999999</v>
      </c>
      <c r="C305" s="16">
        <v>25748452.139999997</v>
      </c>
      <c r="D305" s="11">
        <f t="shared" si="93"/>
        <v>171.53</v>
      </c>
      <c r="E305" s="12">
        <v>0.93241922114317721</v>
      </c>
      <c r="F305" s="12">
        <f t="shared" ref="F305:F323" si="96">D305/(E305*D$324)</f>
        <v>0.5140478850944542</v>
      </c>
      <c r="G305" s="16">
        <v>3618</v>
      </c>
      <c r="H305" s="13">
        <f t="shared" si="94"/>
        <v>1</v>
      </c>
      <c r="I305" s="19">
        <v>50596</v>
      </c>
      <c r="J305" s="12">
        <v>0.76625039528816485</v>
      </c>
      <c r="K305" s="12">
        <f t="shared" si="95"/>
        <v>0.5140478850944542</v>
      </c>
      <c r="L305" s="12">
        <v>0.69475524605827366</v>
      </c>
      <c r="M305" s="12">
        <f t="shared" ref="M305:M323" si="97">J305/$J$324</f>
        <v>0.76626131188756008</v>
      </c>
      <c r="N305" s="12">
        <f t="shared" ref="N305:N323" si="98">K305/$K$324</f>
        <v>0.51607298070694152</v>
      </c>
      <c r="O305" s="14">
        <f t="shared" ref="O305:O323" si="99">L305/$L$324</f>
        <v>0.69475524605827355</v>
      </c>
      <c r="P305" s="12">
        <f t="shared" ref="P305:P323" si="100">O305</f>
        <v>0.69475524605827355</v>
      </c>
    </row>
    <row r="306" spans="1:16" x14ac:dyDescent="0.25">
      <c r="A306" s="28">
        <v>3</v>
      </c>
      <c r="B306" s="16">
        <v>322090.41664999997</v>
      </c>
      <c r="C306" s="16">
        <v>67177988.129999965</v>
      </c>
      <c r="D306" s="11">
        <f t="shared" si="93"/>
        <v>208.57</v>
      </c>
      <c r="E306" s="12">
        <v>0.94669948964771022</v>
      </c>
      <c r="F306" s="12">
        <f t="shared" si="96"/>
        <v>0.61562238749949283</v>
      </c>
      <c r="G306" s="16">
        <v>9223</v>
      </c>
      <c r="H306" s="13">
        <f t="shared" si="94"/>
        <v>1</v>
      </c>
      <c r="I306" s="19">
        <v>109532</v>
      </c>
      <c r="J306" s="12">
        <v>0.77426667092721779</v>
      </c>
      <c r="K306" s="12">
        <f t="shared" si="95"/>
        <v>0.61562238749949283</v>
      </c>
      <c r="L306" s="12">
        <v>0.72707226246215861</v>
      </c>
      <c r="M306" s="12">
        <f t="shared" si="97"/>
        <v>0.77427770173271371</v>
      </c>
      <c r="N306" s="12">
        <f t="shared" si="98"/>
        <v>0.61804763664849982</v>
      </c>
      <c r="O306" s="14">
        <f t="shared" si="99"/>
        <v>0.7270722624621585</v>
      </c>
      <c r="P306" s="12">
        <f t="shared" si="100"/>
        <v>0.7270722624621585</v>
      </c>
    </row>
    <row r="307" spans="1:16" x14ac:dyDescent="0.25">
      <c r="A307" s="28">
        <v>4</v>
      </c>
      <c r="B307" s="16">
        <v>246651.66662999996</v>
      </c>
      <c r="C307" s="16">
        <v>56543593.199999988</v>
      </c>
      <c r="D307" s="11">
        <f t="shared" si="93"/>
        <v>229.24</v>
      </c>
      <c r="E307" s="12">
        <v>0.95729739341879472</v>
      </c>
      <c r="F307" s="12">
        <f t="shared" si="96"/>
        <v>0.66914190757743175</v>
      </c>
      <c r="G307" s="16">
        <v>7929</v>
      </c>
      <c r="H307" s="13">
        <f t="shared" si="94"/>
        <v>1</v>
      </c>
      <c r="I307" s="19">
        <v>83545</v>
      </c>
      <c r="J307" s="12">
        <v>0.81900860614040327</v>
      </c>
      <c r="K307" s="12">
        <f t="shared" si="95"/>
        <v>0.66914190757743175</v>
      </c>
      <c r="L307" s="12">
        <v>0.75938927886604346</v>
      </c>
      <c r="M307" s="12">
        <f t="shared" si="97"/>
        <v>0.81902027437432456</v>
      </c>
      <c r="N307" s="12">
        <f t="shared" si="98"/>
        <v>0.6717779972890302</v>
      </c>
      <c r="O307" s="14">
        <f t="shared" si="99"/>
        <v>0.75938927886604324</v>
      </c>
      <c r="P307" s="12">
        <f t="shared" si="100"/>
        <v>0.75938927886604324</v>
      </c>
    </row>
    <row r="308" spans="1:16" x14ac:dyDescent="0.25">
      <c r="A308" s="28">
        <v>5</v>
      </c>
      <c r="B308" s="16">
        <v>497476.74995999993</v>
      </c>
      <c r="C308" s="16">
        <v>121068331.65000004</v>
      </c>
      <c r="D308" s="11">
        <f t="shared" si="93"/>
        <v>243.36</v>
      </c>
      <c r="E308" s="12">
        <v>0.95419413941471121</v>
      </c>
      <c r="F308" s="12">
        <f t="shared" si="96"/>
        <v>0.71266783573801418</v>
      </c>
      <c r="G308" s="16">
        <v>17140</v>
      </c>
      <c r="H308" s="13">
        <f t="shared" si="94"/>
        <v>1</v>
      </c>
      <c r="I308" s="19">
        <v>168459</v>
      </c>
      <c r="J308" s="12">
        <v>0.85171316462759517</v>
      </c>
      <c r="K308" s="12">
        <f t="shared" si="95"/>
        <v>0.71266783573801418</v>
      </c>
      <c r="L308" s="12">
        <v>0.79170629526992842</v>
      </c>
      <c r="M308" s="12">
        <f t="shared" si="97"/>
        <v>0.85172529879610592</v>
      </c>
      <c r="N308" s="12">
        <f t="shared" si="98"/>
        <v>0.71547539617968137</v>
      </c>
      <c r="O308" s="14">
        <f t="shared" si="99"/>
        <v>0.7917062952699282</v>
      </c>
      <c r="P308" s="12">
        <f t="shared" si="100"/>
        <v>0.7917062952699282</v>
      </c>
    </row>
    <row r="309" spans="1:16" x14ac:dyDescent="0.25">
      <c r="A309" s="28">
        <v>6</v>
      </c>
      <c r="B309" s="16">
        <v>455974.33332999999</v>
      </c>
      <c r="C309" s="16">
        <v>127976442.56999999</v>
      </c>
      <c r="D309" s="11">
        <f t="shared" si="93"/>
        <v>280.67</v>
      </c>
      <c r="E309" s="12">
        <v>0.97109602431287823</v>
      </c>
      <c r="F309" s="12">
        <f t="shared" si="96"/>
        <v>0.8076227148477898</v>
      </c>
      <c r="G309" s="16">
        <v>16980</v>
      </c>
      <c r="H309" s="13">
        <f t="shared" si="94"/>
        <v>1</v>
      </c>
      <c r="I309" s="19">
        <v>153341</v>
      </c>
      <c r="J309" s="12">
        <v>0.87620592666018882</v>
      </c>
      <c r="K309" s="12">
        <f t="shared" si="95"/>
        <v>0.8076227148477898</v>
      </c>
      <c r="L309" s="12">
        <v>0.85669753257781855</v>
      </c>
      <c r="M309" s="12">
        <f t="shared" si="97"/>
        <v>0.87621840977164678</v>
      </c>
      <c r="N309" s="12">
        <f t="shared" si="98"/>
        <v>0.81080435076889235</v>
      </c>
      <c r="O309" s="14">
        <f t="shared" si="99"/>
        <v>0.85669753257781833</v>
      </c>
      <c r="P309" s="12">
        <f t="shared" si="100"/>
        <v>0.85669753257781833</v>
      </c>
    </row>
    <row r="310" spans="1:16" x14ac:dyDescent="0.25">
      <c r="A310" s="28">
        <v>7</v>
      </c>
      <c r="B310" s="16">
        <v>531158.00001000008</v>
      </c>
      <c r="C310" s="16">
        <v>149060270.24000004</v>
      </c>
      <c r="D310" s="11">
        <f t="shared" si="93"/>
        <v>280.63</v>
      </c>
      <c r="E310" s="12">
        <v>0.97047511507409934</v>
      </c>
      <c r="F310" s="12">
        <f t="shared" si="96"/>
        <v>0.8080242583471684</v>
      </c>
      <c r="G310" s="16">
        <v>20985</v>
      </c>
      <c r="H310" s="13">
        <f t="shared" si="94"/>
        <v>1</v>
      </c>
      <c r="I310" s="19">
        <v>177995</v>
      </c>
      <c r="J310" s="12">
        <v>0.95054842551757102</v>
      </c>
      <c r="K310" s="12">
        <f t="shared" si="95"/>
        <v>0.8080242583471684</v>
      </c>
      <c r="L310" s="12">
        <v>0.88865734448158307</v>
      </c>
      <c r="M310" s="12">
        <f t="shared" si="97"/>
        <v>0.95056196777011792</v>
      </c>
      <c r="N310" s="12">
        <f t="shared" si="98"/>
        <v>0.81120747615198718</v>
      </c>
      <c r="O310" s="14">
        <f t="shared" si="99"/>
        <v>0.88865734448158284</v>
      </c>
      <c r="P310" s="12">
        <f t="shared" si="100"/>
        <v>0.88865734448158284</v>
      </c>
    </row>
    <row r="311" spans="1:16" x14ac:dyDescent="0.25">
      <c r="A311" s="28">
        <v>8</v>
      </c>
      <c r="B311" s="16">
        <v>875591.74998999992</v>
      </c>
      <c r="C311" s="16">
        <v>290555182.96000004</v>
      </c>
      <c r="D311" s="11">
        <f t="shared" si="93"/>
        <v>331.84</v>
      </c>
      <c r="E311" s="12">
        <v>0.97093919307867582</v>
      </c>
      <c r="F311" s="12">
        <f t="shared" si="96"/>
        <v>0.9550176745589336</v>
      </c>
      <c r="G311" s="16">
        <v>36833</v>
      </c>
      <c r="H311" s="13">
        <f t="shared" si="94"/>
        <v>1</v>
      </c>
      <c r="I311" s="19">
        <v>291382</v>
      </c>
      <c r="J311" s="12">
        <v>0.96313908202977494</v>
      </c>
      <c r="K311" s="12">
        <f t="shared" si="95"/>
        <v>0.9550176745589336</v>
      </c>
      <c r="L311" s="12">
        <v>0.92097436088546814</v>
      </c>
      <c r="M311" s="12">
        <f t="shared" si="97"/>
        <v>0.963152803658612</v>
      </c>
      <c r="N311" s="12">
        <f t="shared" si="98"/>
        <v>0.95877997406191029</v>
      </c>
      <c r="O311" s="14">
        <f t="shared" si="99"/>
        <v>0.92097436088546791</v>
      </c>
      <c r="P311" s="12">
        <f t="shared" si="100"/>
        <v>0.92097436088546791</v>
      </c>
    </row>
    <row r="312" spans="1:16" x14ac:dyDescent="0.25">
      <c r="A312" s="28">
        <v>9</v>
      </c>
      <c r="B312" s="16">
        <v>945118.33333000017</v>
      </c>
      <c r="C312" s="16">
        <v>295361222.60000002</v>
      </c>
      <c r="D312" s="11">
        <f t="shared" si="93"/>
        <v>312.51</v>
      </c>
      <c r="E312" s="12">
        <v>0.99816375937185498</v>
      </c>
      <c r="F312" s="12">
        <f t="shared" si="96"/>
        <v>0.87485650993934039</v>
      </c>
      <c r="G312" s="16">
        <v>42156</v>
      </c>
      <c r="H312" s="13">
        <f t="shared" si="94"/>
        <v>1</v>
      </c>
      <c r="I312" s="19">
        <v>317704</v>
      </c>
      <c r="J312" s="12">
        <v>0.98754161105935112</v>
      </c>
      <c r="K312" s="12">
        <f t="shared" si="95"/>
        <v>0.87485650993934039</v>
      </c>
      <c r="L312" s="12">
        <v>0.9694498854912954</v>
      </c>
      <c r="M312" s="12">
        <f t="shared" si="97"/>
        <v>0.98755568034560581</v>
      </c>
      <c r="N312" s="12">
        <f t="shared" si="98"/>
        <v>0.8783030139153436</v>
      </c>
      <c r="O312" s="14">
        <f t="shared" si="99"/>
        <v>0.96944988549129518</v>
      </c>
      <c r="P312" s="12">
        <f t="shared" si="100"/>
        <v>0.96944988549129518</v>
      </c>
    </row>
    <row r="313" spans="1:16" x14ac:dyDescent="0.25">
      <c r="A313" s="28">
        <v>10</v>
      </c>
      <c r="B313" s="16">
        <v>1102753.9166699999</v>
      </c>
      <c r="C313" s="16">
        <v>374073874.78999984</v>
      </c>
      <c r="D313" s="11">
        <f t="shared" si="93"/>
        <v>339.22</v>
      </c>
      <c r="E313" s="12">
        <v>0.99101821839048543</v>
      </c>
      <c r="F313" s="12">
        <f t="shared" si="96"/>
        <v>0.95647697116198183</v>
      </c>
      <c r="G313" s="16">
        <v>51701</v>
      </c>
      <c r="H313" s="13">
        <f t="shared" si="94"/>
        <v>1</v>
      </c>
      <c r="I313" s="19">
        <v>369346</v>
      </c>
      <c r="J313" s="12">
        <v>1.0212575065115095</v>
      </c>
      <c r="K313" s="12">
        <f t="shared" si="95"/>
        <v>0.95647697116198183</v>
      </c>
      <c r="L313" s="12">
        <v>0.98560839369323783</v>
      </c>
      <c r="M313" s="12">
        <f t="shared" si="97"/>
        <v>1.021272056140647</v>
      </c>
      <c r="N313" s="12">
        <f t="shared" si="98"/>
        <v>0.96024501957519404</v>
      </c>
      <c r="O313" s="14">
        <f t="shared" si="99"/>
        <v>0.98560839369323761</v>
      </c>
      <c r="P313" s="12">
        <f t="shared" si="100"/>
        <v>0.98560839369323761</v>
      </c>
    </row>
    <row r="314" spans="1:16" x14ac:dyDescent="0.25">
      <c r="A314" s="28">
        <v>11</v>
      </c>
      <c r="B314" s="16">
        <v>1047204.2499400005</v>
      </c>
      <c r="C314" s="16">
        <v>343849918.6099999</v>
      </c>
      <c r="D314" s="11">
        <f t="shared" si="93"/>
        <v>328.35</v>
      </c>
      <c r="E314" s="12">
        <v>1.0059882878263133</v>
      </c>
      <c r="F314" s="12">
        <f t="shared" si="96"/>
        <v>0.91205032581553214</v>
      </c>
      <c r="G314" s="16">
        <v>51692</v>
      </c>
      <c r="H314" s="13">
        <f t="shared" si="94"/>
        <v>1</v>
      </c>
      <c r="I314" s="19">
        <v>351001</v>
      </c>
      <c r="J314" s="12">
        <v>1.0220874612892841</v>
      </c>
      <c r="K314" s="12">
        <f t="shared" si="95"/>
        <v>0.91205032581553214</v>
      </c>
      <c r="L314" s="12">
        <v>1.0098461559961516</v>
      </c>
      <c r="M314" s="12">
        <f t="shared" si="97"/>
        <v>1.0221020227426032</v>
      </c>
      <c r="N314" s="12">
        <f t="shared" si="98"/>
        <v>0.91564335511636707</v>
      </c>
      <c r="O314" s="14">
        <f t="shared" si="99"/>
        <v>1.0098461559961514</v>
      </c>
      <c r="P314" s="12">
        <f t="shared" si="100"/>
        <v>1.0098461559961514</v>
      </c>
    </row>
    <row r="315" spans="1:16" x14ac:dyDescent="0.25">
      <c r="A315" s="28">
        <v>12</v>
      </c>
      <c r="B315" s="16">
        <v>937914.41664000018</v>
      </c>
      <c r="C315" s="16">
        <v>332225672.03999996</v>
      </c>
      <c r="D315" s="11">
        <f t="shared" si="93"/>
        <v>354.22</v>
      </c>
      <c r="E315" s="12">
        <v>1.0192913626109152</v>
      </c>
      <c r="F315" s="12">
        <f t="shared" si="96"/>
        <v>0.97106754942549456</v>
      </c>
      <c r="G315" s="16">
        <v>48730</v>
      </c>
      <c r="H315" s="13">
        <f t="shared" si="94"/>
        <v>1</v>
      </c>
      <c r="I315" s="19">
        <v>315609</v>
      </c>
      <c r="J315" s="12">
        <v>1.0401774822644472</v>
      </c>
      <c r="K315" s="12">
        <f t="shared" si="95"/>
        <v>0.97106754942549456</v>
      </c>
      <c r="L315" s="12">
        <v>1.0179254100971229</v>
      </c>
      <c r="M315" s="12">
        <f t="shared" si="97"/>
        <v>1.040192301442282</v>
      </c>
      <c r="N315" s="12">
        <f t="shared" si="98"/>
        <v>0.97489307753443522</v>
      </c>
      <c r="O315" s="14">
        <f t="shared" si="99"/>
        <v>1.0179254100971227</v>
      </c>
      <c r="P315" s="12">
        <f t="shared" si="100"/>
        <v>1.0179254100971227</v>
      </c>
    </row>
    <row r="316" spans="1:16" x14ac:dyDescent="0.25">
      <c r="A316" s="28">
        <v>13</v>
      </c>
      <c r="B316" s="16">
        <v>712695.16667000041</v>
      </c>
      <c r="C316" s="16">
        <v>263586866.95999998</v>
      </c>
      <c r="D316" s="11">
        <f t="shared" si="93"/>
        <v>369.85</v>
      </c>
      <c r="E316" s="12">
        <v>1.0156521349927803</v>
      </c>
      <c r="F316" s="12">
        <f t="shared" si="96"/>
        <v>1.0175490284285429</v>
      </c>
      <c r="G316" s="16">
        <v>38711</v>
      </c>
      <c r="H316" s="13">
        <f t="shared" si="94"/>
        <v>1</v>
      </c>
      <c r="I316" s="19">
        <v>240475</v>
      </c>
      <c r="J316" s="12">
        <v>1.0500305312402536</v>
      </c>
      <c r="K316" s="12">
        <f t="shared" si="95"/>
        <v>1.0175490284285429</v>
      </c>
      <c r="L316" s="12">
        <v>1.0257897106100722</v>
      </c>
      <c r="M316" s="12">
        <f t="shared" si="97"/>
        <v>1.0500454907922914</v>
      </c>
      <c r="N316" s="12">
        <f t="shared" si="98"/>
        <v>1.021557670682917</v>
      </c>
      <c r="O316" s="14">
        <f t="shared" si="99"/>
        <v>1.025789710610072</v>
      </c>
      <c r="P316" s="12">
        <f t="shared" si="100"/>
        <v>1.025789710610072</v>
      </c>
    </row>
    <row r="317" spans="1:16" x14ac:dyDescent="0.25">
      <c r="A317" s="28">
        <v>14</v>
      </c>
      <c r="B317" s="16">
        <v>700270.41667999979</v>
      </c>
      <c r="C317" s="16">
        <v>282324121.84000003</v>
      </c>
      <c r="D317" s="11">
        <f t="shared" si="93"/>
        <v>403.16</v>
      </c>
      <c r="E317" s="12">
        <v>1.0182554381885258</v>
      </c>
      <c r="F317" s="12">
        <f t="shared" si="96"/>
        <v>1.1063572981032321</v>
      </c>
      <c r="G317" s="16">
        <v>39922</v>
      </c>
      <c r="H317" s="13">
        <f t="shared" si="94"/>
        <v>1</v>
      </c>
      <c r="I317" s="19">
        <v>236263</v>
      </c>
      <c r="J317" s="12">
        <v>1.0673215865370373</v>
      </c>
      <c r="K317" s="12">
        <f t="shared" si="95"/>
        <v>1.1063572981032321</v>
      </c>
      <c r="L317" s="12">
        <v>1.0988351707806572</v>
      </c>
      <c r="M317" s="12">
        <f t="shared" si="97"/>
        <v>1.0673367924309041</v>
      </c>
      <c r="N317" s="12">
        <f t="shared" si="98"/>
        <v>1.110715801221712</v>
      </c>
      <c r="O317" s="14">
        <f t="shared" si="99"/>
        <v>1.098835170780657</v>
      </c>
      <c r="P317" s="12">
        <f t="shared" si="100"/>
        <v>1.098835170780657</v>
      </c>
    </row>
    <row r="318" spans="1:16" x14ac:dyDescent="0.25">
      <c r="A318" s="28">
        <v>15</v>
      </c>
      <c r="B318" s="16">
        <v>384991.50001000002</v>
      </c>
      <c r="C318" s="16">
        <v>160316475.48999998</v>
      </c>
      <c r="D318" s="11">
        <f t="shared" si="93"/>
        <v>416.42</v>
      </c>
      <c r="E318" s="12">
        <v>1.0196766672083373</v>
      </c>
      <c r="F318" s="12">
        <f t="shared" si="96"/>
        <v>1.1411528122387333</v>
      </c>
      <c r="G318" s="16">
        <v>22857</v>
      </c>
      <c r="H318" s="13">
        <f t="shared" si="94"/>
        <v>1</v>
      </c>
      <c r="I318" s="19">
        <v>130750</v>
      </c>
      <c r="J318" s="12">
        <v>1.0774844435946469</v>
      </c>
      <c r="K318" s="12">
        <f t="shared" si="95"/>
        <v>1.1411528122387333</v>
      </c>
      <c r="L318" s="12">
        <v>1.1148764593087777</v>
      </c>
      <c r="M318" s="12">
        <f t="shared" si="97"/>
        <v>1.0774997942764837</v>
      </c>
      <c r="N318" s="12">
        <f t="shared" si="98"/>
        <v>1.1456483925538192</v>
      </c>
      <c r="O318" s="14">
        <f t="shared" si="99"/>
        <v>1.1148764593087774</v>
      </c>
      <c r="P318" s="12">
        <f t="shared" si="100"/>
        <v>1.1148764593087774</v>
      </c>
    </row>
    <row r="319" spans="1:16" x14ac:dyDescent="0.25">
      <c r="A319" s="28">
        <v>16</v>
      </c>
      <c r="B319" s="16">
        <v>547465.58334000001</v>
      </c>
      <c r="C319" s="16">
        <v>247936178.84000003</v>
      </c>
      <c r="D319" s="11">
        <f t="shared" si="93"/>
        <v>452.88</v>
      </c>
      <c r="E319" s="12">
        <v>1.0242217322221743</v>
      </c>
      <c r="F319" s="12">
        <f t="shared" si="96"/>
        <v>1.2355600625369543</v>
      </c>
      <c r="G319" s="16">
        <v>34261</v>
      </c>
      <c r="H319" s="13">
        <f t="shared" si="94"/>
        <v>1</v>
      </c>
      <c r="I319" s="19">
        <v>185598</v>
      </c>
      <c r="J319" s="12">
        <v>1.08799042015539</v>
      </c>
      <c r="K319" s="12">
        <f t="shared" si="95"/>
        <v>1.2355600625369543</v>
      </c>
      <c r="L319" s="12">
        <v>1.1633519839146049</v>
      </c>
      <c r="M319" s="12">
        <f t="shared" si="97"/>
        <v>1.0880059205135442</v>
      </c>
      <c r="N319" s="12">
        <f t="shared" si="98"/>
        <v>1.240427560943544</v>
      </c>
      <c r="O319" s="14">
        <f t="shared" si="99"/>
        <v>1.1633519839146047</v>
      </c>
      <c r="P319" s="12">
        <f t="shared" si="100"/>
        <v>1.1633519839146047</v>
      </c>
    </row>
    <row r="320" spans="1:16" x14ac:dyDescent="0.25">
      <c r="A320" s="28">
        <v>17</v>
      </c>
      <c r="B320" s="16">
        <v>511883.41665999999</v>
      </c>
      <c r="C320" s="16">
        <v>265755199.81</v>
      </c>
      <c r="D320" s="11">
        <f t="shared" si="93"/>
        <v>519.16999999999996</v>
      </c>
      <c r="E320" s="12">
        <v>1.0224577291172254</v>
      </c>
      <c r="F320" s="12">
        <f t="shared" si="96"/>
        <v>1.4188580007018976</v>
      </c>
      <c r="G320" s="16">
        <v>34074</v>
      </c>
      <c r="H320" s="13">
        <f t="shared" si="94"/>
        <v>1</v>
      </c>
      <c r="I320" s="19">
        <v>174639</v>
      </c>
      <c r="J320" s="12">
        <v>1.0970741930496624</v>
      </c>
      <c r="K320" s="12">
        <f t="shared" si="95"/>
        <v>1.4188580007018976</v>
      </c>
      <c r="L320" s="12">
        <v>1.2199067626214033</v>
      </c>
      <c r="M320" s="12">
        <f t="shared" si="97"/>
        <v>1.0970898228223138</v>
      </c>
      <c r="N320" s="12">
        <f t="shared" si="98"/>
        <v>1.4244476027512007</v>
      </c>
      <c r="O320" s="14">
        <f t="shared" si="99"/>
        <v>1.2199067626214031</v>
      </c>
      <c r="P320" s="12">
        <f t="shared" si="100"/>
        <v>1.2199067626214031</v>
      </c>
    </row>
    <row r="321" spans="1:16" x14ac:dyDescent="0.25">
      <c r="A321" s="28">
        <v>18</v>
      </c>
      <c r="B321" s="16">
        <v>309577.5</v>
      </c>
      <c r="C321" s="16">
        <v>178828362.13999999</v>
      </c>
      <c r="D321" s="11">
        <f t="shared" si="93"/>
        <v>577.65</v>
      </c>
      <c r="E321" s="12">
        <v>1.0550535538945329</v>
      </c>
      <c r="F321" s="12">
        <f t="shared" si="96"/>
        <v>1.5299068165624221</v>
      </c>
      <c r="G321" s="16">
        <v>22532</v>
      </c>
      <c r="H321" s="13">
        <f t="shared" si="94"/>
        <v>1</v>
      </c>
      <c r="I321" s="19">
        <v>105534</v>
      </c>
      <c r="J321" s="12">
        <v>1.1057093543313055</v>
      </c>
      <c r="K321" s="12">
        <f t="shared" si="95"/>
        <v>1.5299068165624221</v>
      </c>
      <c r="L321" s="12">
        <v>1.268382287227231</v>
      </c>
      <c r="M321" s="12">
        <f t="shared" si="97"/>
        <v>1.1057251071271841</v>
      </c>
      <c r="N321" s="12">
        <f t="shared" si="98"/>
        <v>1.5359338962792575</v>
      </c>
      <c r="O321" s="14">
        <f t="shared" si="99"/>
        <v>1.2683822872272308</v>
      </c>
      <c r="P321" s="12">
        <f t="shared" si="100"/>
        <v>1.2683822872272308</v>
      </c>
    </row>
    <row r="322" spans="1:16" x14ac:dyDescent="0.25">
      <c r="A322" s="28">
        <v>19</v>
      </c>
      <c r="B322" s="16">
        <v>245737.75002000001</v>
      </c>
      <c r="C322" s="16">
        <v>171128881.12</v>
      </c>
      <c r="D322" s="11">
        <f t="shared" si="93"/>
        <v>696.39</v>
      </c>
      <c r="E322" s="12">
        <v>1.0589947823467127</v>
      </c>
      <c r="F322" s="12">
        <f t="shared" si="96"/>
        <v>1.8375256599773404</v>
      </c>
      <c r="G322" s="16">
        <v>19878</v>
      </c>
      <c r="H322" s="13">
        <f t="shared" si="94"/>
        <v>1</v>
      </c>
      <c r="I322" s="19">
        <v>82770</v>
      </c>
      <c r="J322" s="12">
        <v>1.1331245378760422</v>
      </c>
      <c r="K322" s="12">
        <f t="shared" si="95"/>
        <v>1.8375256599773404</v>
      </c>
      <c r="L322" s="12">
        <v>1.3410955741359718</v>
      </c>
      <c r="M322" s="12">
        <f t="shared" si="97"/>
        <v>1.1331406812499589</v>
      </c>
      <c r="N322" s="12">
        <f t="shared" si="98"/>
        <v>1.8447646065030501</v>
      </c>
      <c r="O322" s="14">
        <f t="shared" si="99"/>
        <v>1.3410955741359716</v>
      </c>
      <c r="P322" s="12">
        <f t="shared" si="100"/>
        <v>1.3410955741359716</v>
      </c>
    </row>
    <row r="323" spans="1:16" x14ac:dyDescent="0.25">
      <c r="A323" s="28">
        <v>20</v>
      </c>
      <c r="B323" s="16">
        <v>83809.666679999995</v>
      </c>
      <c r="C323" s="16">
        <v>63395309.869999997</v>
      </c>
      <c r="D323" s="11">
        <f t="shared" si="93"/>
        <v>756.42</v>
      </c>
      <c r="E323" s="12">
        <v>1.1067069463529295</v>
      </c>
      <c r="F323" s="12">
        <f t="shared" si="96"/>
        <v>1.9098755724158683</v>
      </c>
      <c r="G323" s="16">
        <v>7959</v>
      </c>
      <c r="H323" s="13">
        <f t="shared" si="94"/>
        <v>1</v>
      </c>
      <c r="I323" s="19">
        <v>28496</v>
      </c>
      <c r="J323" s="12">
        <v>1.1584889107243124</v>
      </c>
      <c r="K323" s="12">
        <f t="shared" si="95"/>
        <v>1.9098755724158683</v>
      </c>
      <c r="L323" s="12">
        <v>1.381491844640828</v>
      </c>
      <c r="M323" s="12">
        <f t="shared" si="97"/>
        <v>1.1585054154588221</v>
      </c>
      <c r="N323" s="12">
        <f t="shared" si="98"/>
        <v>1.9173995419802705</v>
      </c>
      <c r="O323" s="14">
        <f t="shared" si="99"/>
        <v>1.3814918446408277</v>
      </c>
      <c r="P323" s="12">
        <f t="shared" si="100"/>
        <v>1.3814918446408277</v>
      </c>
    </row>
    <row r="324" spans="1:16" x14ac:dyDescent="0.25">
      <c r="A324" s="28" t="s">
        <v>20</v>
      </c>
      <c r="B324" s="16">
        <f>SUM(B304:B323)</f>
        <v>10692804.916480001</v>
      </c>
      <c r="C324" s="16">
        <f>SUM(C304:C323)</f>
        <v>3826592089.6599998</v>
      </c>
      <c r="D324" s="11">
        <f>ROUND(SUM(C304:C323)/SUM(B304:B323),2)</f>
        <v>357.87</v>
      </c>
      <c r="E324" s="12"/>
      <c r="F324" s="10"/>
      <c r="G324" s="16">
        <f>SUM(G304:G323)</f>
        <v>528632</v>
      </c>
      <c r="H324" s="10"/>
      <c r="I324" s="16">
        <f>SUM(I304:I323)</f>
        <v>3601076</v>
      </c>
      <c r="J324" s="12">
        <f>SUMPRODUCT(J304:J323,I304:I323)/SUM(I304:I323)</f>
        <v>0.99998575342480966</v>
      </c>
      <c r="K324" s="12">
        <f>SUMPRODUCT(K304:K323,I304:I323)/SUM(I304:I323)</f>
        <v>0.99607595109956504</v>
      </c>
      <c r="L324" s="12">
        <f>SUMPRODUCT(L304:L323,I304:I323)/SUM(I304:I323)</f>
        <v>1.0000000000000002</v>
      </c>
      <c r="M324" s="10"/>
      <c r="N324" s="10"/>
      <c r="O324" s="10"/>
      <c r="P324" s="10"/>
    </row>
    <row r="325" spans="1:16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2"/>
      <c r="K325" s="10"/>
      <c r="L325" s="12"/>
      <c r="M325" s="10"/>
      <c r="N325" s="10"/>
      <c r="O325" s="10"/>
      <c r="P325" s="10"/>
    </row>
    <row r="326" spans="1:16" x14ac:dyDescent="0.25">
      <c r="A326" s="9" t="s">
        <v>18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x14ac:dyDescent="0.25">
      <c r="A327" s="39" t="s">
        <v>206</v>
      </c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</row>
    <row r="328" spans="1:16" ht="64.5" x14ac:dyDescent="0.25">
      <c r="A328" s="4" t="s">
        <v>0</v>
      </c>
      <c r="B328" s="24" t="s">
        <v>10</v>
      </c>
      <c r="C328" s="25" t="s">
        <v>1</v>
      </c>
      <c r="D328" s="26" t="s">
        <v>2</v>
      </c>
      <c r="E328" s="27" t="s">
        <v>12</v>
      </c>
      <c r="F328" s="27" t="s">
        <v>13</v>
      </c>
      <c r="G328" s="24" t="s">
        <v>11</v>
      </c>
      <c r="H328" s="2" t="s">
        <v>3</v>
      </c>
      <c r="I328" s="20" t="s">
        <v>22</v>
      </c>
      <c r="J328" s="3" t="s">
        <v>6</v>
      </c>
      <c r="K328" s="3" t="s">
        <v>4</v>
      </c>
      <c r="L328" s="3" t="s">
        <v>8</v>
      </c>
      <c r="M328" s="3" t="s">
        <v>7</v>
      </c>
      <c r="N328" s="3" t="s">
        <v>5</v>
      </c>
      <c r="O328" s="3" t="s">
        <v>9</v>
      </c>
      <c r="P328" s="3" t="s">
        <v>14</v>
      </c>
    </row>
    <row r="329" spans="1:16" x14ac:dyDescent="0.25">
      <c r="A329" s="6">
        <v>1</v>
      </c>
      <c r="B329" s="16">
        <v>107583.24999</v>
      </c>
      <c r="C329" s="16">
        <v>25337210.030000001</v>
      </c>
      <c r="D329" s="11">
        <f t="shared" ref="D329:D348" si="101">ROUND(C329/B329,2)</f>
        <v>235.51</v>
      </c>
      <c r="E329" s="12">
        <v>0.90994324301711904</v>
      </c>
      <c r="F329" s="12">
        <f>D329/(E329*D$349)</f>
        <v>0.72321887943259633</v>
      </c>
      <c r="G329" s="16">
        <v>4845</v>
      </c>
      <c r="H329" s="13">
        <f t="shared" ref="H329:H348" si="102">MIN(SQRT(G329/3000),1)</f>
        <v>1</v>
      </c>
      <c r="I329" s="19">
        <v>36136</v>
      </c>
      <c r="J329" s="12">
        <v>0.85263460261235324</v>
      </c>
      <c r="K329" s="12">
        <f t="shared" ref="K329:K348" si="103">F329*H329+M329*(1-H329)</f>
        <v>0.72321887943259633</v>
      </c>
      <c r="L329" s="12">
        <v>0.72006666812874132</v>
      </c>
      <c r="M329" s="12">
        <f>J329/$J$349</f>
        <v>0.85269311137444803</v>
      </c>
      <c r="N329" s="12">
        <f>K329/$K$349</f>
        <v>0.72479601807887939</v>
      </c>
      <c r="O329" s="14">
        <f>L329/$L$349</f>
        <v>0.71992340006009503</v>
      </c>
      <c r="P329" s="12">
        <f t="shared" ref="P329:P348" si="104">O329</f>
        <v>0.71992340006009503</v>
      </c>
    </row>
    <row r="330" spans="1:16" x14ac:dyDescent="0.25">
      <c r="A330" s="28">
        <v>2</v>
      </c>
      <c r="B330" s="16">
        <v>127527.16667999999</v>
      </c>
      <c r="C330" s="16">
        <v>32044917.020000003</v>
      </c>
      <c r="D330" s="11">
        <f t="shared" si="101"/>
        <v>251.28</v>
      </c>
      <c r="E330" s="12">
        <v>0.92894971687161565</v>
      </c>
      <c r="F330" s="12">
        <f t="shared" ref="F330:F348" si="105">D330/(E330*D$349)</f>
        <v>0.75585836441018306</v>
      </c>
      <c r="G330" s="16">
        <v>5905</v>
      </c>
      <c r="H330" s="13">
        <f t="shared" si="102"/>
        <v>1</v>
      </c>
      <c r="I330" s="19">
        <v>42691</v>
      </c>
      <c r="J330" s="12">
        <v>0.89811845588063066</v>
      </c>
      <c r="K330" s="12">
        <f t="shared" si="103"/>
        <v>0.75585836441018306</v>
      </c>
      <c r="L330" s="12">
        <v>0.75693418084892627</v>
      </c>
      <c r="M330" s="12">
        <f t="shared" ref="M330:M348" si="106">J330/$J$349</f>
        <v>0.89818008579678366</v>
      </c>
      <c r="N330" s="12">
        <f t="shared" ref="N330:N348" si="107">K330/$K$349</f>
        <v>0.75750668066896609</v>
      </c>
      <c r="O330" s="14">
        <f t="shared" ref="O330:O348" si="108">L330/$L$349</f>
        <v>0.7567835774354057</v>
      </c>
      <c r="P330" s="12">
        <f t="shared" si="104"/>
        <v>0.7567835774354057</v>
      </c>
    </row>
    <row r="331" spans="1:16" x14ac:dyDescent="0.25">
      <c r="A331" s="28">
        <v>3</v>
      </c>
      <c r="B331" s="16">
        <v>324914.33331999998</v>
      </c>
      <c r="C331" s="16">
        <v>78703690.689999998</v>
      </c>
      <c r="D331" s="11">
        <f t="shared" si="101"/>
        <v>242.23</v>
      </c>
      <c r="E331" s="12">
        <v>0.88295540719559695</v>
      </c>
      <c r="F331" s="12">
        <f t="shared" si="105"/>
        <v>0.76659126328400085</v>
      </c>
      <c r="G331" s="16">
        <v>14198</v>
      </c>
      <c r="H331" s="13">
        <f t="shared" si="102"/>
        <v>1</v>
      </c>
      <c r="I331" s="19">
        <v>107596</v>
      </c>
      <c r="J331" s="12">
        <v>0.8885512844343656</v>
      </c>
      <c r="K331" s="12">
        <f t="shared" si="103"/>
        <v>0.76659126328400085</v>
      </c>
      <c r="L331" s="12">
        <v>0.76490760040029104</v>
      </c>
      <c r="M331" s="12">
        <f t="shared" si="106"/>
        <v>0.88861225784026632</v>
      </c>
      <c r="N331" s="12">
        <f t="shared" si="107"/>
        <v>0.76826298500146584</v>
      </c>
      <c r="O331" s="14">
        <f t="shared" si="108"/>
        <v>0.76475541055530483</v>
      </c>
      <c r="P331" s="12">
        <f t="shared" si="104"/>
        <v>0.76475541055530483</v>
      </c>
    </row>
    <row r="332" spans="1:16" x14ac:dyDescent="0.25">
      <c r="A332" s="28">
        <v>4</v>
      </c>
      <c r="B332" s="16">
        <v>503225.66667000001</v>
      </c>
      <c r="C332" s="16">
        <v>132421368.51000001</v>
      </c>
      <c r="D332" s="11">
        <f t="shared" si="101"/>
        <v>263.14999999999998</v>
      </c>
      <c r="E332" s="12">
        <v>0.88533613873626571</v>
      </c>
      <c r="F332" s="12">
        <f t="shared" si="105"/>
        <v>0.83055785304393914</v>
      </c>
      <c r="G332" s="16">
        <v>22989</v>
      </c>
      <c r="H332" s="13">
        <f t="shared" si="102"/>
        <v>1</v>
      </c>
      <c r="I332" s="19">
        <v>167488</v>
      </c>
      <c r="J332" s="12">
        <v>0.9061706987963315</v>
      </c>
      <c r="K332" s="12">
        <f t="shared" si="103"/>
        <v>0.83055785304393914</v>
      </c>
      <c r="L332" s="12">
        <v>0.83173998958393636</v>
      </c>
      <c r="M332" s="12">
        <f t="shared" si="106"/>
        <v>0.9062328812666075</v>
      </c>
      <c r="N332" s="12">
        <f t="shared" si="107"/>
        <v>0.83236906805126465</v>
      </c>
      <c r="O332" s="14">
        <f t="shared" si="108"/>
        <v>0.83157450243226294</v>
      </c>
      <c r="P332" s="12">
        <f t="shared" si="104"/>
        <v>0.83157450243226294</v>
      </c>
    </row>
    <row r="333" spans="1:16" x14ac:dyDescent="0.25">
      <c r="A333" s="28">
        <v>5</v>
      </c>
      <c r="B333" s="16">
        <v>527203.16665999999</v>
      </c>
      <c r="C333" s="16">
        <v>147283000.88999999</v>
      </c>
      <c r="D333" s="11">
        <f t="shared" si="101"/>
        <v>279.37</v>
      </c>
      <c r="E333" s="12">
        <v>0.92221475673556752</v>
      </c>
      <c r="F333" s="12">
        <f t="shared" si="105"/>
        <v>0.84649112130731474</v>
      </c>
      <c r="G333" s="16">
        <v>24652</v>
      </c>
      <c r="H333" s="13">
        <f t="shared" si="102"/>
        <v>1</v>
      </c>
      <c r="I333" s="19">
        <v>176954</v>
      </c>
      <c r="J333" s="12">
        <v>0.90343098771432129</v>
      </c>
      <c r="K333" s="12">
        <f t="shared" si="103"/>
        <v>0.84649112130731474</v>
      </c>
      <c r="L333" s="12">
        <v>0.84769593573609059</v>
      </c>
      <c r="M333" s="12">
        <f t="shared" si="106"/>
        <v>0.90349298218248775</v>
      </c>
      <c r="N333" s="12">
        <f t="shared" si="107"/>
        <v>0.8483370823284051</v>
      </c>
      <c r="O333" s="14">
        <f t="shared" si="108"/>
        <v>0.84752727390950189</v>
      </c>
      <c r="P333" s="12">
        <f t="shared" si="104"/>
        <v>0.84752727390950189</v>
      </c>
    </row>
    <row r="334" spans="1:16" x14ac:dyDescent="0.25">
      <c r="A334" s="28">
        <v>6</v>
      </c>
      <c r="B334" s="16">
        <v>774993.24996000051</v>
      </c>
      <c r="C334" s="16">
        <v>216607387.55999991</v>
      </c>
      <c r="D334" s="11">
        <f t="shared" si="101"/>
        <v>279.5</v>
      </c>
      <c r="E334" s="12">
        <v>0.91202189196569206</v>
      </c>
      <c r="F334" s="12">
        <f t="shared" si="105"/>
        <v>0.85634990869982808</v>
      </c>
      <c r="G334" s="16">
        <v>35376</v>
      </c>
      <c r="H334" s="13">
        <f t="shared" si="102"/>
        <v>1</v>
      </c>
      <c r="I334" s="19">
        <v>259934</v>
      </c>
      <c r="J334" s="12">
        <v>0.94207473435564393</v>
      </c>
      <c r="K334" s="12">
        <f t="shared" si="103"/>
        <v>0.85634990869982808</v>
      </c>
      <c r="L334" s="12">
        <v>0.85888317541867498</v>
      </c>
      <c r="M334" s="12">
        <f t="shared" si="106"/>
        <v>0.9421393806019247</v>
      </c>
      <c r="N334" s="12">
        <f t="shared" si="107"/>
        <v>0.85821736898627832</v>
      </c>
      <c r="O334" s="14">
        <f t="shared" si="108"/>
        <v>0.85871228772288033</v>
      </c>
      <c r="P334" s="12">
        <f t="shared" si="104"/>
        <v>0.85871228772288033</v>
      </c>
    </row>
    <row r="335" spans="1:16" x14ac:dyDescent="0.25">
      <c r="A335" s="28">
        <v>7</v>
      </c>
      <c r="B335" s="16">
        <v>767505.1666900001</v>
      </c>
      <c r="C335" s="16">
        <v>239588054.73000002</v>
      </c>
      <c r="D335" s="11">
        <f t="shared" si="101"/>
        <v>312.16000000000003</v>
      </c>
      <c r="E335" s="12">
        <v>0.91114615701255186</v>
      </c>
      <c r="F335" s="12">
        <f t="shared" si="105"/>
        <v>0.9573349427910065</v>
      </c>
      <c r="G335" s="16">
        <v>35084</v>
      </c>
      <c r="H335" s="13">
        <f t="shared" si="102"/>
        <v>1</v>
      </c>
      <c r="I335" s="19">
        <v>258312</v>
      </c>
      <c r="J335" s="12">
        <v>0.93623357412741193</v>
      </c>
      <c r="K335" s="12">
        <f t="shared" si="103"/>
        <v>0.9573349427910065</v>
      </c>
      <c r="L335" s="12">
        <v>0.96296212378659307</v>
      </c>
      <c r="M335" s="12">
        <f t="shared" si="106"/>
        <v>0.93629781954659386</v>
      </c>
      <c r="N335" s="12">
        <f t="shared" si="107"/>
        <v>0.95942262326873051</v>
      </c>
      <c r="O335" s="14">
        <f t="shared" si="108"/>
        <v>0.96277052802225505</v>
      </c>
      <c r="P335" s="12">
        <f t="shared" si="104"/>
        <v>0.96277052802225505</v>
      </c>
    </row>
    <row r="336" spans="1:16" x14ac:dyDescent="0.25">
      <c r="A336" s="28">
        <v>8</v>
      </c>
      <c r="B336" s="16">
        <v>953842.91663999995</v>
      </c>
      <c r="C336" s="16">
        <v>287535994.69000006</v>
      </c>
      <c r="D336" s="11">
        <f t="shared" si="101"/>
        <v>301.45</v>
      </c>
      <c r="E336" s="12">
        <v>0.87060248286899289</v>
      </c>
      <c r="F336" s="12">
        <f t="shared" si="105"/>
        <v>0.96754259513874419</v>
      </c>
      <c r="G336" s="16">
        <v>41375</v>
      </c>
      <c r="H336" s="13">
        <f t="shared" si="102"/>
        <v>1</v>
      </c>
      <c r="I336" s="19">
        <v>319826</v>
      </c>
      <c r="J336" s="12">
        <v>0.956762380169217</v>
      </c>
      <c r="K336" s="12">
        <f t="shared" si="103"/>
        <v>0.96754259513874419</v>
      </c>
      <c r="L336" s="12">
        <v>0.96502629490400416</v>
      </c>
      <c r="M336" s="12">
        <f t="shared" si="106"/>
        <v>0.95682803429856045</v>
      </c>
      <c r="N336" s="12">
        <f t="shared" si="107"/>
        <v>0.96965253565898546</v>
      </c>
      <c r="O336" s="14">
        <f t="shared" si="108"/>
        <v>0.96483428844184826</v>
      </c>
      <c r="P336" s="12">
        <f t="shared" si="104"/>
        <v>0.96483428844184826</v>
      </c>
    </row>
    <row r="337" spans="1:16" x14ac:dyDescent="0.25">
      <c r="A337" s="28">
        <v>9</v>
      </c>
      <c r="B337" s="16">
        <v>890539.41663000057</v>
      </c>
      <c r="C337" s="16">
        <v>283653992.35000002</v>
      </c>
      <c r="D337" s="11">
        <f t="shared" si="101"/>
        <v>318.52</v>
      </c>
      <c r="E337" s="12">
        <v>0.89410768880595071</v>
      </c>
      <c r="F337" s="12">
        <f t="shared" si="105"/>
        <v>0.99545488963182849</v>
      </c>
      <c r="G337" s="16">
        <v>39853</v>
      </c>
      <c r="H337" s="13">
        <f t="shared" si="102"/>
        <v>1</v>
      </c>
      <c r="I337" s="19">
        <v>299679</v>
      </c>
      <c r="J337" s="12">
        <v>0.96687646114676074</v>
      </c>
      <c r="K337" s="12">
        <f t="shared" si="103"/>
        <v>0.99545488963182849</v>
      </c>
      <c r="L337" s="12">
        <v>0.99860020756093526</v>
      </c>
      <c r="M337" s="12">
        <f t="shared" si="106"/>
        <v>0.96694280931591436</v>
      </c>
      <c r="N337" s="12">
        <f t="shared" si="107"/>
        <v>0.99762569908069343</v>
      </c>
      <c r="O337" s="14">
        <f t="shared" si="108"/>
        <v>0.99840152106506008</v>
      </c>
      <c r="P337" s="12">
        <f t="shared" si="104"/>
        <v>0.99840152106506008</v>
      </c>
    </row>
    <row r="338" spans="1:16" x14ac:dyDescent="0.25">
      <c r="A338" s="28">
        <v>10</v>
      </c>
      <c r="B338" s="16">
        <v>795112.99995000043</v>
      </c>
      <c r="C338" s="16">
        <v>257848496.79999995</v>
      </c>
      <c r="D338" s="11">
        <f t="shared" si="101"/>
        <v>324.29000000000002</v>
      </c>
      <c r="E338" s="12">
        <v>0.90097640767481357</v>
      </c>
      <c r="F338" s="12">
        <f t="shared" si="105"/>
        <v>1.005761123354167</v>
      </c>
      <c r="G338" s="16">
        <v>36127</v>
      </c>
      <c r="H338" s="13">
        <f t="shared" si="102"/>
        <v>1</v>
      </c>
      <c r="I338" s="19">
        <v>270053</v>
      </c>
      <c r="J338" s="12">
        <v>0.98201060902859794</v>
      </c>
      <c r="K338" s="12">
        <f t="shared" si="103"/>
        <v>1.005761123354167</v>
      </c>
      <c r="L338" s="12">
        <v>1.0096982252908826</v>
      </c>
      <c r="M338" s="12">
        <f t="shared" si="106"/>
        <v>0.98207799572029708</v>
      </c>
      <c r="N338" s="12">
        <f t="shared" si="107"/>
        <v>1.0079544078240295</v>
      </c>
      <c r="O338" s="14">
        <f t="shared" si="108"/>
        <v>1.0094973306778479</v>
      </c>
      <c r="P338" s="12">
        <f t="shared" si="104"/>
        <v>1.0094973306778479</v>
      </c>
    </row>
    <row r="339" spans="1:16" x14ac:dyDescent="0.25">
      <c r="A339" s="28">
        <v>11</v>
      </c>
      <c r="B339" s="16">
        <v>774113.16664999968</v>
      </c>
      <c r="C339" s="16">
        <v>259428621.82999998</v>
      </c>
      <c r="D339" s="11">
        <f t="shared" si="101"/>
        <v>335.13</v>
      </c>
      <c r="E339" s="12">
        <v>0.88946423491052506</v>
      </c>
      <c r="F339" s="12">
        <f t="shared" si="105"/>
        <v>1.0528330831460624</v>
      </c>
      <c r="G339" s="16">
        <v>34628</v>
      </c>
      <c r="H339" s="13">
        <f t="shared" si="102"/>
        <v>1</v>
      </c>
      <c r="I339" s="19">
        <v>260645</v>
      </c>
      <c r="J339" s="12">
        <v>1.001003663987416</v>
      </c>
      <c r="K339" s="12">
        <f t="shared" si="103"/>
        <v>1.0528330831460624</v>
      </c>
      <c r="L339" s="12">
        <v>1.03</v>
      </c>
      <c r="M339" s="12">
        <f t="shared" si="106"/>
        <v>1.0010723540042801</v>
      </c>
      <c r="N339" s="12">
        <f t="shared" si="107"/>
        <v>1.0551290184302984</v>
      </c>
      <c r="O339" s="14">
        <f t="shared" si="108"/>
        <v>1.0297950660442468</v>
      </c>
      <c r="P339" s="12">
        <f t="shared" si="104"/>
        <v>1.0297950660442468</v>
      </c>
    </row>
    <row r="340" spans="1:16" x14ac:dyDescent="0.25">
      <c r="A340" s="28">
        <v>12</v>
      </c>
      <c r="B340" s="16">
        <v>771234.25001999992</v>
      </c>
      <c r="C340" s="16">
        <v>280945954.9799999</v>
      </c>
      <c r="D340" s="11">
        <f t="shared" si="101"/>
        <v>364.28</v>
      </c>
      <c r="E340" s="12">
        <v>0.96903627341890086</v>
      </c>
      <c r="F340" s="12">
        <f t="shared" si="105"/>
        <v>1.050436975418126</v>
      </c>
      <c r="G340" s="16">
        <v>38149</v>
      </c>
      <c r="H340" s="13">
        <f t="shared" si="102"/>
        <v>1</v>
      </c>
      <c r="I340" s="19">
        <v>259842</v>
      </c>
      <c r="J340" s="12">
        <v>1.0272983890210197</v>
      </c>
      <c r="K340" s="12">
        <f t="shared" si="103"/>
        <v>1.050436975418126</v>
      </c>
      <c r="L340" s="12">
        <v>1.0565148044212267</v>
      </c>
      <c r="M340" s="12">
        <f t="shared" si="106"/>
        <v>1.0273688834120043</v>
      </c>
      <c r="N340" s="12">
        <f t="shared" si="107"/>
        <v>1.0527276854597614</v>
      </c>
      <c r="O340" s="14">
        <f t="shared" si="108"/>
        <v>1.0563045949472636</v>
      </c>
      <c r="P340" s="12">
        <f t="shared" si="104"/>
        <v>1.0563045949472636</v>
      </c>
    </row>
    <row r="341" spans="1:16" x14ac:dyDescent="0.25">
      <c r="A341" s="28">
        <v>13</v>
      </c>
      <c r="B341" s="16">
        <v>614357.24994000013</v>
      </c>
      <c r="C341" s="16">
        <v>239094989.47000003</v>
      </c>
      <c r="D341" s="11">
        <f t="shared" si="101"/>
        <v>389.18</v>
      </c>
      <c r="E341" s="12">
        <v>0.99985849566114005</v>
      </c>
      <c r="F341" s="12">
        <f t="shared" si="105"/>
        <v>1.0876437769369813</v>
      </c>
      <c r="G341" s="16">
        <v>30511</v>
      </c>
      <c r="H341" s="13">
        <f t="shared" si="102"/>
        <v>1</v>
      </c>
      <c r="I341" s="19">
        <v>205853</v>
      </c>
      <c r="J341" s="12">
        <v>1.0463813109354729</v>
      </c>
      <c r="K341" s="12">
        <f t="shared" si="103"/>
        <v>1.0876437769369813</v>
      </c>
      <c r="L341" s="12">
        <v>1.0806104104242016</v>
      </c>
      <c r="M341" s="12">
        <f t="shared" si="106"/>
        <v>1.0464531148183958</v>
      </c>
      <c r="N341" s="12">
        <f t="shared" si="107"/>
        <v>1.090015624634517</v>
      </c>
      <c r="O341" s="14">
        <f t="shared" si="108"/>
        <v>1.0803954067678556</v>
      </c>
      <c r="P341" s="12">
        <f t="shared" si="104"/>
        <v>1.0803954067678556</v>
      </c>
    </row>
    <row r="342" spans="1:16" x14ac:dyDescent="0.25">
      <c r="A342" s="28">
        <v>14</v>
      </c>
      <c r="B342" s="16">
        <v>626196.74996000016</v>
      </c>
      <c r="C342" s="16">
        <v>285552470.99999988</v>
      </c>
      <c r="D342" s="11">
        <f t="shared" si="101"/>
        <v>456.01</v>
      </c>
      <c r="E342" s="12">
        <v>1.0652549857497118</v>
      </c>
      <c r="F342" s="12">
        <f t="shared" si="105"/>
        <v>1.1961771381627535</v>
      </c>
      <c r="G342" s="16">
        <v>33866</v>
      </c>
      <c r="H342" s="13">
        <f t="shared" si="102"/>
        <v>1</v>
      </c>
      <c r="I342" s="19">
        <v>211665</v>
      </c>
      <c r="J342" s="12">
        <v>1.0494545626343512</v>
      </c>
      <c r="K342" s="12">
        <f t="shared" si="103"/>
        <v>1.1961771381627535</v>
      </c>
      <c r="L342" s="12">
        <v>1.0900000000000001</v>
      </c>
      <c r="M342" s="12">
        <f t="shared" si="106"/>
        <v>1.0495265774073224</v>
      </c>
      <c r="N342" s="12">
        <f t="shared" si="107"/>
        <v>1.1987856668475645</v>
      </c>
      <c r="O342" s="14">
        <f t="shared" si="108"/>
        <v>1.0897831281439117</v>
      </c>
      <c r="P342" s="12">
        <f t="shared" si="104"/>
        <v>1.0897831281439117</v>
      </c>
    </row>
    <row r="343" spans="1:16" x14ac:dyDescent="0.25">
      <c r="A343" s="28">
        <v>15</v>
      </c>
      <c r="B343" s="16">
        <v>546892.50003</v>
      </c>
      <c r="C343" s="16">
        <v>240317247.66000003</v>
      </c>
      <c r="D343" s="11">
        <f t="shared" si="101"/>
        <v>439.42</v>
      </c>
      <c r="E343" s="12">
        <v>1.1169635276437717</v>
      </c>
      <c r="F343" s="12">
        <f t="shared" si="105"/>
        <v>1.0992982438413659</v>
      </c>
      <c r="G343" s="16">
        <v>29851</v>
      </c>
      <c r="H343" s="13">
        <f t="shared" si="102"/>
        <v>1</v>
      </c>
      <c r="I343" s="19">
        <v>184950</v>
      </c>
      <c r="J343" s="12">
        <v>1.0410085158150857</v>
      </c>
      <c r="K343" s="12">
        <f t="shared" si="103"/>
        <v>1.0992982438413659</v>
      </c>
      <c r="L343" s="12">
        <v>1.1000000000000001</v>
      </c>
      <c r="M343" s="12">
        <f t="shared" si="106"/>
        <v>1.0410799510106594</v>
      </c>
      <c r="N343" s="12">
        <f t="shared" si="107"/>
        <v>1.1016955066804022</v>
      </c>
      <c r="O343" s="14">
        <f t="shared" si="108"/>
        <v>1.0997811384938558</v>
      </c>
      <c r="P343" s="12">
        <f t="shared" si="104"/>
        <v>1.0997811384938558</v>
      </c>
    </row>
    <row r="344" spans="1:16" x14ac:dyDescent="0.25">
      <c r="A344" s="28">
        <v>16</v>
      </c>
      <c r="B344" s="16">
        <v>322225.83334000001</v>
      </c>
      <c r="C344" s="16">
        <v>140921653.65000001</v>
      </c>
      <c r="D344" s="11">
        <f t="shared" si="101"/>
        <v>437.34</v>
      </c>
      <c r="E344" s="12">
        <v>1.2105031695213411</v>
      </c>
      <c r="F344" s="12">
        <f t="shared" si="105"/>
        <v>1.0095503330468232</v>
      </c>
      <c r="G344" s="16">
        <v>18768</v>
      </c>
      <c r="H344" s="13">
        <f t="shared" si="102"/>
        <v>1</v>
      </c>
      <c r="I344" s="19">
        <v>109244</v>
      </c>
      <c r="J344" s="12">
        <v>1.065585029841456</v>
      </c>
      <c r="K344" s="12">
        <f t="shared" si="103"/>
        <v>1.0095503330468232</v>
      </c>
      <c r="L344" s="12">
        <v>1.1200000000000001</v>
      </c>
      <c r="M344" s="12">
        <f t="shared" si="106"/>
        <v>1.065658151505545</v>
      </c>
      <c r="N344" s="12">
        <f t="shared" si="107"/>
        <v>1.011751880726089</v>
      </c>
      <c r="O344" s="14">
        <f t="shared" si="108"/>
        <v>1.1197771591937442</v>
      </c>
      <c r="P344" s="12">
        <f t="shared" si="104"/>
        <v>1.1197771591937442</v>
      </c>
    </row>
    <row r="345" spans="1:16" x14ac:dyDescent="0.25">
      <c r="A345" s="28">
        <v>17</v>
      </c>
      <c r="B345" s="16">
        <v>613737.58336000005</v>
      </c>
      <c r="C345" s="16">
        <v>308691590.55000007</v>
      </c>
      <c r="D345" s="11">
        <f t="shared" si="101"/>
        <v>502.97</v>
      </c>
      <c r="E345" s="12">
        <v>1.2762918790796247</v>
      </c>
      <c r="F345" s="12">
        <f t="shared" si="105"/>
        <v>1.1012014709851585</v>
      </c>
      <c r="G345" s="16">
        <v>38003</v>
      </c>
      <c r="H345" s="13">
        <f t="shared" si="102"/>
        <v>1</v>
      </c>
      <c r="I345" s="19">
        <v>207859</v>
      </c>
      <c r="J345" s="12">
        <v>1.1282000346388659</v>
      </c>
      <c r="K345" s="12">
        <f t="shared" si="103"/>
        <v>1.1012014709851585</v>
      </c>
      <c r="L345" s="12">
        <v>1.1399999999999999</v>
      </c>
      <c r="M345" s="12">
        <f t="shared" si="106"/>
        <v>1.1282774530162338</v>
      </c>
      <c r="N345" s="12">
        <f t="shared" si="107"/>
        <v>1.1036028842317223</v>
      </c>
      <c r="O345" s="14">
        <f t="shared" si="108"/>
        <v>1.1397731798936321</v>
      </c>
      <c r="P345" s="12">
        <f t="shared" si="104"/>
        <v>1.1397731798936321</v>
      </c>
    </row>
    <row r="346" spans="1:16" x14ac:dyDescent="0.25">
      <c r="A346" s="28">
        <v>18</v>
      </c>
      <c r="B346" s="16">
        <v>377623.66668000002</v>
      </c>
      <c r="C346" s="16">
        <v>205433211.60999995</v>
      </c>
      <c r="D346" s="11">
        <f t="shared" si="101"/>
        <v>544.02</v>
      </c>
      <c r="E346" s="12">
        <v>1.3804872951898943</v>
      </c>
      <c r="F346" s="12">
        <f t="shared" si="105"/>
        <v>1.1011770681250692</v>
      </c>
      <c r="G346" s="16">
        <v>24997</v>
      </c>
      <c r="H346" s="13">
        <f t="shared" si="102"/>
        <v>1</v>
      </c>
      <c r="I346" s="19">
        <v>128578</v>
      </c>
      <c r="J346" s="12">
        <v>1.1642197187699292</v>
      </c>
      <c r="K346" s="12">
        <f t="shared" si="103"/>
        <v>1.1011770681250692</v>
      </c>
      <c r="L346" s="12">
        <v>1.1599999999999999</v>
      </c>
      <c r="M346" s="12">
        <f t="shared" si="106"/>
        <v>1.1642996088592394</v>
      </c>
      <c r="N346" s="12">
        <f t="shared" si="107"/>
        <v>1.1035784281558019</v>
      </c>
      <c r="O346" s="14">
        <f t="shared" si="108"/>
        <v>1.1597692005935205</v>
      </c>
      <c r="P346" s="12">
        <f t="shared" si="104"/>
        <v>1.1597692005935205</v>
      </c>
    </row>
    <row r="347" spans="1:16" x14ac:dyDescent="0.25">
      <c r="A347" s="28">
        <v>19</v>
      </c>
      <c r="B347" s="16">
        <v>190214.24996999998</v>
      </c>
      <c r="C347" s="16">
        <v>112039955.05999999</v>
      </c>
      <c r="D347" s="11">
        <f t="shared" si="101"/>
        <v>589.02</v>
      </c>
      <c r="E347" s="12">
        <v>1.4933573407237128</v>
      </c>
      <c r="F347" s="12">
        <f t="shared" si="105"/>
        <v>1.1021507663728449</v>
      </c>
      <c r="G347" s="16">
        <v>13525</v>
      </c>
      <c r="H347" s="13">
        <f t="shared" si="102"/>
        <v>1</v>
      </c>
      <c r="I347" s="19">
        <v>65426</v>
      </c>
      <c r="J347" s="12">
        <v>1.2474006816861798</v>
      </c>
      <c r="K347" s="12">
        <f t="shared" si="103"/>
        <v>1.1021507663728449</v>
      </c>
      <c r="L347" s="12">
        <v>1.18</v>
      </c>
      <c r="M347" s="12">
        <f t="shared" si="106"/>
        <v>1.2474862797483486</v>
      </c>
      <c r="N347" s="12">
        <f t="shared" si="107"/>
        <v>1.1045542497678591</v>
      </c>
      <c r="O347" s="14">
        <f t="shared" si="108"/>
        <v>1.1797652212934089</v>
      </c>
      <c r="P347" s="12">
        <f t="shared" si="104"/>
        <v>1.1797652212934089</v>
      </c>
    </row>
    <row r="348" spans="1:16" x14ac:dyDescent="0.25">
      <c r="A348" s="28">
        <v>20</v>
      </c>
      <c r="B348" s="16">
        <v>83762.333340000012</v>
      </c>
      <c r="C348" s="16">
        <v>53142280.580000006</v>
      </c>
      <c r="D348" s="11">
        <f t="shared" si="101"/>
        <v>634.44000000000005</v>
      </c>
      <c r="E348" s="12">
        <v>1.4973443599091045</v>
      </c>
      <c r="F348" s="12">
        <f t="shared" si="105"/>
        <v>1.1839778348848053</v>
      </c>
      <c r="G348" s="16">
        <v>5930</v>
      </c>
      <c r="H348" s="13">
        <f t="shared" si="102"/>
        <v>1</v>
      </c>
      <c r="I348" s="19">
        <v>28345</v>
      </c>
      <c r="J348" s="12">
        <v>1.2926521079555477</v>
      </c>
      <c r="K348" s="12">
        <f t="shared" si="103"/>
        <v>1.1839778348848053</v>
      </c>
      <c r="L348" s="12">
        <v>1.2</v>
      </c>
      <c r="M348" s="12">
        <f t="shared" si="106"/>
        <v>1.2927408112223682</v>
      </c>
      <c r="N348" s="12">
        <f t="shared" si="107"/>
        <v>1.1865597602919578</v>
      </c>
      <c r="O348" s="14">
        <f t="shared" si="108"/>
        <v>1.1997612419932973</v>
      </c>
      <c r="P348" s="12">
        <f t="shared" si="104"/>
        <v>1.1997612419932973</v>
      </c>
    </row>
    <row r="349" spans="1:16" x14ac:dyDescent="0.25">
      <c r="A349" s="28" t="s">
        <v>20</v>
      </c>
      <c r="B349" s="16">
        <f>SUM(B329:B348)</f>
        <v>10692804.916480003</v>
      </c>
      <c r="C349" s="16">
        <f>SUM(C329:C348)</f>
        <v>3826592089.6599994</v>
      </c>
      <c r="D349" s="11">
        <f>ROUND(SUM(C329:C348)/SUM(B329:B348),2)</f>
        <v>357.87</v>
      </c>
      <c r="E349" s="12"/>
      <c r="F349" s="10"/>
      <c r="G349" s="16">
        <f>SUM(G329:G348)</f>
        <v>528632</v>
      </c>
      <c r="H349" s="10"/>
      <c r="I349" s="16">
        <f>SUM(I329:I348)</f>
        <v>3601076</v>
      </c>
      <c r="J349" s="12">
        <f>SUMPRODUCT(J329:J348,I329:I348)/SUM(I329:I348)</f>
        <v>0.9999313835642456</v>
      </c>
      <c r="K349" s="12">
        <f>SUMPRODUCT(K329:K348,I329:I348)/SUM(I329:I348)</f>
        <v>0.99782402412962568</v>
      </c>
      <c r="L349" s="12">
        <f>SUMPRODUCT(L329:L348,I329:I348)/SUM(I329:I348)</f>
        <v>1.0001990046005371</v>
      </c>
      <c r="M349" s="10"/>
      <c r="N349" s="10"/>
      <c r="O349" s="10"/>
      <c r="P349" s="10"/>
    </row>
  </sheetData>
  <mergeCells count="25">
    <mergeCell ref="A1:P1"/>
    <mergeCell ref="A2:P2"/>
    <mergeCell ref="A4:P4"/>
    <mergeCell ref="A5:P5"/>
    <mergeCell ref="A287:P287"/>
    <mergeCell ref="A83:P83"/>
    <mergeCell ref="A90:P90"/>
    <mergeCell ref="A98:P98"/>
    <mergeCell ref="A226:P226"/>
    <mergeCell ref="A234:P234"/>
    <mergeCell ref="A148:P148"/>
    <mergeCell ref="A203:P203"/>
    <mergeCell ref="A50:P50"/>
    <mergeCell ref="A8:P8"/>
    <mergeCell ref="A9:P9"/>
    <mergeCell ref="A10:P10"/>
    <mergeCell ref="A11:P11"/>
    <mergeCell ref="A14:P14"/>
    <mergeCell ref="A302:P302"/>
    <mergeCell ref="A327:P327"/>
    <mergeCell ref="A241:P241"/>
    <mergeCell ref="A252:P252"/>
    <mergeCell ref="A263:P263"/>
    <mergeCell ref="A273:P273"/>
    <mergeCell ref="A280:P280"/>
  </mergeCells>
  <pageMargins left="0.5" right="0.5" top="0.75" bottom="0.5" header="0.3" footer="0.3"/>
  <pageSetup scale="56" orientation="landscape" r:id="rId1"/>
  <rowBreaks count="6" manualBreakCount="6">
    <brk id="48" max="15" man="1"/>
    <brk id="96" max="15" man="1"/>
    <brk id="146" max="15" man="1"/>
    <brk id="239" max="15" man="1"/>
    <brk id="278" max="15" man="1"/>
    <brk id="325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34"/>
  <sheetViews>
    <sheetView zoomScaleNormal="100" workbookViewId="0">
      <selection sqref="A1:P1"/>
    </sheetView>
  </sheetViews>
  <sheetFormatPr defaultRowHeight="15" x14ac:dyDescent="0.25"/>
  <cols>
    <col min="1" max="1" width="24.85546875" style="17" customWidth="1"/>
    <col min="2" max="2" width="13.42578125" style="17" customWidth="1"/>
    <col min="3" max="3" width="14.7109375" style="17" customWidth="1"/>
    <col min="4" max="16" width="13.140625" style="17" customWidth="1"/>
    <col min="17" max="16384" width="9.140625" style="17"/>
  </cols>
  <sheetData>
    <row r="1" spans="1:19" x14ac:dyDescent="0.25">
      <c r="A1" s="38" t="s">
        <v>219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9" x14ac:dyDescent="0.25">
      <c r="A2" s="38" t="s">
        <v>220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9" x14ac:dyDescent="0.25">
      <c r="A3" s="9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9" x14ac:dyDescent="0.25">
      <c r="A4" s="38" t="s">
        <v>221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9" x14ac:dyDescent="0.25">
      <c r="A5" s="38" t="s">
        <v>222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9" s="37" customFormat="1" x14ac:dyDescent="0.25">
      <c r="A6" s="36"/>
    </row>
    <row r="8" spans="1:19" x14ac:dyDescent="0.25">
      <c r="A8" s="38" t="s">
        <v>15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9" x14ac:dyDescent="0.25">
      <c r="A9" s="38" t="s">
        <v>218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9" x14ac:dyDescent="0.25">
      <c r="A10" s="38" t="s">
        <v>16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9" x14ac:dyDescent="0.25">
      <c r="A11" s="38" t="s">
        <v>17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3" spans="1:19" x14ac:dyDescent="0.25">
      <c r="A13" s="9" t="s">
        <v>207</v>
      </c>
    </row>
    <row r="14" spans="1:19" x14ac:dyDescent="0.25">
      <c r="A14" s="39" t="s">
        <v>217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9" ht="66.75" customHeight="1" x14ac:dyDescent="0.25">
      <c r="A15" s="4" t="s">
        <v>0</v>
      </c>
      <c r="B15" s="24" t="s">
        <v>10</v>
      </c>
      <c r="C15" s="25" t="s">
        <v>1</v>
      </c>
      <c r="D15" s="26" t="s">
        <v>2</v>
      </c>
      <c r="E15" s="27" t="s">
        <v>12</v>
      </c>
      <c r="F15" s="27" t="s">
        <v>13</v>
      </c>
      <c r="G15" s="24" t="s">
        <v>11</v>
      </c>
      <c r="H15" s="20" t="s">
        <v>3</v>
      </c>
      <c r="I15" s="20" t="s">
        <v>22</v>
      </c>
      <c r="J15" s="27" t="s">
        <v>6</v>
      </c>
      <c r="K15" s="27" t="s">
        <v>4</v>
      </c>
      <c r="L15" s="27" t="s">
        <v>8</v>
      </c>
      <c r="M15" s="3" t="s">
        <v>7</v>
      </c>
      <c r="N15" s="3" t="s">
        <v>5</v>
      </c>
      <c r="O15" s="3" t="s">
        <v>9</v>
      </c>
      <c r="P15" s="3" t="s">
        <v>14</v>
      </c>
    </row>
    <row r="16" spans="1:19" x14ac:dyDescent="0.25">
      <c r="A16" s="6" t="s">
        <v>19</v>
      </c>
      <c r="B16" s="16">
        <v>7215716.4166700002</v>
      </c>
      <c r="C16" s="16">
        <v>1774020569.77</v>
      </c>
      <c r="D16" s="11">
        <f>ROUND(C16/B16,2)</f>
        <v>245.86</v>
      </c>
      <c r="E16" s="12">
        <v>0.99739800423494562</v>
      </c>
      <c r="F16" s="12">
        <f>D16/(E16*D$47)</f>
        <v>0.9169415451675722</v>
      </c>
      <c r="G16" s="16">
        <v>499482</v>
      </c>
      <c r="H16" s="13">
        <f>MIN(SQRT(G16/3000),1)</f>
        <v>1</v>
      </c>
      <c r="I16" s="18">
        <v>2451946</v>
      </c>
      <c r="J16" s="12">
        <v>0.59399999999999997</v>
      </c>
      <c r="K16" s="12">
        <f t="shared" ref="K16:K46" si="0">F16*H16+M16*(1-H16)</f>
        <v>0.9169415451675722</v>
      </c>
      <c r="L16" s="12">
        <v>0.92144922106379035</v>
      </c>
      <c r="M16" s="12">
        <f>J16/$J$47</f>
        <v>0.94815542124974816</v>
      </c>
      <c r="N16" s="12">
        <f>K16/$K$47</f>
        <v>0.92144922106379035</v>
      </c>
      <c r="O16" s="14">
        <f>L16/$L$47</f>
        <v>0.92178397225943032</v>
      </c>
      <c r="P16" s="12">
        <f>O16/$O$24</f>
        <v>0.5297414860891021</v>
      </c>
      <c r="Q16" s="7"/>
      <c r="R16" s="7"/>
      <c r="S16" s="7"/>
    </row>
    <row r="17" spans="1:19" x14ac:dyDescent="0.25">
      <c r="A17" s="6">
        <v>1</v>
      </c>
      <c r="B17" s="16">
        <v>267932.08332999999</v>
      </c>
      <c r="C17" s="16">
        <v>78212271.909999996</v>
      </c>
      <c r="D17" s="11">
        <f t="shared" ref="D17:D46" si="1">ROUND(C17/B17,2)</f>
        <v>291.91000000000003</v>
      </c>
      <c r="E17" s="12">
        <v>0.99105280724709444</v>
      </c>
      <c r="F17" s="12">
        <f t="shared" ref="F17:F46" si="2">D17/(E17*D$47)</f>
        <v>1.0956565638404301</v>
      </c>
      <c r="G17" s="16">
        <v>22334</v>
      </c>
      <c r="H17" s="13">
        <f t="shared" ref="H17:H46" si="3">MIN(SQRT(G17/3000),1)</f>
        <v>1</v>
      </c>
      <c r="I17" s="19">
        <v>84192</v>
      </c>
      <c r="J17" s="12">
        <v>0.65200000000000002</v>
      </c>
      <c r="K17" s="12">
        <f t="shared" si="0"/>
        <v>1.0956565638404301</v>
      </c>
      <c r="L17" s="12">
        <v>1.1010428010650224</v>
      </c>
      <c r="M17" s="12">
        <f t="shared" ref="M17:M46" si="4">J17/$J$47</f>
        <v>1.0407362536276699</v>
      </c>
      <c r="N17" s="12">
        <f t="shared" ref="N17:N46" si="5">K17/$K$47</f>
        <v>1.1010428010650224</v>
      </c>
      <c r="O17" s="14">
        <f t="shared" ref="O17:O46" si="6">L17/$L$47</f>
        <v>1.1014427964046265</v>
      </c>
      <c r="P17" s="12">
        <f>O17/$O$24</f>
        <v>0.63298989933544481</v>
      </c>
      <c r="Q17" s="7"/>
      <c r="R17" s="7"/>
      <c r="S17" s="7"/>
    </row>
    <row r="18" spans="1:19" x14ac:dyDescent="0.25">
      <c r="A18" s="6">
        <v>2</v>
      </c>
      <c r="B18" s="16">
        <v>281933.83332999999</v>
      </c>
      <c r="C18" s="16">
        <v>87207027.849999994</v>
      </c>
      <c r="D18" s="11">
        <f t="shared" si="1"/>
        <v>309.32</v>
      </c>
      <c r="E18" s="12">
        <v>0.9891515934895263</v>
      </c>
      <c r="F18" s="12">
        <f t="shared" si="2"/>
        <v>1.1632348754924815</v>
      </c>
      <c r="G18" s="16">
        <v>24854</v>
      </c>
      <c r="H18" s="13">
        <f t="shared" si="3"/>
        <v>1</v>
      </c>
      <c r="I18" s="19">
        <v>89688</v>
      </c>
      <c r="J18" s="12">
        <v>0.67500000000000004</v>
      </c>
      <c r="K18" s="12">
        <f t="shared" si="0"/>
        <v>1.1632348754924815</v>
      </c>
      <c r="L18" s="12">
        <v>1.1689533270530328</v>
      </c>
      <c r="M18" s="12">
        <f t="shared" si="4"/>
        <v>1.0774493423292595</v>
      </c>
      <c r="N18" s="12">
        <f t="shared" si="5"/>
        <v>1.1689533270530328</v>
      </c>
      <c r="O18" s="14">
        <f t="shared" si="6"/>
        <v>1.1693779934534521</v>
      </c>
      <c r="P18" s="12">
        <f t="shared" ref="P18:P46" si="7">O18/$O$24</f>
        <v>0.67203168496574661</v>
      </c>
      <c r="Q18" s="7"/>
      <c r="R18" s="7"/>
      <c r="S18" s="7"/>
    </row>
    <row r="19" spans="1:19" x14ac:dyDescent="0.25">
      <c r="A19" s="6">
        <v>3</v>
      </c>
      <c r="B19" s="16">
        <v>293841.83332999999</v>
      </c>
      <c r="C19" s="16">
        <v>98763252.420000002</v>
      </c>
      <c r="D19" s="11">
        <f t="shared" si="1"/>
        <v>336.11</v>
      </c>
      <c r="E19" s="12">
        <v>0.98553237787467207</v>
      </c>
      <c r="F19" s="12">
        <f t="shared" si="2"/>
        <v>1.2686236548200807</v>
      </c>
      <c r="G19" s="16">
        <v>26896</v>
      </c>
      <c r="H19" s="13">
        <f t="shared" si="3"/>
        <v>1</v>
      </c>
      <c r="I19" s="19">
        <v>95497</v>
      </c>
      <c r="J19" s="12">
        <v>0.71699999999999997</v>
      </c>
      <c r="K19" s="12">
        <f t="shared" si="0"/>
        <v>1.2686236548200807</v>
      </c>
      <c r="L19" s="12">
        <v>1.2748601966152935</v>
      </c>
      <c r="M19" s="12">
        <f t="shared" si="4"/>
        <v>1.1444906347408577</v>
      </c>
      <c r="N19" s="12">
        <f t="shared" si="5"/>
        <v>1.2748601966152935</v>
      </c>
      <c r="O19" s="14">
        <f t="shared" si="6"/>
        <v>1.2753233376819255</v>
      </c>
      <c r="P19" s="12">
        <f t="shared" si="7"/>
        <v>0.73291758207919455</v>
      </c>
      <c r="Q19" s="7"/>
      <c r="R19" s="7"/>
      <c r="S19" s="7"/>
    </row>
    <row r="20" spans="1:19" x14ac:dyDescent="0.25">
      <c r="A20" s="6">
        <v>4</v>
      </c>
      <c r="B20" s="16">
        <v>305262.25</v>
      </c>
      <c r="C20" s="16">
        <v>111495436.06999999</v>
      </c>
      <c r="D20" s="11">
        <f t="shared" si="1"/>
        <v>365.24</v>
      </c>
      <c r="E20" s="12">
        <v>1.0103852279632288</v>
      </c>
      <c r="F20" s="12">
        <f t="shared" si="2"/>
        <v>1.344663492398654</v>
      </c>
      <c r="G20" s="16">
        <v>29371</v>
      </c>
      <c r="H20" s="13">
        <f t="shared" si="3"/>
        <v>1</v>
      </c>
      <c r="I20" s="19">
        <v>99187</v>
      </c>
      <c r="J20" s="12">
        <v>0.75900000000000001</v>
      </c>
      <c r="K20" s="12">
        <f t="shared" si="0"/>
        <v>1.344663492398654</v>
      </c>
      <c r="L20" s="12">
        <v>1.3512738453106297</v>
      </c>
      <c r="M20" s="12">
        <f t="shared" si="4"/>
        <v>1.2115319271524561</v>
      </c>
      <c r="N20" s="12">
        <f t="shared" si="5"/>
        <v>1.3512738453106297</v>
      </c>
      <c r="O20" s="14">
        <f t="shared" si="6"/>
        <v>1.3517647465182214</v>
      </c>
      <c r="P20" s="12">
        <f t="shared" si="7"/>
        <v>0.7768478159890192</v>
      </c>
      <c r="Q20" s="7"/>
      <c r="R20" s="7"/>
      <c r="S20" s="7"/>
    </row>
    <row r="21" spans="1:19" x14ac:dyDescent="0.25">
      <c r="A21" s="6">
        <v>5</v>
      </c>
      <c r="B21" s="16">
        <v>260090.75</v>
      </c>
      <c r="C21" s="16">
        <v>103133727.68000001</v>
      </c>
      <c r="D21" s="11">
        <f t="shared" si="1"/>
        <v>396.53</v>
      </c>
      <c r="E21" s="12">
        <v>1.0229316376706408</v>
      </c>
      <c r="F21" s="12">
        <f t="shared" si="2"/>
        <v>1.4419549993983132</v>
      </c>
      <c r="G21" s="16">
        <v>26098</v>
      </c>
      <c r="H21" s="13">
        <f t="shared" si="3"/>
        <v>1</v>
      </c>
      <c r="I21" s="19">
        <v>85385</v>
      </c>
      <c r="J21" s="12">
        <v>0.79</v>
      </c>
      <c r="K21" s="12">
        <f t="shared" si="0"/>
        <v>1.4419549993983132</v>
      </c>
      <c r="L21" s="12">
        <v>1.43</v>
      </c>
      <c r="M21" s="12">
        <f t="shared" si="4"/>
        <v>1.2610147858372074</v>
      </c>
      <c r="N21" s="12">
        <f t="shared" si="5"/>
        <v>1.4490436364313655</v>
      </c>
      <c r="O21" s="14">
        <f t="shared" si="6"/>
        <v>1.4305195014536041</v>
      </c>
      <c r="P21" s="12">
        <f t="shared" si="7"/>
        <v>0.82210751042023333</v>
      </c>
      <c r="Q21" s="7"/>
      <c r="R21" s="7"/>
      <c r="S21" s="7"/>
    </row>
    <row r="22" spans="1:19" x14ac:dyDescent="0.25">
      <c r="A22" s="6">
        <v>6</v>
      </c>
      <c r="B22" s="16">
        <v>184636.66667000001</v>
      </c>
      <c r="C22" s="16">
        <v>73613805.590000004</v>
      </c>
      <c r="D22" s="11">
        <f t="shared" si="1"/>
        <v>398.7</v>
      </c>
      <c r="E22" s="12">
        <v>1.0204433311072134</v>
      </c>
      <c r="F22" s="12">
        <f t="shared" si="2"/>
        <v>1.4533814466156885</v>
      </c>
      <c r="G22" s="16">
        <v>18694</v>
      </c>
      <c r="H22" s="13">
        <f t="shared" si="3"/>
        <v>1</v>
      </c>
      <c r="I22" s="19">
        <v>61565</v>
      </c>
      <c r="J22" s="12">
        <v>0.82799999999999996</v>
      </c>
      <c r="K22" s="12">
        <f t="shared" si="0"/>
        <v>1.4533814466156885</v>
      </c>
      <c r="L22" s="12">
        <v>1.4605262559543501</v>
      </c>
      <c r="M22" s="12">
        <f t="shared" si="4"/>
        <v>1.3216711932572247</v>
      </c>
      <c r="N22" s="12">
        <f t="shared" si="5"/>
        <v>1.4605262559543501</v>
      </c>
      <c r="O22" s="14">
        <f t="shared" si="6"/>
        <v>1.4610568472221792</v>
      </c>
      <c r="P22" s="12">
        <f t="shared" si="7"/>
        <v>0.83965706586434652</v>
      </c>
      <c r="Q22" s="7"/>
      <c r="R22" s="7"/>
      <c r="S22" s="7"/>
    </row>
    <row r="23" spans="1:19" x14ac:dyDescent="0.25">
      <c r="A23" s="6">
        <v>7</v>
      </c>
      <c r="B23" s="16">
        <v>47514.083330000001</v>
      </c>
      <c r="C23" s="16">
        <v>20774235.850000001</v>
      </c>
      <c r="D23" s="11">
        <f t="shared" si="1"/>
        <v>437.22</v>
      </c>
      <c r="E23" s="12">
        <v>1.0471237854428459</v>
      </c>
      <c r="F23" s="12">
        <f t="shared" si="2"/>
        <v>1.5531888463189918</v>
      </c>
      <c r="G23" s="16">
        <v>5346</v>
      </c>
      <c r="H23" s="13">
        <f t="shared" si="3"/>
        <v>1</v>
      </c>
      <c r="I23" s="19">
        <v>14467</v>
      </c>
      <c r="J23" s="12">
        <v>0.89400000000000002</v>
      </c>
      <c r="K23" s="12">
        <f t="shared" si="0"/>
        <v>1.5531888463189918</v>
      </c>
      <c r="L23" s="12">
        <v>1.5608243078832811</v>
      </c>
      <c r="M23" s="12">
        <f t="shared" si="4"/>
        <v>1.427021795618308</v>
      </c>
      <c r="N23" s="12">
        <f t="shared" si="5"/>
        <v>1.5608243078832811</v>
      </c>
      <c r="O23" s="14">
        <f t="shared" si="6"/>
        <v>1.5613913362026979</v>
      </c>
      <c r="P23" s="12">
        <f t="shared" si="7"/>
        <v>0.8973184517183973</v>
      </c>
      <c r="Q23" s="7"/>
      <c r="R23" s="7"/>
      <c r="S23" s="7"/>
    </row>
    <row r="24" spans="1:19" x14ac:dyDescent="0.25">
      <c r="A24" s="6">
        <v>8</v>
      </c>
      <c r="B24" s="16">
        <v>40265.666669999999</v>
      </c>
      <c r="C24" s="16">
        <v>20287903.109999999</v>
      </c>
      <c r="D24" s="11">
        <f t="shared" si="1"/>
        <v>503.85</v>
      </c>
      <c r="E24" s="12">
        <v>1.0827940634168118</v>
      </c>
      <c r="F24" s="12">
        <f t="shared" si="2"/>
        <v>1.7309226655760606</v>
      </c>
      <c r="G24" s="16">
        <v>4634</v>
      </c>
      <c r="H24" s="13">
        <f t="shared" si="3"/>
        <v>1</v>
      </c>
      <c r="I24" s="19">
        <v>12340</v>
      </c>
      <c r="J24" s="12">
        <v>1</v>
      </c>
      <c r="K24" s="12">
        <f t="shared" si="0"/>
        <v>1.7309226655760606</v>
      </c>
      <c r="L24" s="12">
        <v>1.7394318649017482</v>
      </c>
      <c r="M24" s="12">
        <f t="shared" si="4"/>
        <v>1.5962212478951991</v>
      </c>
      <c r="N24" s="12">
        <f t="shared" si="5"/>
        <v>1.7394318649017482</v>
      </c>
      <c r="O24" s="14">
        <f t="shared" si="6"/>
        <v>1.7400637791550781</v>
      </c>
      <c r="P24" s="12">
        <f t="shared" si="7"/>
        <v>1</v>
      </c>
      <c r="Q24" s="7"/>
      <c r="R24" s="7"/>
      <c r="S24" s="7"/>
    </row>
    <row r="25" spans="1:19" x14ac:dyDescent="0.25">
      <c r="A25" s="6">
        <v>9</v>
      </c>
      <c r="B25" s="16">
        <v>28266.416669999999</v>
      </c>
      <c r="C25" s="16">
        <v>14434383.02</v>
      </c>
      <c r="D25" s="11">
        <f t="shared" si="1"/>
        <v>510.65</v>
      </c>
      <c r="E25" s="12">
        <v>1.1222266453728371</v>
      </c>
      <c r="F25" s="12">
        <f t="shared" si="2"/>
        <v>1.6926416694160689</v>
      </c>
      <c r="G25" s="16">
        <v>3359</v>
      </c>
      <c r="H25" s="13">
        <f t="shared" si="3"/>
        <v>1</v>
      </c>
      <c r="I25" s="19">
        <v>8877</v>
      </c>
      <c r="J25" s="12">
        <v>1.1040000000000001</v>
      </c>
      <c r="K25" s="12">
        <f t="shared" si="0"/>
        <v>1.6926416694160689</v>
      </c>
      <c r="L25" s="12">
        <v>1.76</v>
      </c>
      <c r="M25" s="12">
        <f t="shared" si="4"/>
        <v>1.7622282576763</v>
      </c>
      <c r="N25" s="12">
        <f t="shared" si="5"/>
        <v>1.7009626797295092</v>
      </c>
      <c r="O25" s="14">
        <f t="shared" si="6"/>
        <v>1.7606393864044361</v>
      </c>
      <c r="P25" s="12">
        <f t="shared" si="7"/>
        <v>1.0118246282095182</v>
      </c>
      <c r="Q25" s="7"/>
      <c r="R25" s="7"/>
      <c r="S25" s="7"/>
    </row>
    <row r="26" spans="1:19" x14ac:dyDescent="0.25">
      <c r="A26" s="6">
        <v>10</v>
      </c>
      <c r="B26" s="16">
        <v>20803</v>
      </c>
      <c r="C26" s="16">
        <v>11579587.390000001</v>
      </c>
      <c r="D26" s="11">
        <f t="shared" si="1"/>
        <v>556.63</v>
      </c>
      <c r="E26" s="12">
        <v>1.1523809014333104</v>
      </c>
      <c r="F26" s="12">
        <f t="shared" si="2"/>
        <v>1.7967713960971692</v>
      </c>
      <c r="G26" s="16">
        <v>2555</v>
      </c>
      <c r="H26" s="13">
        <f t="shared" si="3"/>
        <v>0.92285787999380853</v>
      </c>
      <c r="I26" s="19">
        <v>6507</v>
      </c>
      <c r="J26" s="12">
        <v>1.206</v>
      </c>
      <c r="K26" s="12">
        <f t="shared" si="0"/>
        <v>1.8066665260559955</v>
      </c>
      <c r="L26" s="12">
        <v>1.8155480814778502</v>
      </c>
      <c r="M26" s="12">
        <f t="shared" si="4"/>
        <v>1.9250428249616101</v>
      </c>
      <c r="N26" s="12">
        <f t="shared" si="5"/>
        <v>1.8155480814778502</v>
      </c>
      <c r="O26" s="14">
        <f t="shared" si="6"/>
        <v>1.8162076478187006</v>
      </c>
      <c r="P26" s="12">
        <f t="shared" si="7"/>
        <v>1.0437592400783122</v>
      </c>
      <c r="Q26" s="7"/>
      <c r="R26" s="7"/>
      <c r="S26" s="7"/>
    </row>
    <row r="27" spans="1:19" x14ac:dyDescent="0.25">
      <c r="A27" s="6">
        <v>11</v>
      </c>
      <c r="B27" s="16">
        <v>11580.25</v>
      </c>
      <c r="C27" s="16">
        <v>7068455.3099999996</v>
      </c>
      <c r="D27" s="11">
        <f t="shared" si="1"/>
        <v>610.39</v>
      </c>
      <c r="E27" s="12">
        <v>1.1582584783901524</v>
      </c>
      <c r="F27" s="12">
        <f t="shared" si="2"/>
        <v>1.9603074482322989</v>
      </c>
      <c r="G27" s="16">
        <v>1546</v>
      </c>
      <c r="H27" s="13">
        <f t="shared" si="3"/>
        <v>0.71786721149063026</v>
      </c>
      <c r="I27" s="19">
        <v>3691</v>
      </c>
      <c r="J27" s="12">
        <v>1.3169999999999999</v>
      </c>
      <c r="K27" s="12">
        <f t="shared" si="0"/>
        <v>2.0003465867770771</v>
      </c>
      <c r="L27" s="12">
        <v>2.0101802715313757</v>
      </c>
      <c r="M27" s="12">
        <f t="shared" si="4"/>
        <v>2.1022233834779773</v>
      </c>
      <c r="N27" s="12">
        <f t="shared" si="5"/>
        <v>2.0101802715313757</v>
      </c>
      <c r="O27" s="14">
        <f t="shared" si="6"/>
        <v>2.0109105453586955</v>
      </c>
      <c r="P27" s="12">
        <f t="shared" si="7"/>
        <v>1.1556533556115582</v>
      </c>
      <c r="Q27" s="7"/>
      <c r="R27" s="7"/>
      <c r="S27" s="7"/>
    </row>
    <row r="28" spans="1:19" x14ac:dyDescent="0.25">
      <c r="A28" s="6">
        <v>12</v>
      </c>
      <c r="B28" s="16">
        <v>7534.5</v>
      </c>
      <c r="C28" s="16">
        <v>4851761.6100000003</v>
      </c>
      <c r="D28" s="11">
        <f t="shared" si="1"/>
        <v>643.94000000000005</v>
      </c>
      <c r="E28" s="12">
        <v>1.1432108903884939</v>
      </c>
      <c r="F28" s="12">
        <f t="shared" si="2"/>
        <v>2.0952763849805436</v>
      </c>
      <c r="G28" s="16">
        <v>961</v>
      </c>
      <c r="H28" s="13">
        <f t="shared" si="3"/>
        <v>0.56597997608867168</v>
      </c>
      <c r="I28" s="19">
        <v>2367</v>
      </c>
      <c r="J28" s="12">
        <v>1.458</v>
      </c>
      <c r="K28" s="12">
        <f t="shared" si="0"/>
        <v>2.195975191203785</v>
      </c>
      <c r="L28" s="12">
        <v>2.206770584312812</v>
      </c>
      <c r="M28" s="12">
        <f t="shared" si="4"/>
        <v>2.3272905794312</v>
      </c>
      <c r="N28" s="12">
        <f t="shared" si="5"/>
        <v>2.206770584312812</v>
      </c>
      <c r="O28" s="14">
        <f t="shared" si="6"/>
        <v>2.2075722769885613</v>
      </c>
      <c r="P28" s="12">
        <f t="shared" si="7"/>
        <v>1.2686731966000069</v>
      </c>
      <c r="Q28" s="7"/>
      <c r="R28" s="7"/>
      <c r="S28" s="7"/>
    </row>
    <row r="29" spans="1:19" x14ac:dyDescent="0.25">
      <c r="A29" s="6">
        <v>13</v>
      </c>
      <c r="B29" s="16">
        <v>3449.9166700000001</v>
      </c>
      <c r="C29" s="16">
        <v>2337283.46</v>
      </c>
      <c r="D29" s="11">
        <f t="shared" si="1"/>
        <v>677.49</v>
      </c>
      <c r="E29" s="12">
        <v>1.1686858132242814</v>
      </c>
      <c r="F29" s="12">
        <f t="shared" si="2"/>
        <v>2.1563903768523978</v>
      </c>
      <c r="G29" s="16">
        <v>452</v>
      </c>
      <c r="H29" s="13">
        <f t="shared" si="3"/>
        <v>0.38815804341359034</v>
      </c>
      <c r="I29" s="19">
        <v>1079</v>
      </c>
      <c r="J29" s="12">
        <v>1.6060000000000001</v>
      </c>
      <c r="K29" s="12">
        <f t="shared" si="0"/>
        <v>2.4054962906348623</v>
      </c>
      <c r="L29" s="12">
        <v>2.4173216874716426</v>
      </c>
      <c r="M29" s="12">
        <f t="shared" si="4"/>
        <v>2.56353132411969</v>
      </c>
      <c r="N29" s="12">
        <f t="shared" si="5"/>
        <v>2.4173216874716426</v>
      </c>
      <c r="O29" s="14">
        <f t="shared" si="6"/>
        <v>2.4181998707796639</v>
      </c>
      <c r="P29" s="12">
        <f t="shared" si="7"/>
        <v>1.3897191009595453</v>
      </c>
      <c r="Q29" s="7"/>
      <c r="R29" s="7"/>
      <c r="S29" s="7"/>
    </row>
    <row r="30" spans="1:19" x14ac:dyDescent="0.25">
      <c r="A30" s="6">
        <v>14</v>
      </c>
      <c r="B30" s="16">
        <v>2762.4166700000001</v>
      </c>
      <c r="C30" s="16">
        <v>1660484.4</v>
      </c>
      <c r="D30" s="11">
        <f t="shared" si="1"/>
        <v>601.1</v>
      </c>
      <c r="E30" s="12">
        <v>1.1550865190247275</v>
      </c>
      <c r="F30" s="12">
        <f t="shared" si="2"/>
        <v>1.9357732345235172</v>
      </c>
      <c r="G30" s="16">
        <v>340</v>
      </c>
      <c r="H30" s="13">
        <f t="shared" si="3"/>
        <v>0.33665016461206926</v>
      </c>
      <c r="I30" s="19">
        <v>865</v>
      </c>
      <c r="J30" s="12">
        <v>1.7370000000000001</v>
      </c>
      <c r="K30" s="12">
        <f t="shared" si="0"/>
        <v>2.4909062162870343</v>
      </c>
      <c r="L30" s="12">
        <v>2.503151487504236</v>
      </c>
      <c r="M30" s="12">
        <f t="shared" si="4"/>
        <v>2.7726363075939608</v>
      </c>
      <c r="N30" s="12">
        <f t="shared" si="5"/>
        <v>2.503151487504236</v>
      </c>
      <c r="O30" s="14">
        <f t="shared" si="6"/>
        <v>2.5040608517254599</v>
      </c>
      <c r="P30" s="12">
        <f t="shared" si="7"/>
        <v>1.439062683634134</v>
      </c>
      <c r="Q30" s="7"/>
      <c r="R30" s="7"/>
      <c r="S30" s="7"/>
    </row>
    <row r="31" spans="1:19" x14ac:dyDescent="0.25">
      <c r="A31" s="6">
        <v>15</v>
      </c>
      <c r="B31" s="16">
        <v>1387.5</v>
      </c>
      <c r="C31" s="16">
        <v>1051676.76</v>
      </c>
      <c r="D31" s="11">
        <f t="shared" si="1"/>
        <v>757.97</v>
      </c>
      <c r="E31" s="12">
        <v>1.1589878686453172</v>
      </c>
      <c r="F31" s="12">
        <f t="shared" si="2"/>
        <v>2.4327383119377184</v>
      </c>
      <c r="G31" s="16">
        <v>190</v>
      </c>
      <c r="H31" s="13">
        <f t="shared" si="3"/>
        <v>0.25166114784235832</v>
      </c>
      <c r="I31" s="19">
        <v>425</v>
      </c>
      <c r="J31" s="12">
        <v>1.8720000000000001</v>
      </c>
      <c r="K31" s="12">
        <f t="shared" si="0"/>
        <v>2.8483566286771307</v>
      </c>
      <c r="L31" s="12">
        <v>2.8623591227146048</v>
      </c>
      <c r="M31" s="12">
        <f t="shared" si="4"/>
        <v>2.9881261760598128</v>
      </c>
      <c r="N31" s="12">
        <f t="shared" si="5"/>
        <v>2.8623591227146048</v>
      </c>
      <c r="O31" s="14">
        <f t="shared" si="6"/>
        <v>2.8633989826621487</v>
      </c>
      <c r="P31" s="12">
        <f t="shared" si="7"/>
        <v>1.645571281331152</v>
      </c>
      <c r="Q31" s="7"/>
      <c r="R31" s="7"/>
      <c r="S31" s="7"/>
    </row>
    <row r="32" spans="1:19" x14ac:dyDescent="0.25">
      <c r="A32" s="6">
        <v>16</v>
      </c>
      <c r="B32" s="16">
        <v>996.91666999999995</v>
      </c>
      <c r="C32" s="16">
        <v>793373.7</v>
      </c>
      <c r="D32" s="11">
        <f t="shared" si="1"/>
        <v>795.83</v>
      </c>
      <c r="E32" s="12">
        <v>1.2226920337644245</v>
      </c>
      <c r="F32" s="12">
        <f t="shared" si="2"/>
        <v>2.4211711581888364</v>
      </c>
      <c r="G32" s="16">
        <v>155</v>
      </c>
      <c r="H32" s="13">
        <f t="shared" si="3"/>
        <v>0.22730302828309759</v>
      </c>
      <c r="I32" s="19">
        <v>294</v>
      </c>
      <c r="J32" s="12">
        <v>2.004</v>
      </c>
      <c r="K32" s="12">
        <f t="shared" si="0"/>
        <v>3.0220637664233632</v>
      </c>
      <c r="L32" s="12">
        <v>3.0369202030943088</v>
      </c>
      <c r="M32" s="12">
        <f t="shared" si="4"/>
        <v>3.1988273807819789</v>
      </c>
      <c r="N32" s="12">
        <f t="shared" si="5"/>
        <v>3.0369202030943088</v>
      </c>
      <c r="O32" s="14">
        <f t="shared" si="6"/>
        <v>3.0380234789404539</v>
      </c>
      <c r="P32" s="12">
        <f t="shared" si="7"/>
        <v>1.7459265087487916</v>
      </c>
      <c r="Q32" s="7"/>
      <c r="R32" s="7"/>
      <c r="S32" s="7"/>
    </row>
    <row r="33" spans="1:19" x14ac:dyDescent="0.25">
      <c r="A33" s="6">
        <v>17</v>
      </c>
      <c r="B33" s="16">
        <v>584</v>
      </c>
      <c r="C33" s="16">
        <v>392792.79</v>
      </c>
      <c r="D33" s="11">
        <f t="shared" si="1"/>
        <v>672.59</v>
      </c>
      <c r="E33" s="12">
        <v>1.1505430674737476</v>
      </c>
      <c r="F33" s="12">
        <f t="shared" si="2"/>
        <v>2.1745519829220545</v>
      </c>
      <c r="G33" s="16">
        <v>87</v>
      </c>
      <c r="H33" s="13">
        <f t="shared" si="3"/>
        <v>0.17029386365926402</v>
      </c>
      <c r="I33" s="19">
        <v>174</v>
      </c>
      <c r="J33" s="12">
        <v>2.153</v>
      </c>
      <c r="K33" s="12">
        <f t="shared" si="0"/>
        <v>3.2217343559153635</v>
      </c>
      <c r="L33" s="12">
        <v>3.2375723713010918</v>
      </c>
      <c r="M33" s="12">
        <f t="shared" si="4"/>
        <v>3.4366643467183637</v>
      </c>
      <c r="N33" s="12">
        <f t="shared" si="5"/>
        <v>3.2375723713010918</v>
      </c>
      <c r="O33" s="14">
        <f t="shared" si="6"/>
        <v>3.2387485416179027</v>
      </c>
      <c r="P33" s="12">
        <f t="shared" si="7"/>
        <v>1.8612815118710995</v>
      </c>
      <c r="Q33" s="7"/>
      <c r="R33" s="7"/>
      <c r="S33" s="7"/>
    </row>
    <row r="34" spans="1:19" x14ac:dyDescent="0.25">
      <c r="A34" s="6">
        <v>18</v>
      </c>
      <c r="B34" s="16">
        <v>363.08332999999999</v>
      </c>
      <c r="C34" s="16">
        <v>407224.87</v>
      </c>
      <c r="D34" s="11">
        <f t="shared" si="1"/>
        <v>1121.57</v>
      </c>
      <c r="E34" s="12">
        <v>1.1364495548431048</v>
      </c>
      <c r="F34" s="12">
        <f t="shared" si="2"/>
        <v>3.6711192265685622</v>
      </c>
      <c r="G34" s="16">
        <v>72</v>
      </c>
      <c r="H34" s="13">
        <f t="shared" si="3"/>
        <v>0.15491933384829668</v>
      </c>
      <c r="I34" s="19">
        <v>103</v>
      </c>
      <c r="J34" s="12">
        <v>2.3050000000000002</v>
      </c>
      <c r="K34" s="12">
        <f t="shared" si="0"/>
        <v>3.6780241692777489</v>
      </c>
      <c r="L34" s="12">
        <v>3.6961053010368419</v>
      </c>
      <c r="M34" s="12">
        <f t="shared" si="4"/>
        <v>3.6792899763984339</v>
      </c>
      <c r="N34" s="12">
        <f t="shared" si="5"/>
        <v>3.6961053010368419</v>
      </c>
      <c r="O34" s="14">
        <f t="shared" si="6"/>
        <v>3.6974480507407321</v>
      </c>
      <c r="P34" s="12">
        <f t="shared" si="7"/>
        <v>2.1248922568436543</v>
      </c>
      <c r="Q34" s="7"/>
      <c r="R34" s="7"/>
      <c r="S34" s="7"/>
    </row>
    <row r="35" spans="1:19" x14ac:dyDescent="0.25">
      <c r="A35" s="6">
        <v>19</v>
      </c>
      <c r="B35" s="16">
        <v>270.91667000000001</v>
      </c>
      <c r="C35" s="16">
        <v>245509.08</v>
      </c>
      <c r="D35" s="11">
        <f t="shared" si="1"/>
        <v>906.22</v>
      </c>
      <c r="E35" s="12">
        <v>1.0705121643188451</v>
      </c>
      <c r="F35" s="12">
        <f t="shared" si="2"/>
        <v>3.1489394084511897</v>
      </c>
      <c r="G35" s="16">
        <v>45</v>
      </c>
      <c r="H35" s="13">
        <f t="shared" si="3"/>
        <v>0.1224744871391589</v>
      </c>
      <c r="I35" s="19">
        <v>73</v>
      </c>
      <c r="J35" s="12">
        <v>2.3889999999999998</v>
      </c>
      <c r="K35" s="12">
        <f t="shared" si="0"/>
        <v>3.7319964515978161</v>
      </c>
      <c r="L35" s="12">
        <v>3.7503429105823578</v>
      </c>
      <c r="M35" s="12">
        <f t="shared" si="4"/>
        <v>3.8133725612216303</v>
      </c>
      <c r="N35" s="12">
        <f t="shared" si="5"/>
        <v>3.7503429105823578</v>
      </c>
      <c r="O35" s="14">
        <f t="shared" si="6"/>
        <v>3.7517053641442892</v>
      </c>
      <c r="P35" s="12">
        <f t="shared" si="7"/>
        <v>2.1560734779307933</v>
      </c>
      <c r="Q35" s="7"/>
      <c r="R35" s="7"/>
      <c r="S35" s="7"/>
    </row>
    <row r="36" spans="1:19" x14ac:dyDescent="0.25">
      <c r="A36" s="6">
        <v>20</v>
      </c>
      <c r="B36" s="16">
        <v>182.91667000000001</v>
      </c>
      <c r="C36" s="16">
        <v>183448.11</v>
      </c>
      <c r="D36" s="11">
        <f t="shared" si="1"/>
        <v>1002.91</v>
      </c>
      <c r="E36" s="12">
        <v>1.176516641808018</v>
      </c>
      <c r="F36" s="12">
        <f t="shared" si="2"/>
        <v>3.17092635038306</v>
      </c>
      <c r="G36" s="16">
        <v>37</v>
      </c>
      <c r="H36" s="13">
        <f t="shared" si="3"/>
        <v>0.11105554165971789</v>
      </c>
      <c r="I36" s="19">
        <v>68</v>
      </c>
      <c r="J36" s="12">
        <v>2.536</v>
      </c>
      <c r="K36" s="12">
        <f t="shared" si="0"/>
        <v>3.9506112980821326</v>
      </c>
      <c r="L36" s="12">
        <v>3.9700324655682646</v>
      </c>
      <c r="M36" s="12">
        <f t="shared" si="4"/>
        <v>4.0480170846622245</v>
      </c>
      <c r="N36" s="12">
        <f t="shared" si="5"/>
        <v>3.9700324655682646</v>
      </c>
      <c r="O36" s="14">
        <f t="shared" si="6"/>
        <v>3.971474729649886</v>
      </c>
      <c r="P36" s="12">
        <f t="shared" si="7"/>
        <v>2.2823730815075716</v>
      </c>
      <c r="Q36" s="7"/>
      <c r="R36" s="7"/>
      <c r="S36" s="7"/>
    </row>
    <row r="37" spans="1:19" x14ac:dyDescent="0.25">
      <c r="A37" s="6">
        <v>21</v>
      </c>
      <c r="B37" s="16">
        <v>95.666669999999996</v>
      </c>
      <c r="C37" s="16">
        <v>72316.44</v>
      </c>
      <c r="D37" s="11">
        <f t="shared" si="1"/>
        <v>755.92</v>
      </c>
      <c r="E37" s="12">
        <v>1.3730056807020921</v>
      </c>
      <c r="F37" s="12">
        <f t="shared" si="2"/>
        <v>2.0479802768674298</v>
      </c>
      <c r="G37" s="16">
        <v>18</v>
      </c>
      <c r="H37" s="13">
        <f t="shared" si="3"/>
        <v>7.7459666924148338E-2</v>
      </c>
      <c r="I37" s="19">
        <v>30</v>
      </c>
      <c r="J37" s="12">
        <v>2.7509999999999999</v>
      </c>
      <c r="K37" s="12">
        <f t="shared" si="0"/>
        <v>4.2096992732590408</v>
      </c>
      <c r="L37" s="12">
        <v>4.230394114761646</v>
      </c>
      <c r="M37" s="12">
        <f t="shared" si="4"/>
        <v>4.3912046529596926</v>
      </c>
      <c r="N37" s="12">
        <f t="shared" si="5"/>
        <v>4.230394114761646</v>
      </c>
      <c r="O37" s="14">
        <f t="shared" si="6"/>
        <v>4.231930965035728</v>
      </c>
      <c r="P37" s="12">
        <f t="shared" si="7"/>
        <v>2.4320550865616113</v>
      </c>
      <c r="Q37" s="7"/>
      <c r="R37" s="7"/>
      <c r="S37" s="7"/>
    </row>
    <row r="38" spans="1:19" x14ac:dyDescent="0.25">
      <c r="A38" s="6">
        <v>22</v>
      </c>
      <c r="B38" s="16">
        <v>70.916669999999996</v>
      </c>
      <c r="C38" s="16">
        <v>128246.71</v>
      </c>
      <c r="D38" s="11">
        <f t="shared" si="1"/>
        <v>1808.41</v>
      </c>
      <c r="E38" s="12">
        <v>1.1464576339448422</v>
      </c>
      <c r="F38" s="12">
        <f t="shared" si="2"/>
        <v>5.8676088826059605</v>
      </c>
      <c r="G38" s="16">
        <v>16</v>
      </c>
      <c r="H38" s="13">
        <f t="shared" si="3"/>
        <v>7.3029674334022146E-2</v>
      </c>
      <c r="I38" s="19">
        <v>26</v>
      </c>
      <c r="J38" s="12">
        <v>2.7810000000000001</v>
      </c>
      <c r="K38" s="12">
        <f t="shared" si="0"/>
        <v>4.5434154649360234</v>
      </c>
      <c r="L38" s="12">
        <v>4.5657508520560981</v>
      </c>
      <c r="M38" s="12">
        <f t="shared" si="4"/>
        <v>4.4390912903965489</v>
      </c>
      <c r="N38" s="12">
        <f t="shared" si="5"/>
        <v>4.5657508520560981</v>
      </c>
      <c r="O38" s="14">
        <f t="shared" si="6"/>
        <v>4.5674095333179423</v>
      </c>
      <c r="P38" s="12">
        <f t="shared" si="7"/>
        <v>2.624851794533495</v>
      </c>
      <c r="Q38" s="7"/>
      <c r="R38" s="7"/>
      <c r="S38" s="7"/>
    </row>
    <row r="39" spans="1:19" x14ac:dyDescent="0.25">
      <c r="A39" s="6">
        <v>23</v>
      </c>
      <c r="B39" s="16">
        <v>55.166670000000003</v>
      </c>
      <c r="C39" s="16">
        <v>54657.08</v>
      </c>
      <c r="D39" s="11">
        <f t="shared" si="1"/>
        <v>990.76</v>
      </c>
      <c r="E39" s="12">
        <v>1.1212221277023511</v>
      </c>
      <c r="F39" s="12">
        <f t="shared" si="2"/>
        <v>3.2869952183765676</v>
      </c>
      <c r="G39" s="16">
        <v>8</v>
      </c>
      <c r="H39" s="13">
        <f t="shared" si="3"/>
        <v>5.1639777949432225E-2</v>
      </c>
      <c r="I39" s="19">
        <v>22</v>
      </c>
      <c r="J39" s="12">
        <v>2.9119999999999999</v>
      </c>
      <c r="K39" s="12">
        <f t="shared" si="0"/>
        <v>4.5779041536205645</v>
      </c>
      <c r="L39" s="12">
        <v>4.7</v>
      </c>
      <c r="M39" s="12">
        <f t="shared" si="4"/>
        <v>4.6481962738708198</v>
      </c>
      <c r="N39" s="12">
        <f t="shared" si="5"/>
        <v>4.6004090868054837</v>
      </c>
      <c r="O39" s="14">
        <f t="shared" si="6"/>
        <v>4.7017074523300284</v>
      </c>
      <c r="P39" s="12">
        <f t="shared" si="7"/>
        <v>2.7020316776049635</v>
      </c>
      <c r="Q39" s="7"/>
      <c r="R39" s="7"/>
      <c r="S39" s="7"/>
    </row>
    <row r="40" spans="1:19" x14ac:dyDescent="0.25">
      <c r="A40" s="6">
        <v>24</v>
      </c>
      <c r="B40" s="16">
        <v>46.333329999999997</v>
      </c>
      <c r="C40" s="16">
        <v>35170.39</v>
      </c>
      <c r="D40" s="11">
        <f t="shared" si="1"/>
        <v>759.07</v>
      </c>
      <c r="E40" s="12">
        <v>1.2115524150123707</v>
      </c>
      <c r="F40" s="12">
        <f t="shared" si="2"/>
        <v>2.3305685840473878</v>
      </c>
      <c r="G40" s="16">
        <v>7</v>
      </c>
      <c r="H40" s="13">
        <f t="shared" si="3"/>
        <v>4.8304589153964794E-2</v>
      </c>
      <c r="I40" s="19">
        <v>14</v>
      </c>
      <c r="J40" s="12">
        <v>3.1509999999999998</v>
      </c>
      <c r="K40" s="12">
        <f t="shared" si="0"/>
        <v>4.8993130487817584</v>
      </c>
      <c r="L40" s="12">
        <v>4.9233980250317817</v>
      </c>
      <c r="M40" s="12">
        <f t="shared" si="4"/>
        <v>5.0296931521177717</v>
      </c>
      <c r="N40" s="12">
        <f t="shared" si="5"/>
        <v>4.9233980250317817</v>
      </c>
      <c r="O40" s="14">
        <f t="shared" si="6"/>
        <v>4.9251866351231639</v>
      </c>
      <c r="P40" s="12">
        <f t="shared" si="7"/>
        <v>2.8304632819348061</v>
      </c>
      <c r="Q40" s="7"/>
      <c r="R40" s="7"/>
      <c r="S40" s="7"/>
    </row>
    <row r="41" spans="1:19" x14ac:dyDescent="0.25">
      <c r="A41" s="6">
        <v>25</v>
      </c>
      <c r="B41" s="16">
        <v>34.083329999999997</v>
      </c>
      <c r="C41" s="16">
        <v>71038.429999999993</v>
      </c>
      <c r="D41" s="11">
        <f t="shared" si="1"/>
        <v>2084.2600000000002</v>
      </c>
      <c r="E41" s="12">
        <v>1.0244115051476952</v>
      </c>
      <c r="F41" s="12">
        <f t="shared" si="2"/>
        <v>7.5683239738332411</v>
      </c>
      <c r="G41" s="16">
        <v>8</v>
      </c>
      <c r="H41" s="13">
        <f t="shared" si="3"/>
        <v>5.1639777949432225E-2</v>
      </c>
      <c r="I41" s="19">
        <v>9</v>
      </c>
      <c r="J41" s="12">
        <v>3.254</v>
      </c>
      <c r="K41" s="12">
        <f t="shared" si="0"/>
        <v>5.3167081359676036</v>
      </c>
      <c r="L41" s="12">
        <v>5.3428450224878326</v>
      </c>
      <c r="M41" s="12">
        <f t="shared" si="4"/>
        <v>5.1941039406509777</v>
      </c>
      <c r="N41" s="12">
        <f t="shared" si="5"/>
        <v>5.3428450224878326</v>
      </c>
      <c r="O41" s="14">
        <f t="shared" si="6"/>
        <v>5.3447860125266891</v>
      </c>
      <c r="P41" s="12">
        <f t="shared" si="7"/>
        <v>3.0716035104885373</v>
      </c>
      <c r="Q41" s="7"/>
      <c r="R41" s="7"/>
      <c r="S41" s="7"/>
    </row>
    <row r="42" spans="1:19" x14ac:dyDescent="0.25">
      <c r="A42" s="6">
        <v>26</v>
      </c>
      <c r="B42" s="16">
        <v>20.25</v>
      </c>
      <c r="C42" s="16">
        <v>28683.88</v>
      </c>
      <c r="D42" s="11">
        <f t="shared" si="1"/>
        <v>1416.49</v>
      </c>
      <c r="E42" s="12">
        <v>1.3517143949206638</v>
      </c>
      <c r="F42" s="12">
        <f t="shared" si="2"/>
        <v>3.8980808453478644</v>
      </c>
      <c r="G42" s="16">
        <v>5</v>
      </c>
      <c r="H42" s="13">
        <f t="shared" si="3"/>
        <v>4.0824829046386304E-2</v>
      </c>
      <c r="I42" s="19">
        <v>6</v>
      </c>
      <c r="J42" s="12">
        <v>3.524</v>
      </c>
      <c r="K42" s="12">
        <f t="shared" si="0"/>
        <v>5.5545790821940697</v>
      </c>
      <c r="L42" s="12">
        <v>5.5818853400186814</v>
      </c>
      <c r="M42" s="12">
        <f t="shared" si="4"/>
        <v>5.6250836775826816</v>
      </c>
      <c r="N42" s="12">
        <f t="shared" si="5"/>
        <v>5.5818853400186814</v>
      </c>
      <c r="O42" s="14">
        <f t="shared" si="6"/>
        <v>5.5839131704718223</v>
      </c>
      <c r="P42" s="12">
        <f t="shared" si="7"/>
        <v>3.2090278743594101</v>
      </c>
      <c r="Q42" s="7"/>
      <c r="R42" s="7"/>
      <c r="S42" s="7"/>
    </row>
    <row r="43" spans="1:19" x14ac:dyDescent="0.25">
      <c r="A43" s="6">
        <v>27</v>
      </c>
      <c r="B43" s="16">
        <v>16.25</v>
      </c>
      <c r="C43" s="16">
        <v>24816.7</v>
      </c>
      <c r="D43" s="11">
        <f t="shared" si="1"/>
        <v>1527.18</v>
      </c>
      <c r="E43" s="12">
        <v>1.1045192709813063</v>
      </c>
      <c r="F43" s="12">
        <f t="shared" si="2"/>
        <v>5.1432685162725473</v>
      </c>
      <c r="G43" s="16">
        <v>4</v>
      </c>
      <c r="H43" s="13">
        <f t="shared" si="3"/>
        <v>3.6514837167011073E-2</v>
      </c>
      <c r="I43" s="19">
        <v>4</v>
      </c>
      <c r="J43" s="12">
        <v>3.3180000000000001</v>
      </c>
      <c r="K43" s="12">
        <f t="shared" si="0"/>
        <v>5.2906755647000132</v>
      </c>
      <c r="L43" s="12">
        <v>5.65</v>
      </c>
      <c r="M43" s="12">
        <f t="shared" si="4"/>
        <v>5.2962621005162704</v>
      </c>
      <c r="N43" s="12">
        <f t="shared" si="5"/>
        <v>5.31668447534802</v>
      </c>
      <c r="O43" s="14">
        <f t="shared" si="6"/>
        <v>5.6520525756733315</v>
      </c>
      <c r="P43" s="12">
        <f t="shared" si="7"/>
        <v>3.2481870166953279</v>
      </c>
      <c r="Q43" s="7"/>
      <c r="R43" s="7"/>
      <c r="S43" s="7"/>
    </row>
    <row r="44" spans="1:19" x14ac:dyDescent="0.25">
      <c r="A44" s="6">
        <v>28</v>
      </c>
      <c r="B44" s="16">
        <v>24.66667</v>
      </c>
      <c r="C44" s="16">
        <v>0</v>
      </c>
      <c r="D44" s="11">
        <f t="shared" si="1"/>
        <v>0</v>
      </c>
      <c r="E44" s="12">
        <v>1.4864228371453061</v>
      </c>
      <c r="F44" s="12">
        <f t="shared" si="2"/>
        <v>0</v>
      </c>
      <c r="G44" s="16">
        <v>0</v>
      </c>
      <c r="H44" s="13">
        <f t="shared" si="3"/>
        <v>0</v>
      </c>
      <c r="I44" s="19">
        <v>14</v>
      </c>
      <c r="J44" s="12">
        <v>3.714</v>
      </c>
      <c r="K44" s="12">
        <f t="shared" si="0"/>
        <v>5.9283657146827693</v>
      </c>
      <c r="L44" s="12">
        <v>5.9575095040299493</v>
      </c>
      <c r="M44" s="12">
        <f t="shared" si="4"/>
        <v>5.9283657146827693</v>
      </c>
      <c r="N44" s="12">
        <f t="shared" si="5"/>
        <v>5.9575095040299493</v>
      </c>
      <c r="O44" s="14">
        <f t="shared" si="6"/>
        <v>5.9596737941328897</v>
      </c>
      <c r="P44" s="12">
        <f t="shared" si="7"/>
        <v>3.4249743403237352</v>
      </c>
      <c r="Q44" s="7"/>
      <c r="R44" s="7"/>
      <c r="S44" s="7"/>
    </row>
    <row r="45" spans="1:19" x14ac:dyDescent="0.25">
      <c r="A45" s="6">
        <v>29</v>
      </c>
      <c r="B45" s="16">
        <v>9.1666699999999999</v>
      </c>
      <c r="C45" s="16">
        <v>8415.9699999999993</v>
      </c>
      <c r="D45" s="11">
        <f t="shared" si="1"/>
        <v>918.11</v>
      </c>
      <c r="E45" s="12">
        <v>1.171195357684012</v>
      </c>
      <c r="F45" s="12">
        <f t="shared" si="2"/>
        <v>2.9160008309096632</v>
      </c>
      <c r="G45" s="16">
        <v>1</v>
      </c>
      <c r="H45" s="13">
        <f t="shared" si="3"/>
        <v>1.8257418583505537E-2</v>
      </c>
      <c r="I45" s="19">
        <v>5</v>
      </c>
      <c r="J45" s="12">
        <v>3.5089999999999999</v>
      </c>
      <c r="K45" s="12">
        <f t="shared" si="0"/>
        <v>5.5521166425472703</v>
      </c>
      <c r="L45" s="12">
        <v>6</v>
      </c>
      <c r="M45" s="12">
        <f t="shared" si="4"/>
        <v>5.601140358864253</v>
      </c>
      <c r="N45" s="12">
        <f t="shared" si="5"/>
        <v>5.5794107950420493</v>
      </c>
      <c r="O45" s="14">
        <f t="shared" si="6"/>
        <v>6.0021797263787589</v>
      </c>
      <c r="P45" s="12">
        <f t="shared" si="7"/>
        <v>3.4494021416233571</v>
      </c>
      <c r="Q45" s="7"/>
      <c r="R45" s="7"/>
      <c r="S45" s="7"/>
    </row>
    <row r="46" spans="1:19" x14ac:dyDescent="0.25">
      <c r="A46" s="6">
        <v>30</v>
      </c>
      <c r="B46" s="16">
        <v>8.0833300000000001</v>
      </c>
      <c r="C46" s="16">
        <v>3827.54</v>
      </c>
      <c r="D46" s="11">
        <f t="shared" si="1"/>
        <v>473.51</v>
      </c>
      <c r="E46" s="12">
        <v>1.1360189854612526</v>
      </c>
      <c r="F46" s="12">
        <f t="shared" si="2"/>
        <v>1.5504788046416029</v>
      </c>
      <c r="G46" s="16">
        <v>1</v>
      </c>
      <c r="H46" s="13">
        <f t="shared" si="3"/>
        <v>1.8257418583505537E-2</v>
      </c>
      <c r="I46" s="19">
        <v>3</v>
      </c>
      <c r="J46" s="12">
        <v>4.0819999999999999</v>
      </c>
      <c r="K46" s="12">
        <f t="shared" si="0"/>
        <v>6.4251216404336393</v>
      </c>
      <c r="L46" s="12">
        <v>6.456707477176983</v>
      </c>
      <c r="M46" s="12">
        <f t="shared" si="4"/>
        <v>6.5157751339082024</v>
      </c>
      <c r="N46" s="12">
        <f t="shared" si="5"/>
        <v>6.456707477176983</v>
      </c>
      <c r="O46" s="14">
        <f t="shared" si="6"/>
        <v>6.4590531197783054</v>
      </c>
      <c r="P46" s="12">
        <f t="shared" si="7"/>
        <v>3.7119634332683051</v>
      </c>
      <c r="Q46" s="7"/>
      <c r="R46" s="7"/>
      <c r="S46" s="7"/>
    </row>
    <row r="47" spans="1:19" x14ac:dyDescent="0.25">
      <c r="A47" s="8" t="s">
        <v>20</v>
      </c>
      <c r="B47" s="16">
        <f>SUM(B16:B46)</f>
        <v>8975756.0000200011</v>
      </c>
      <c r="C47" s="16">
        <f>SUM(C16:C46)</f>
        <v>2412941383.8899994</v>
      </c>
      <c r="D47" s="11">
        <f>ROUND(SUM(C16:C46)/SUM(B16:B46),2)</f>
        <v>268.83</v>
      </c>
      <c r="E47" s="10"/>
      <c r="F47" s="10"/>
      <c r="G47" s="16">
        <f>SUM(G16:G46)</f>
        <v>667576</v>
      </c>
      <c r="H47" s="10"/>
      <c r="I47" s="16">
        <f>SUM(I16:I46)</f>
        <v>3018923</v>
      </c>
      <c r="J47" s="12">
        <f>SUMPRODUCT(J16:J46,I16:I46)/SUM(I16:I46)</f>
        <v>0.62647956936960636</v>
      </c>
      <c r="K47" s="12">
        <f>SUMPRODUCT(K16:K46,I16:I46)/SUM(I16:I46)</f>
        <v>0.99510805827041215</v>
      </c>
      <c r="L47" s="12">
        <f>SUMPRODUCT(L16:L46,$I16:$I46)/SUM($I16:$I46)</f>
        <v>0.99963684420025289</v>
      </c>
      <c r="M47" s="15"/>
      <c r="N47" s="15"/>
      <c r="O47" s="10"/>
      <c r="P47" s="10"/>
      <c r="Q47" s="7"/>
      <c r="R47" s="7"/>
      <c r="S47" s="7"/>
    </row>
    <row r="48" spans="1:19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25">
      <c r="A49" s="9" t="s">
        <v>207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25">
      <c r="A50" s="39" t="s">
        <v>21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 ht="64.5" x14ac:dyDescent="0.25">
      <c r="A51" s="4" t="s">
        <v>0</v>
      </c>
      <c r="B51" s="24" t="s">
        <v>10</v>
      </c>
      <c r="C51" s="25" t="s">
        <v>1</v>
      </c>
      <c r="D51" s="26" t="s">
        <v>2</v>
      </c>
      <c r="E51" s="27" t="s">
        <v>12</v>
      </c>
      <c r="F51" s="27" t="s">
        <v>13</v>
      </c>
      <c r="G51" s="24" t="s">
        <v>11</v>
      </c>
      <c r="H51" s="2" t="s">
        <v>3</v>
      </c>
      <c r="I51" s="20" t="s">
        <v>22</v>
      </c>
      <c r="J51" s="3" t="s">
        <v>6</v>
      </c>
      <c r="K51" s="3" t="s">
        <v>4</v>
      </c>
      <c r="L51" s="3" t="s">
        <v>8</v>
      </c>
      <c r="M51" s="3" t="s">
        <v>7</v>
      </c>
      <c r="N51" s="3" t="s">
        <v>5</v>
      </c>
      <c r="O51" s="3" t="s">
        <v>9</v>
      </c>
      <c r="P51" s="3" t="s">
        <v>14</v>
      </c>
    </row>
    <row r="52" spans="1:16" x14ac:dyDescent="0.25">
      <c r="A52" s="6" t="s">
        <v>23</v>
      </c>
      <c r="B52" s="16">
        <v>287029.24988236191</v>
      </c>
      <c r="C52" s="16">
        <v>40178512.723301612</v>
      </c>
      <c r="D52" s="11">
        <f t="shared" ref="D52:D79" si="8">ROUND(C52/B52,2)</f>
        <v>139.97999999999999</v>
      </c>
      <c r="E52" s="12">
        <v>0.85368457873245085</v>
      </c>
      <c r="F52" s="12">
        <f>D52/(E52*D$80)</f>
        <v>0.6149548800907948</v>
      </c>
      <c r="G52" s="16">
        <v>9704.0156409344963</v>
      </c>
      <c r="H52" s="13">
        <f t="shared" ref="H52:H79" si="9">MIN(SQRT(G52/3000),1)</f>
        <v>1</v>
      </c>
      <c r="I52" s="19">
        <v>80709</v>
      </c>
      <c r="J52" s="12">
        <v>0.47550661115108345</v>
      </c>
      <c r="K52" s="12">
        <f t="shared" ref="K52:K79" si="10">F52*H52+M52*(1-H52)</f>
        <v>0.6149548800907948</v>
      </c>
      <c r="L52" s="12">
        <v>0.61507874101648174</v>
      </c>
      <c r="M52" s="12">
        <f>J52/$J$80</f>
        <v>0.57665255767751822</v>
      </c>
      <c r="N52" s="12">
        <f>K52/$K$80</f>
        <v>0.61366108044227297</v>
      </c>
      <c r="O52" s="14">
        <f>L52/$L$80</f>
        <v>0.61434529722220832</v>
      </c>
      <c r="P52" s="12">
        <f>O52/$O$62</f>
        <v>0.58082208393461299</v>
      </c>
    </row>
    <row r="53" spans="1:16" x14ac:dyDescent="0.25">
      <c r="A53" s="6" t="s">
        <v>24</v>
      </c>
      <c r="B53" s="16">
        <v>300202.53298934008</v>
      </c>
      <c r="C53" s="16">
        <v>50104329.973417349</v>
      </c>
      <c r="D53" s="11">
        <f t="shared" si="8"/>
        <v>166.9</v>
      </c>
      <c r="E53" s="12">
        <v>0.84723736653479964</v>
      </c>
      <c r="F53" s="12">
        <f t="shared" ref="F53:F79" si="11">D53/(E53*D$80)</f>
        <v>0.73879837986780539</v>
      </c>
      <c r="G53" s="16">
        <v>13350.655588301535</v>
      </c>
      <c r="H53" s="13">
        <f t="shared" si="9"/>
        <v>1</v>
      </c>
      <c r="I53" s="19">
        <v>88614</v>
      </c>
      <c r="J53" s="12">
        <v>0.54291766179167233</v>
      </c>
      <c r="K53" s="12">
        <f t="shared" si="10"/>
        <v>0.73879837986780539</v>
      </c>
      <c r="L53" s="12">
        <v>0.73860292354587609</v>
      </c>
      <c r="M53" s="12">
        <f t="shared" ref="M53:M79" si="12">J53/$J$80</f>
        <v>0.65840274548988742</v>
      </c>
      <c r="N53" s="12">
        <f t="shared" ref="N53:N79" si="13">K53/$K$80</f>
        <v>0.73724402667028244</v>
      </c>
      <c r="O53" s="14">
        <f t="shared" ref="O53:O79" si="14">L53/$L$80</f>
        <v>0.73772218471589857</v>
      </c>
      <c r="P53" s="12">
        <f t="shared" ref="P53:P79" si="15">O53/$O$62</f>
        <v>0.69746661792464371</v>
      </c>
    </row>
    <row r="54" spans="1:16" x14ac:dyDescent="0.25">
      <c r="A54" s="6" t="s">
        <v>25</v>
      </c>
      <c r="B54" s="16">
        <v>352529.77432500909</v>
      </c>
      <c r="C54" s="16">
        <v>64213978.501503915</v>
      </c>
      <c r="D54" s="11">
        <f t="shared" si="8"/>
        <v>182.15</v>
      </c>
      <c r="E54" s="12">
        <v>0.8692073134577184</v>
      </c>
      <c r="F54" s="12">
        <f t="shared" si="11"/>
        <v>0.78592391309249876</v>
      </c>
      <c r="G54" s="16">
        <v>17960.948082827977</v>
      </c>
      <c r="H54" s="13">
        <f t="shared" si="9"/>
        <v>1</v>
      </c>
      <c r="I54" s="19">
        <v>105860</v>
      </c>
      <c r="J54" s="12">
        <v>0.61231766061491766</v>
      </c>
      <c r="K54" s="12">
        <f t="shared" si="10"/>
        <v>0.78592391309249876</v>
      </c>
      <c r="L54" s="12">
        <v>0.78591895592211947</v>
      </c>
      <c r="M54" s="12">
        <f t="shared" si="12"/>
        <v>0.74256495456488525</v>
      </c>
      <c r="N54" s="12">
        <f t="shared" si="13"/>
        <v>0.78427041278630738</v>
      </c>
      <c r="O54" s="14">
        <f t="shared" si="14"/>
        <v>0.7849817956163182</v>
      </c>
      <c r="P54" s="12">
        <f t="shared" si="15"/>
        <v>0.7421473956781881</v>
      </c>
    </row>
    <row r="55" spans="1:16" x14ac:dyDescent="0.25">
      <c r="A55" s="6" t="s">
        <v>26</v>
      </c>
      <c r="B55" s="16">
        <v>398372.29892580031</v>
      </c>
      <c r="C55" s="16">
        <v>78379398.330976203</v>
      </c>
      <c r="D55" s="11">
        <f t="shared" si="8"/>
        <v>196.75</v>
      </c>
      <c r="E55" s="12">
        <v>0.89293382228119789</v>
      </c>
      <c r="F55" s="12">
        <f t="shared" si="11"/>
        <v>0.8263616745345902</v>
      </c>
      <c r="G55" s="16">
        <v>22416.887892962408</v>
      </c>
      <c r="H55" s="13">
        <f t="shared" si="9"/>
        <v>1</v>
      </c>
      <c r="I55" s="19">
        <v>121187</v>
      </c>
      <c r="J55" s="12">
        <v>0.65122649541103805</v>
      </c>
      <c r="K55" s="12">
        <f t="shared" si="10"/>
        <v>0.8263616745345902</v>
      </c>
      <c r="L55" s="12">
        <v>0.82602952694800913</v>
      </c>
      <c r="M55" s="12">
        <f t="shared" si="12"/>
        <v>0.78975016413982835</v>
      </c>
      <c r="N55" s="12">
        <f t="shared" si="13"/>
        <v>0.82462309748011275</v>
      </c>
      <c r="O55" s="14">
        <f t="shared" si="14"/>
        <v>0.82504453723852023</v>
      </c>
      <c r="P55" s="12">
        <f t="shared" si="15"/>
        <v>0.78002401845426328</v>
      </c>
    </row>
    <row r="56" spans="1:16" x14ac:dyDescent="0.25">
      <c r="A56" s="6" t="s">
        <v>27</v>
      </c>
      <c r="B56" s="16">
        <v>457570.26420220308</v>
      </c>
      <c r="C56" s="16">
        <v>93072367.692245573</v>
      </c>
      <c r="D56" s="11">
        <f t="shared" si="8"/>
        <v>203.41</v>
      </c>
      <c r="E56" s="12">
        <v>0.8959457208714392</v>
      </c>
      <c r="F56" s="12">
        <f t="shared" si="11"/>
        <v>0.85146205691639498</v>
      </c>
      <c r="G56" s="16">
        <v>27687.089954368501</v>
      </c>
      <c r="H56" s="13">
        <f t="shared" si="9"/>
        <v>1</v>
      </c>
      <c r="I56" s="19">
        <v>141913</v>
      </c>
      <c r="J56" s="12">
        <v>0.6845332043662572</v>
      </c>
      <c r="K56" s="12">
        <f t="shared" si="10"/>
        <v>0.85146205691639498</v>
      </c>
      <c r="L56" s="12">
        <v>0.85069468723460195</v>
      </c>
      <c r="M56" s="12">
        <f t="shared" si="12"/>
        <v>0.83014160866749509</v>
      </c>
      <c r="N56" s="12">
        <f t="shared" si="13"/>
        <v>0.84967067132757668</v>
      </c>
      <c r="O56" s="14">
        <f t="shared" si="14"/>
        <v>0.84968028582943811</v>
      </c>
      <c r="P56" s="12">
        <f t="shared" si="15"/>
        <v>0.80331545879012145</v>
      </c>
    </row>
    <row r="57" spans="1:16" x14ac:dyDescent="0.25">
      <c r="A57" s="6" t="s">
        <v>28</v>
      </c>
      <c r="B57" s="16">
        <v>524755.07406836818</v>
      </c>
      <c r="C57" s="16">
        <v>115072358.70842713</v>
      </c>
      <c r="D57" s="11">
        <f t="shared" si="8"/>
        <v>219.29</v>
      </c>
      <c r="E57" s="12">
        <v>0.90897063626500219</v>
      </c>
      <c r="F57" s="12">
        <f t="shared" si="11"/>
        <v>0.90478141885149777</v>
      </c>
      <c r="G57" s="16">
        <v>33910.269032159289</v>
      </c>
      <c r="H57" s="13">
        <f t="shared" si="9"/>
        <v>1</v>
      </c>
      <c r="I57" s="19">
        <v>167126</v>
      </c>
      <c r="J57" s="12">
        <v>0.71040324637956298</v>
      </c>
      <c r="K57" s="12">
        <f t="shared" si="10"/>
        <v>0.90478141885149777</v>
      </c>
      <c r="L57" s="12">
        <v>0.90235838551506353</v>
      </c>
      <c r="M57" s="12">
        <f t="shared" si="12"/>
        <v>0.86151451820093938</v>
      </c>
      <c r="N57" s="12">
        <f t="shared" si="13"/>
        <v>0.90287785499730677</v>
      </c>
      <c r="O57" s="14">
        <f t="shared" si="14"/>
        <v>0.90128237830829061</v>
      </c>
      <c r="P57" s="12">
        <f t="shared" si="15"/>
        <v>0.85210176027964524</v>
      </c>
    </row>
    <row r="58" spans="1:16" x14ac:dyDescent="0.25">
      <c r="A58" s="6" t="s">
        <v>29</v>
      </c>
      <c r="B58" s="16">
        <v>592685.38580437319</v>
      </c>
      <c r="C58" s="16">
        <v>143319518.71911794</v>
      </c>
      <c r="D58" s="11">
        <f t="shared" si="8"/>
        <v>241.81</v>
      </c>
      <c r="E58" s="12">
        <v>0.93901981202772322</v>
      </c>
      <c r="F58" s="12">
        <f t="shared" si="11"/>
        <v>0.96577109045278342</v>
      </c>
      <c r="G58" s="16">
        <v>41442.180205678254</v>
      </c>
      <c r="H58" s="13">
        <f t="shared" si="9"/>
        <v>1</v>
      </c>
      <c r="I58" s="19">
        <v>194017</v>
      </c>
      <c r="J58" s="12">
        <v>0.75504442031286834</v>
      </c>
      <c r="K58" s="12">
        <f t="shared" si="10"/>
        <v>0.96577109045278342</v>
      </c>
      <c r="L58" s="12">
        <v>0.96344617275876931</v>
      </c>
      <c r="M58" s="12">
        <f t="shared" si="12"/>
        <v>0.91565140404581002</v>
      </c>
      <c r="N58" s="12">
        <f t="shared" si="13"/>
        <v>0.96373921081765324</v>
      </c>
      <c r="O58" s="14">
        <f t="shared" si="14"/>
        <v>0.96229732210046404</v>
      </c>
      <c r="P58" s="12">
        <f t="shared" si="15"/>
        <v>0.9097872784479486</v>
      </c>
    </row>
    <row r="59" spans="1:16" x14ac:dyDescent="0.25">
      <c r="A59" s="6" t="s">
        <v>30</v>
      </c>
      <c r="B59" s="16">
        <v>670367.10668016318</v>
      </c>
      <c r="C59" s="16">
        <v>179749528.56108359</v>
      </c>
      <c r="D59" s="11">
        <f t="shared" si="8"/>
        <v>268.14</v>
      </c>
      <c r="E59" s="12">
        <v>0.99605219827909008</v>
      </c>
      <c r="F59" s="12">
        <f t="shared" si="11"/>
        <v>1.0096113078146967</v>
      </c>
      <c r="G59" s="16">
        <v>49860.470713718896</v>
      </c>
      <c r="H59" s="13">
        <f t="shared" si="9"/>
        <v>1</v>
      </c>
      <c r="I59" s="19">
        <v>227392</v>
      </c>
      <c r="J59" s="12">
        <v>0.81117750285811163</v>
      </c>
      <c r="K59" s="12">
        <f t="shared" si="10"/>
        <v>1.0096113078146967</v>
      </c>
      <c r="L59" s="12">
        <v>1.0069215770273714</v>
      </c>
      <c r="M59" s="12">
        <f t="shared" si="12"/>
        <v>0.98372466498676692</v>
      </c>
      <c r="N59" s="12">
        <f t="shared" si="13"/>
        <v>1.0074871930259799</v>
      </c>
      <c r="O59" s="14">
        <f t="shared" si="14"/>
        <v>1.0057208846074541</v>
      </c>
      <c r="P59" s="12">
        <f t="shared" si="15"/>
        <v>0.95084133091846401</v>
      </c>
    </row>
    <row r="60" spans="1:16" x14ac:dyDescent="0.25">
      <c r="A60" s="6" t="s">
        <v>31</v>
      </c>
      <c r="B60" s="16">
        <v>759546.90993516566</v>
      </c>
      <c r="C60" s="16">
        <v>217913537.42257816</v>
      </c>
      <c r="D60" s="11">
        <f t="shared" si="8"/>
        <v>286.89999999999998</v>
      </c>
      <c r="E60" s="12">
        <v>1.0463295230691543</v>
      </c>
      <c r="F60" s="12">
        <f t="shared" si="11"/>
        <v>1.0283400922337465</v>
      </c>
      <c r="G60" s="16">
        <v>59471.285314691297</v>
      </c>
      <c r="H60" s="13">
        <f t="shared" si="9"/>
        <v>1</v>
      </c>
      <c r="I60" s="19">
        <v>266176</v>
      </c>
      <c r="J60" s="12">
        <v>0.83911637945494999</v>
      </c>
      <c r="K60" s="12">
        <f t="shared" si="10"/>
        <v>1.0283400922337465</v>
      </c>
      <c r="L60" s="12">
        <v>1.0260856827789264</v>
      </c>
      <c r="M60" s="12">
        <f t="shared" si="12"/>
        <v>1.017606474977174</v>
      </c>
      <c r="N60" s="12">
        <f t="shared" si="13"/>
        <v>1.0261765740749891</v>
      </c>
      <c r="O60" s="14">
        <f t="shared" si="14"/>
        <v>1.0248621383345464</v>
      </c>
      <c r="P60" s="12">
        <f t="shared" si="15"/>
        <v>0.96893809657966457</v>
      </c>
    </row>
    <row r="61" spans="1:16" x14ac:dyDescent="0.25">
      <c r="A61" s="6" t="s">
        <v>32</v>
      </c>
      <c r="B61" s="16">
        <v>823826.83961639041</v>
      </c>
      <c r="C61" s="16">
        <v>249306607.59641486</v>
      </c>
      <c r="D61" s="11">
        <f t="shared" si="8"/>
        <v>302.62</v>
      </c>
      <c r="E61" s="12">
        <v>1.0733609087243328</v>
      </c>
      <c r="F61" s="12">
        <f t="shared" si="11"/>
        <v>1.0573689470378009</v>
      </c>
      <c r="G61" s="16">
        <v>67910.646318665094</v>
      </c>
      <c r="H61" s="13">
        <f t="shared" si="9"/>
        <v>1</v>
      </c>
      <c r="I61" s="19">
        <v>297581</v>
      </c>
      <c r="J61" s="12">
        <v>0.85101313523983746</v>
      </c>
      <c r="K61" s="12">
        <f t="shared" si="10"/>
        <v>1.0573689470378009</v>
      </c>
      <c r="L61" s="12">
        <v>1.054786989655935</v>
      </c>
      <c r="M61" s="12">
        <f t="shared" si="12"/>
        <v>1.0320338130846571</v>
      </c>
      <c r="N61" s="12">
        <f t="shared" si="13"/>
        <v>1.0551443552566389</v>
      </c>
      <c r="O61" s="14">
        <f t="shared" si="14"/>
        <v>1.0535292206578308</v>
      </c>
      <c r="P61" s="12">
        <f t="shared" si="15"/>
        <v>0.99604089132818963</v>
      </c>
    </row>
    <row r="62" spans="1:16" x14ac:dyDescent="0.25">
      <c r="A62" s="6" t="s">
        <v>33</v>
      </c>
      <c r="B62" s="16">
        <v>753048.38072859764</v>
      </c>
      <c r="C62" s="16">
        <v>229589842.73562911</v>
      </c>
      <c r="D62" s="11">
        <f t="shared" si="8"/>
        <v>304.88</v>
      </c>
      <c r="E62" s="12">
        <v>1.0778618105181983</v>
      </c>
      <c r="F62" s="12">
        <f t="shared" si="11"/>
        <v>1.060817194074656</v>
      </c>
      <c r="G62" s="16">
        <v>62557.733788720987</v>
      </c>
      <c r="H62" s="13">
        <f t="shared" si="9"/>
        <v>1</v>
      </c>
      <c r="I62" s="19">
        <v>273174</v>
      </c>
      <c r="J62" s="12">
        <v>0.879</v>
      </c>
      <c r="K62" s="12">
        <f t="shared" si="10"/>
        <v>1.060817194074656</v>
      </c>
      <c r="L62" s="12">
        <v>1.0589796049933344</v>
      </c>
      <c r="M62" s="12">
        <f t="shared" si="12"/>
        <v>1.0659738188949963</v>
      </c>
      <c r="N62" s="12">
        <f t="shared" si="13"/>
        <v>1.0585853475485547</v>
      </c>
      <c r="O62" s="14">
        <f t="shared" si="14"/>
        <v>1.0577168365577665</v>
      </c>
      <c r="P62" s="12">
        <f t="shared" si="15"/>
        <v>1</v>
      </c>
    </row>
    <row r="63" spans="1:16" x14ac:dyDescent="0.25">
      <c r="A63" s="6" t="s">
        <v>34</v>
      </c>
      <c r="B63" s="16">
        <v>592824.06658297963</v>
      </c>
      <c r="C63" s="16">
        <v>174030624.56895748</v>
      </c>
      <c r="D63" s="11">
        <f t="shared" si="8"/>
        <v>293.56</v>
      </c>
      <c r="E63" s="12">
        <v>1.0749798575610912</v>
      </c>
      <c r="F63" s="12">
        <f t="shared" si="11"/>
        <v>1.0241681165147167</v>
      </c>
      <c r="G63" s="16">
        <v>48656.176626414235</v>
      </c>
      <c r="H63" s="13">
        <f t="shared" si="9"/>
        <v>1</v>
      </c>
      <c r="I63" s="19">
        <v>212191</v>
      </c>
      <c r="J63" s="12">
        <v>0.91800000000000004</v>
      </c>
      <c r="K63" s="12">
        <f t="shared" si="10"/>
        <v>1.0241681165147167</v>
      </c>
      <c r="L63" s="12">
        <v>1.0609999999999999</v>
      </c>
      <c r="M63" s="12">
        <f t="shared" si="12"/>
        <v>1.1132695856036481</v>
      </c>
      <c r="N63" s="12">
        <f t="shared" si="13"/>
        <v>1.0220133757490553</v>
      </c>
      <c r="O63" s="14">
        <f t="shared" si="14"/>
        <v>1.0597348223669085</v>
      </c>
      <c r="P63" s="12">
        <f t="shared" si="15"/>
        <v>1.0019078696106505</v>
      </c>
    </row>
    <row r="64" spans="1:16" x14ac:dyDescent="0.25">
      <c r="A64" s="6" t="s">
        <v>35</v>
      </c>
      <c r="B64" s="16">
        <v>444890.89230422152</v>
      </c>
      <c r="C64" s="16">
        <v>134344779.44717729</v>
      </c>
      <c r="D64" s="11">
        <f t="shared" si="8"/>
        <v>301.97000000000003</v>
      </c>
      <c r="E64" s="12">
        <v>1.0636077149374235</v>
      </c>
      <c r="F64" s="12">
        <f t="shared" si="11"/>
        <v>1.0647729742554919</v>
      </c>
      <c r="G64" s="16">
        <v>36907.56025392453</v>
      </c>
      <c r="H64" s="13">
        <f t="shared" si="9"/>
        <v>1</v>
      </c>
      <c r="I64" s="19">
        <v>155740</v>
      </c>
      <c r="J64" s="12">
        <v>0.92305830937994959</v>
      </c>
      <c r="K64" s="12">
        <f t="shared" si="10"/>
        <v>1.0647729742554919</v>
      </c>
      <c r="L64" s="12">
        <v>1.0632222869258239</v>
      </c>
      <c r="M64" s="12">
        <f t="shared" si="12"/>
        <v>1.1194038579209373</v>
      </c>
      <c r="N64" s="12">
        <f t="shared" si="13"/>
        <v>1.0625328051887077</v>
      </c>
      <c r="O64" s="14">
        <f t="shared" si="14"/>
        <v>1.0619544593514385</v>
      </c>
      <c r="P64" s="12">
        <f t="shared" si="15"/>
        <v>1.0040063868203732</v>
      </c>
    </row>
    <row r="65" spans="1:16" x14ac:dyDescent="0.25">
      <c r="A65" s="6" t="s">
        <v>36</v>
      </c>
      <c r="B65" s="16">
        <v>332641.31967345858</v>
      </c>
      <c r="C65" s="16">
        <v>98459244.277353436</v>
      </c>
      <c r="D65" s="11">
        <f t="shared" si="8"/>
        <v>295.99</v>
      </c>
      <c r="E65" s="12">
        <v>1.0498507811998703</v>
      </c>
      <c r="F65" s="12">
        <f t="shared" si="11"/>
        <v>1.0573631293411399</v>
      </c>
      <c r="G65" s="16">
        <v>27658.637869747239</v>
      </c>
      <c r="H65" s="13">
        <f t="shared" si="9"/>
        <v>1</v>
      </c>
      <c r="I65" s="19">
        <v>113133</v>
      </c>
      <c r="J65" s="12">
        <v>0.94786047975823207</v>
      </c>
      <c r="K65" s="12">
        <f t="shared" si="10"/>
        <v>1.0573631293411399</v>
      </c>
      <c r="L65" s="12">
        <v>1.07</v>
      </c>
      <c r="M65" s="12">
        <f t="shared" si="12"/>
        <v>1.1494817467434881</v>
      </c>
      <c r="N65" s="12">
        <f t="shared" si="13"/>
        <v>1.0551385497997927</v>
      </c>
      <c r="O65" s="14">
        <f t="shared" si="14"/>
        <v>1.0687240904171464</v>
      </c>
      <c r="P65" s="12">
        <f t="shared" si="15"/>
        <v>1.0104066168552275</v>
      </c>
    </row>
    <row r="66" spans="1:16" x14ac:dyDescent="0.25">
      <c r="A66" s="6" t="s">
        <v>37</v>
      </c>
      <c r="B66" s="16">
        <v>260561.3380052016</v>
      </c>
      <c r="C66" s="16">
        <v>78266168.255699351</v>
      </c>
      <c r="D66" s="11">
        <f t="shared" si="8"/>
        <v>300.38</v>
      </c>
      <c r="E66" s="12">
        <v>1.0388019054180095</v>
      </c>
      <c r="F66" s="12">
        <f t="shared" si="11"/>
        <v>1.0844585939723153</v>
      </c>
      <c r="G66" s="16">
        <v>22329.988878316661</v>
      </c>
      <c r="H66" s="13">
        <f t="shared" si="9"/>
        <v>1</v>
      </c>
      <c r="I66" s="19">
        <v>86892</v>
      </c>
      <c r="J66" s="12">
        <v>0.96837480511018537</v>
      </c>
      <c r="K66" s="12">
        <f t="shared" si="10"/>
        <v>1.0844585939723153</v>
      </c>
      <c r="L66" s="12">
        <v>1.0817098834256109</v>
      </c>
      <c r="M66" s="12">
        <f t="shared" si="12"/>
        <v>1.1743597145904461</v>
      </c>
      <c r="N66" s="12">
        <f t="shared" si="13"/>
        <v>1.0821770084558124</v>
      </c>
      <c r="O66" s="14">
        <f t="shared" si="14"/>
        <v>1.0804200105226853</v>
      </c>
      <c r="P66" s="12">
        <f t="shared" si="15"/>
        <v>1.0214643212438634</v>
      </c>
    </row>
    <row r="67" spans="1:16" x14ac:dyDescent="0.25">
      <c r="A67" s="6" t="s">
        <v>38</v>
      </c>
      <c r="B67" s="16">
        <v>212478.0435612966</v>
      </c>
      <c r="C67" s="16">
        <v>62704796.897966333</v>
      </c>
      <c r="D67" s="11">
        <f t="shared" si="8"/>
        <v>295.11</v>
      </c>
      <c r="E67" s="12">
        <v>1.0445749897505283</v>
      </c>
      <c r="F67" s="12">
        <f t="shared" si="11"/>
        <v>1.0595440137639693</v>
      </c>
      <c r="G67" s="16">
        <v>18320.791393944237</v>
      </c>
      <c r="H67" s="13">
        <f t="shared" si="9"/>
        <v>1</v>
      </c>
      <c r="I67" s="19">
        <v>70181</v>
      </c>
      <c r="J67" s="12">
        <v>1</v>
      </c>
      <c r="K67" s="12">
        <f t="shared" si="10"/>
        <v>1.0595440137639693</v>
      </c>
      <c r="L67" s="12">
        <v>1.0900000000000001</v>
      </c>
      <c r="M67" s="12">
        <f t="shared" si="12"/>
        <v>1.2127119668885056</v>
      </c>
      <c r="N67" s="12">
        <f t="shared" si="13"/>
        <v>1.0573148458738002</v>
      </c>
      <c r="O67" s="14">
        <f t="shared" si="14"/>
        <v>1.0887002416398968</v>
      </c>
      <c r="P67" s="12">
        <f t="shared" si="15"/>
        <v>1.0292927218431756</v>
      </c>
    </row>
    <row r="68" spans="1:16" x14ac:dyDescent="0.25">
      <c r="A68" s="6" t="s">
        <v>39</v>
      </c>
      <c r="B68" s="16">
        <v>176304.51686811278</v>
      </c>
      <c r="C68" s="16">
        <v>55011515.749781355</v>
      </c>
      <c r="D68" s="11">
        <f t="shared" si="8"/>
        <v>312.02999999999997</v>
      </c>
      <c r="E68" s="12">
        <v>1.0449160048268131</v>
      </c>
      <c r="F68" s="12">
        <f t="shared" si="11"/>
        <v>1.119926881726969</v>
      </c>
      <c r="G68" s="16">
        <v>15800.044542725218</v>
      </c>
      <c r="H68" s="13">
        <f t="shared" si="9"/>
        <v>1</v>
      </c>
      <c r="I68" s="19">
        <v>58359</v>
      </c>
      <c r="J68" s="12">
        <v>1</v>
      </c>
      <c r="K68" s="12">
        <f t="shared" si="10"/>
        <v>1.119926881726969</v>
      </c>
      <c r="L68" s="12">
        <v>1.1163895144522744</v>
      </c>
      <c r="M68" s="12">
        <f t="shared" si="12"/>
        <v>1.2127119668885056</v>
      </c>
      <c r="N68" s="12">
        <f t="shared" si="13"/>
        <v>1.1175706747061636</v>
      </c>
      <c r="O68" s="14">
        <f t="shared" si="14"/>
        <v>1.1150582882095763</v>
      </c>
      <c r="P68" s="12">
        <f t="shared" si="15"/>
        <v>1.0542124788695071</v>
      </c>
    </row>
    <row r="69" spans="1:16" x14ac:dyDescent="0.25">
      <c r="A69" s="6" t="s">
        <v>40</v>
      </c>
      <c r="B69" s="16">
        <v>146087.49631500451</v>
      </c>
      <c r="C69" s="16">
        <v>45439610.453955695</v>
      </c>
      <c r="D69" s="11">
        <f t="shared" si="8"/>
        <v>311.04000000000002</v>
      </c>
      <c r="E69" s="12">
        <v>1.042964684582995</v>
      </c>
      <c r="F69" s="12">
        <f t="shared" si="11"/>
        <v>1.1184622728923665</v>
      </c>
      <c r="G69" s="16">
        <v>13159.046361881088</v>
      </c>
      <c r="H69" s="13">
        <f t="shared" si="9"/>
        <v>1</v>
      </c>
      <c r="I69" s="19">
        <v>48404</v>
      </c>
      <c r="J69" s="12">
        <v>1</v>
      </c>
      <c r="K69" s="12">
        <f t="shared" si="10"/>
        <v>1.1184622728923665</v>
      </c>
      <c r="L69" s="12">
        <v>1.1200000000000001</v>
      </c>
      <c r="M69" s="12">
        <f t="shared" si="12"/>
        <v>1.2127119668885056</v>
      </c>
      <c r="N69" s="12">
        <f t="shared" si="13"/>
        <v>1.1161091472527433</v>
      </c>
      <c r="O69" s="14">
        <f t="shared" si="14"/>
        <v>1.1186644684740223</v>
      </c>
      <c r="P69" s="12">
        <f t="shared" si="15"/>
        <v>1.0576218793250978</v>
      </c>
    </row>
    <row r="70" spans="1:16" x14ac:dyDescent="0.25">
      <c r="A70" s="6" t="s">
        <v>41</v>
      </c>
      <c r="B70" s="16">
        <v>122514.36021174394</v>
      </c>
      <c r="C70" s="16">
        <v>37964698.39098125</v>
      </c>
      <c r="D70" s="11">
        <f t="shared" si="8"/>
        <v>309.88</v>
      </c>
      <c r="E70" s="12">
        <v>1.0522215679105531</v>
      </c>
      <c r="F70" s="12">
        <f t="shared" si="11"/>
        <v>1.1044881154920931</v>
      </c>
      <c r="G70" s="16">
        <v>11064.692212000993</v>
      </c>
      <c r="H70" s="13">
        <f t="shared" si="9"/>
        <v>1</v>
      </c>
      <c r="I70" s="19">
        <v>40923</v>
      </c>
      <c r="J70" s="12">
        <v>1</v>
      </c>
      <c r="K70" s="12">
        <f t="shared" si="10"/>
        <v>1.1044881154920931</v>
      </c>
      <c r="L70" s="12">
        <v>1.1399999999999999</v>
      </c>
      <c r="M70" s="12">
        <f t="shared" si="12"/>
        <v>1.2127119668885056</v>
      </c>
      <c r="N70" s="12">
        <f t="shared" si="13"/>
        <v>1.1021643899930627</v>
      </c>
      <c r="O70" s="14">
        <f t="shared" si="14"/>
        <v>1.1386406196967727</v>
      </c>
      <c r="P70" s="12">
        <f t="shared" si="15"/>
        <v>1.0765079843130458</v>
      </c>
    </row>
    <row r="71" spans="1:16" x14ac:dyDescent="0.25">
      <c r="A71" s="6" t="s">
        <v>42</v>
      </c>
      <c r="B71" s="16">
        <v>103224.10544239801</v>
      </c>
      <c r="C71" s="16">
        <v>34145736.626505986</v>
      </c>
      <c r="D71" s="11">
        <f t="shared" si="8"/>
        <v>330.79</v>
      </c>
      <c r="E71" s="12">
        <v>1.0596568477133825</v>
      </c>
      <c r="F71" s="12">
        <f t="shared" si="11"/>
        <v>1.1707436811576397</v>
      </c>
      <c r="G71" s="16">
        <v>9715.9935647125494</v>
      </c>
      <c r="H71" s="13">
        <f t="shared" si="9"/>
        <v>1</v>
      </c>
      <c r="I71" s="19">
        <v>34547</v>
      </c>
      <c r="J71" s="12">
        <v>1</v>
      </c>
      <c r="K71" s="12">
        <f t="shared" si="10"/>
        <v>1.1707436811576397</v>
      </c>
      <c r="L71" s="12">
        <v>1.1688591224894449</v>
      </c>
      <c r="M71" s="12">
        <f t="shared" si="12"/>
        <v>1.2127119668885056</v>
      </c>
      <c r="N71" s="12">
        <f t="shared" si="13"/>
        <v>1.168280560996747</v>
      </c>
      <c r="O71" s="14">
        <f t="shared" si="14"/>
        <v>1.1674653294470241</v>
      </c>
      <c r="P71" s="12">
        <f t="shared" si="15"/>
        <v>1.1037598051728317</v>
      </c>
    </row>
    <row r="72" spans="1:16" x14ac:dyDescent="0.25">
      <c r="A72" s="6" t="s">
        <v>43</v>
      </c>
      <c r="B72" s="16">
        <v>86514.091775006324</v>
      </c>
      <c r="C72" s="16">
        <v>28644667.291282013</v>
      </c>
      <c r="D72" s="11">
        <f t="shared" si="8"/>
        <v>331.1</v>
      </c>
      <c r="E72" s="12">
        <v>1.0651586786585865</v>
      </c>
      <c r="F72" s="12">
        <f t="shared" si="11"/>
        <v>1.1657879711230401</v>
      </c>
      <c r="G72" s="16">
        <v>8304.4395519692844</v>
      </c>
      <c r="H72" s="13">
        <f t="shared" si="9"/>
        <v>1</v>
      </c>
      <c r="I72" s="19">
        <v>29085</v>
      </c>
      <c r="J72" s="12">
        <v>1</v>
      </c>
      <c r="K72" s="12">
        <f t="shared" si="10"/>
        <v>1.1657879711230401</v>
      </c>
      <c r="L72" s="12">
        <v>1.18</v>
      </c>
      <c r="M72" s="12">
        <f t="shared" si="12"/>
        <v>1.2127119668885056</v>
      </c>
      <c r="N72" s="12">
        <f t="shared" si="13"/>
        <v>1.1633352772488694</v>
      </c>
      <c r="O72" s="14">
        <f t="shared" si="14"/>
        <v>1.1785929221422735</v>
      </c>
      <c r="P72" s="12">
        <f t="shared" si="15"/>
        <v>1.1142801942889424</v>
      </c>
    </row>
    <row r="73" spans="1:16" x14ac:dyDescent="0.25">
      <c r="A73" s="6" t="s">
        <v>44</v>
      </c>
      <c r="B73" s="16">
        <v>157835.59342233173</v>
      </c>
      <c r="C73" s="16">
        <v>53070016.755457476</v>
      </c>
      <c r="D73" s="11">
        <f t="shared" si="8"/>
        <v>336.24</v>
      </c>
      <c r="E73" s="12">
        <v>1.0683843936452957</v>
      </c>
      <c r="F73" s="12">
        <f t="shared" si="11"/>
        <v>1.1803112345245683</v>
      </c>
      <c r="G73" s="16">
        <v>15264.169616805764</v>
      </c>
      <c r="H73" s="13">
        <f t="shared" si="9"/>
        <v>1</v>
      </c>
      <c r="I73" s="19">
        <v>53714</v>
      </c>
      <c r="J73" s="12">
        <v>1</v>
      </c>
      <c r="K73" s="12">
        <f t="shared" si="10"/>
        <v>1.1803112345245683</v>
      </c>
      <c r="L73" s="12">
        <v>1.19</v>
      </c>
      <c r="M73" s="12">
        <f t="shared" si="12"/>
        <v>1.2127119668885056</v>
      </c>
      <c r="N73" s="12">
        <f t="shared" si="13"/>
        <v>1.1778279852491924</v>
      </c>
      <c r="O73" s="14">
        <f t="shared" si="14"/>
        <v>1.1885809977536486</v>
      </c>
      <c r="P73" s="12">
        <f t="shared" si="15"/>
        <v>1.1237232467829164</v>
      </c>
    </row>
    <row r="74" spans="1:16" x14ac:dyDescent="0.25">
      <c r="A74" s="6" t="s">
        <v>45</v>
      </c>
      <c r="B74" s="16">
        <v>99286.442825177655</v>
      </c>
      <c r="C74" s="16">
        <v>35242349.957977302</v>
      </c>
      <c r="D74" s="11">
        <f t="shared" si="8"/>
        <v>354.96</v>
      </c>
      <c r="E74" s="12">
        <v>1.0818258962226506</v>
      </c>
      <c r="F74" s="12">
        <f t="shared" si="11"/>
        <v>1.230542851636776</v>
      </c>
      <c r="G74" s="16">
        <v>10012.307761681164</v>
      </c>
      <c r="H74" s="13">
        <f t="shared" si="9"/>
        <v>1</v>
      </c>
      <c r="I74" s="19">
        <v>34188</v>
      </c>
      <c r="J74" s="12">
        <v>1</v>
      </c>
      <c r="K74" s="12">
        <f t="shared" si="10"/>
        <v>1.230542851636776</v>
      </c>
      <c r="L74" s="12">
        <v>1.2282237693848201</v>
      </c>
      <c r="M74" s="12">
        <f t="shared" si="12"/>
        <v>1.2127119668885056</v>
      </c>
      <c r="N74" s="12">
        <f t="shared" si="13"/>
        <v>1.227953920382659</v>
      </c>
      <c r="O74" s="14">
        <f t="shared" si="14"/>
        <v>1.2267591876303838</v>
      </c>
      <c r="P74" s="12">
        <f t="shared" si="15"/>
        <v>1.159818152864758</v>
      </c>
    </row>
    <row r="75" spans="1:16" x14ac:dyDescent="0.25">
      <c r="A75" s="6" t="s">
        <v>46</v>
      </c>
      <c r="B75" s="16">
        <v>62772.239763175785</v>
      </c>
      <c r="C75" s="16">
        <v>23384556.773518037</v>
      </c>
      <c r="D75" s="11">
        <f t="shared" si="8"/>
        <v>372.53</v>
      </c>
      <c r="E75" s="12">
        <v>1.0918328357809548</v>
      </c>
      <c r="F75" s="12">
        <f t="shared" si="11"/>
        <v>1.2796164091565809</v>
      </c>
      <c r="G75" s="16">
        <v>6583.6566016328898</v>
      </c>
      <c r="H75" s="13">
        <f t="shared" si="9"/>
        <v>1</v>
      </c>
      <c r="I75" s="19">
        <v>21859</v>
      </c>
      <c r="J75" s="12">
        <v>1</v>
      </c>
      <c r="K75" s="12">
        <f t="shared" si="10"/>
        <v>1.2796164091565809</v>
      </c>
      <c r="L75" s="12">
        <v>1.2773373378475044</v>
      </c>
      <c r="M75" s="12">
        <f t="shared" si="12"/>
        <v>1.2127119668885056</v>
      </c>
      <c r="N75" s="12">
        <f t="shared" si="13"/>
        <v>1.2769242323579104</v>
      </c>
      <c r="O75" s="14">
        <f t="shared" si="14"/>
        <v>1.2758141911653582</v>
      </c>
      <c r="P75" s="12">
        <f t="shared" si="15"/>
        <v>1.2061963533807099</v>
      </c>
    </row>
    <row r="76" spans="1:16" x14ac:dyDescent="0.25">
      <c r="A76" s="6" t="s">
        <v>47</v>
      </c>
      <c r="B76" s="16">
        <v>40317.541853802533</v>
      </c>
      <c r="C76" s="16">
        <v>15414524.021885511</v>
      </c>
      <c r="D76" s="11">
        <f t="shared" si="8"/>
        <v>382.33</v>
      </c>
      <c r="E76" s="12">
        <v>1.0920397786091396</v>
      </c>
      <c r="F76" s="12">
        <f t="shared" si="11"/>
        <v>1.313029906213719</v>
      </c>
      <c r="G76" s="16">
        <v>4322.4032641698386</v>
      </c>
      <c r="H76" s="13">
        <f t="shared" si="9"/>
        <v>1</v>
      </c>
      <c r="I76" s="19">
        <v>14243</v>
      </c>
      <c r="J76" s="12">
        <v>1</v>
      </c>
      <c r="K76" s="12">
        <f t="shared" si="10"/>
        <v>1.313029906213719</v>
      </c>
      <c r="L76" s="12">
        <v>1.3069968121497437</v>
      </c>
      <c r="M76" s="12">
        <f t="shared" si="12"/>
        <v>1.2127119668885056</v>
      </c>
      <c r="N76" s="12">
        <f t="shared" si="13"/>
        <v>1.3102674309717839</v>
      </c>
      <c r="O76" s="14">
        <f t="shared" si="14"/>
        <v>1.3054382983577988</v>
      </c>
      <c r="P76" s="12">
        <f t="shared" si="15"/>
        <v>1.2342039506586819</v>
      </c>
    </row>
    <row r="77" spans="1:16" x14ac:dyDescent="0.25">
      <c r="A77" s="6" t="s">
        <v>48</v>
      </c>
      <c r="B77" s="16">
        <v>25877.128071758823</v>
      </c>
      <c r="C77" s="16">
        <v>10286171.346113225</v>
      </c>
      <c r="D77" s="11">
        <f t="shared" si="8"/>
        <v>397.5</v>
      </c>
      <c r="E77" s="12">
        <v>1.0989464880204707</v>
      </c>
      <c r="F77" s="12">
        <f t="shared" si="11"/>
        <v>1.3565483794329862</v>
      </c>
      <c r="G77" s="16">
        <v>2877.521957183093</v>
      </c>
      <c r="H77" s="13">
        <f t="shared" si="9"/>
        <v>0.97937428275797478</v>
      </c>
      <c r="I77" s="19">
        <v>9216</v>
      </c>
      <c r="J77" s="12">
        <v>1</v>
      </c>
      <c r="K77" s="12">
        <f t="shared" si="10"/>
        <v>1.3535816502587366</v>
      </c>
      <c r="L77" s="12">
        <v>1.3464673399613791</v>
      </c>
      <c r="M77" s="12">
        <f t="shared" si="12"/>
        <v>1.2127119668885056</v>
      </c>
      <c r="N77" s="12">
        <f t="shared" si="13"/>
        <v>1.3507338584612443</v>
      </c>
      <c r="O77" s="14">
        <f t="shared" si="14"/>
        <v>1.3448617599781489</v>
      </c>
      <c r="P77" s="12">
        <f t="shared" si="15"/>
        <v>1.2714761772676957</v>
      </c>
    </row>
    <row r="78" spans="1:16" x14ac:dyDescent="0.25">
      <c r="A78" s="6" t="s">
        <v>49</v>
      </c>
      <c r="B78" s="16">
        <v>65166.151749123434</v>
      </c>
      <c r="C78" s="16">
        <v>28830274.518072378</v>
      </c>
      <c r="D78" s="11">
        <f t="shared" si="8"/>
        <v>442.41</v>
      </c>
      <c r="E78" s="12">
        <v>1.1001418624412553</v>
      </c>
      <c r="F78" s="12">
        <f t="shared" si="11"/>
        <v>1.5081722430416391</v>
      </c>
      <c r="G78" s="16">
        <v>7952.1188795122707</v>
      </c>
      <c r="H78" s="13">
        <f t="shared" si="9"/>
        <v>1</v>
      </c>
      <c r="I78" s="19">
        <v>23228</v>
      </c>
      <c r="J78" s="12">
        <v>1</v>
      </c>
      <c r="K78" s="12">
        <f t="shared" si="10"/>
        <v>1.5081722430416391</v>
      </c>
      <c r="L78" s="12">
        <v>1.4</v>
      </c>
      <c r="M78" s="12">
        <f t="shared" si="12"/>
        <v>1.2127119668885056</v>
      </c>
      <c r="N78" s="12">
        <f t="shared" si="13"/>
        <v>1.5049992090823516</v>
      </c>
      <c r="O78" s="14">
        <f t="shared" si="14"/>
        <v>1.3983305855925279</v>
      </c>
      <c r="P78" s="12">
        <f t="shared" si="15"/>
        <v>1.3220273491563723</v>
      </c>
    </row>
    <row r="79" spans="1:16" x14ac:dyDescent="0.25">
      <c r="A79" s="6" t="s">
        <v>50</v>
      </c>
      <c r="B79" s="16">
        <v>126513.85442743357</v>
      </c>
      <c r="C79" s="16">
        <v>17162861.792620435</v>
      </c>
      <c r="D79" s="11">
        <f t="shared" si="8"/>
        <v>135.66</v>
      </c>
      <c r="E79" s="12">
        <v>0.50472017695745908</v>
      </c>
      <c r="F79" s="12">
        <f t="shared" si="11"/>
        <v>1.0080355428918024</v>
      </c>
      <c r="G79" s="16">
        <v>3866.2681303501849</v>
      </c>
      <c r="H79" s="13">
        <f t="shared" si="9"/>
        <v>1</v>
      </c>
      <c r="I79" s="19">
        <v>43035</v>
      </c>
      <c r="J79" s="12">
        <v>0.52558809607293122</v>
      </c>
      <c r="K79" s="12">
        <f t="shared" si="10"/>
        <v>1.0080355428918024</v>
      </c>
      <c r="L79" s="12">
        <v>0.78591895592211947</v>
      </c>
      <c r="M79" s="12">
        <f t="shared" si="12"/>
        <v>0.63738697376178921</v>
      </c>
      <c r="N79" s="12">
        <f t="shared" si="13"/>
        <v>1.005914743344853</v>
      </c>
      <c r="O79" s="14">
        <f t="shared" si="14"/>
        <v>0.7849817956163182</v>
      </c>
      <c r="P79" s="12">
        <f t="shared" si="15"/>
        <v>0.7421473956781881</v>
      </c>
    </row>
    <row r="80" spans="1:16" x14ac:dyDescent="0.25">
      <c r="A80" s="6" t="s">
        <v>20</v>
      </c>
      <c r="B80" s="16">
        <f>SUM(B52:B79)</f>
        <v>8975743.0000099987</v>
      </c>
      <c r="C80" s="16">
        <f>SUM(C52:C79)</f>
        <v>2393302578.0900006</v>
      </c>
      <c r="D80" s="11">
        <f>ROUND(SUM(C52:C79)/SUM(B52:B79),2)</f>
        <v>266.64</v>
      </c>
      <c r="E80" s="12"/>
      <c r="F80" s="12"/>
      <c r="G80" s="16">
        <f>SUM(G52:G79)</f>
        <v>669068</v>
      </c>
      <c r="H80" s="13"/>
      <c r="I80" s="16">
        <f>SUM(I52:I79)</f>
        <v>3012687</v>
      </c>
      <c r="J80" s="12">
        <f>SUMPRODUCT(J52:J79,I52:I79)/SUM(I52:I79)</f>
        <v>0.82459811340505895</v>
      </c>
      <c r="K80" s="12">
        <f>SUMPRODUCT(K52:K79,I52:I79)/SUM(I52:I79)</f>
        <v>1.0021083293201345</v>
      </c>
      <c r="L80" s="12">
        <f>SUMPRODUCT(L52:L79,I52:I79)/SUM(I52:I79)</f>
        <v>1.0011938624704864</v>
      </c>
      <c r="M80" s="12"/>
      <c r="N80" s="12"/>
      <c r="O80" s="14"/>
      <c r="P80" s="12"/>
    </row>
    <row r="81" spans="1:16" x14ac:dyDescent="0.25">
      <c r="A81" s="6"/>
      <c r="B81" s="10"/>
      <c r="C81" s="10"/>
      <c r="D81" s="11"/>
      <c r="E81" s="12"/>
      <c r="F81" s="12"/>
      <c r="G81" s="10"/>
      <c r="H81" s="13"/>
      <c r="I81" s="13"/>
      <c r="J81" s="12"/>
      <c r="K81" s="12"/>
      <c r="L81" s="12"/>
      <c r="M81" s="12"/>
      <c r="N81" s="12"/>
      <c r="O81" s="14"/>
      <c r="P81" s="12"/>
    </row>
    <row r="82" spans="1:16" x14ac:dyDescent="0.25">
      <c r="A82" s="9" t="s">
        <v>207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25">
      <c r="A83" s="39" t="s">
        <v>51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16" ht="64.5" x14ac:dyDescent="0.25">
      <c r="A84" s="4" t="s">
        <v>0</v>
      </c>
      <c r="B84" s="24" t="s">
        <v>10</v>
      </c>
      <c r="C84" s="25" t="s">
        <v>1</v>
      </c>
      <c r="D84" s="26" t="s">
        <v>2</v>
      </c>
      <c r="E84" s="27" t="s">
        <v>12</v>
      </c>
      <c r="F84" s="27" t="s">
        <v>13</v>
      </c>
      <c r="G84" s="24" t="s">
        <v>11</v>
      </c>
      <c r="H84" s="2" t="s">
        <v>3</v>
      </c>
      <c r="I84" s="20" t="s">
        <v>22</v>
      </c>
      <c r="J84" s="3" t="s">
        <v>6</v>
      </c>
      <c r="K84" s="3" t="s">
        <v>4</v>
      </c>
      <c r="L84" s="3" t="s">
        <v>8</v>
      </c>
      <c r="M84" s="3" t="s">
        <v>7</v>
      </c>
      <c r="N84" s="3" t="s">
        <v>5</v>
      </c>
      <c r="O84" s="3" t="s">
        <v>9</v>
      </c>
      <c r="P84" s="3" t="s">
        <v>14</v>
      </c>
    </row>
    <row r="85" spans="1:16" x14ac:dyDescent="0.25">
      <c r="A85" s="6" t="s">
        <v>52</v>
      </c>
      <c r="B85" s="16">
        <v>5915341.8333299998</v>
      </c>
      <c r="C85" s="16">
        <v>1662601156.4400001</v>
      </c>
      <c r="D85" s="11">
        <f t="shared" ref="D85:D86" si="16">ROUND(C85/B85,2)</f>
        <v>281.07</v>
      </c>
      <c r="E85" s="12">
        <v>1.0499063646209061</v>
      </c>
      <c r="F85" s="12">
        <f>D85/(E85*D$87)</f>
        <v>1.0040113550238299</v>
      </c>
      <c r="G85" s="16">
        <v>469121</v>
      </c>
      <c r="H85" s="13">
        <f t="shared" ref="H85:H86" si="17">MIN(SQRT(G85/3000),1)</f>
        <v>1</v>
      </c>
      <c r="I85" s="19">
        <v>1954534</v>
      </c>
      <c r="J85" s="12">
        <v>1</v>
      </c>
      <c r="K85" s="12">
        <f t="shared" ref="K85:K86" si="18">F85*H85+M85*(1-H85)</f>
        <v>1.0040113550238299</v>
      </c>
      <c r="L85" s="12">
        <v>1.007368323813796</v>
      </c>
      <c r="M85" s="12">
        <f>J85/$J$87</f>
        <v>1.0426423533854563</v>
      </c>
      <c r="N85" s="12">
        <f>K85/$K$87</f>
        <v>1.0071100450868045</v>
      </c>
      <c r="O85" s="14">
        <f>L85/$L$87</f>
        <v>1.0204899267404719</v>
      </c>
      <c r="P85" s="12">
        <f>O85/$O$85</f>
        <v>1</v>
      </c>
    </row>
    <row r="86" spans="1:16" x14ac:dyDescent="0.25">
      <c r="A86" s="6" t="s">
        <v>53</v>
      </c>
      <c r="B86" s="16">
        <v>3060401.1666700002</v>
      </c>
      <c r="C86" s="16">
        <v>730701421.64999998</v>
      </c>
      <c r="D86" s="11">
        <f t="shared" si="16"/>
        <v>238.76</v>
      </c>
      <c r="E86" s="12">
        <v>0.91008538345151024</v>
      </c>
      <c r="F86" s="12">
        <f>D86/(E86*D$87)</f>
        <v>0.98390718083882389</v>
      </c>
      <c r="G86" s="16">
        <v>199947</v>
      </c>
      <c r="H86" s="13">
        <f t="shared" si="17"/>
        <v>1</v>
      </c>
      <c r="I86" s="19">
        <v>1064387</v>
      </c>
      <c r="J86" s="12">
        <v>0.88400000000000001</v>
      </c>
      <c r="K86" s="12">
        <f t="shared" si="18"/>
        <v>0.98390718083882389</v>
      </c>
      <c r="L86" s="12">
        <v>0.95</v>
      </c>
      <c r="M86" s="12">
        <f>J86/$J$87</f>
        <v>0.92169584039274333</v>
      </c>
      <c r="N86" s="12">
        <f>K86/$K$87</f>
        <v>0.98694382319241769</v>
      </c>
      <c r="O86" s="14">
        <f>L86/$L$87</f>
        <v>0.96237434460232851</v>
      </c>
      <c r="P86" s="12">
        <f>O86/$O$85</f>
        <v>0.94305129270235</v>
      </c>
    </row>
    <row r="87" spans="1:16" x14ac:dyDescent="0.25">
      <c r="A87" s="6" t="s">
        <v>20</v>
      </c>
      <c r="B87" s="16">
        <f>SUM(B85:B86)</f>
        <v>8975743</v>
      </c>
      <c r="C87" s="16">
        <f>SUM(C85:C86)</f>
        <v>2393302578.0900002</v>
      </c>
      <c r="D87" s="11">
        <f>ROUND(SUM(C85:C86)/SUM(B85:B86),2)</f>
        <v>266.64</v>
      </c>
      <c r="E87" s="12"/>
      <c r="F87" s="12"/>
      <c r="G87" s="16">
        <f>SUM(G85:G86)</f>
        <v>669068</v>
      </c>
      <c r="H87" s="13"/>
      <c r="I87" s="16">
        <f>SUM(I85:I86)</f>
        <v>3018921</v>
      </c>
      <c r="J87" s="12">
        <f>SUMPRODUCT(J85:J86,I85:I86)/SUM(I85:I86)</f>
        <v>0.95910164856914104</v>
      </c>
      <c r="K87" s="12">
        <f>SUMPRODUCT(K85:K86,I85:I86)/SUM(I85:I86)</f>
        <v>0.99692318622171283</v>
      </c>
      <c r="L87" s="12">
        <f>SUMPRODUCT(L85:L86,I85:I86)/SUM(I85:I86)</f>
        <v>0.98714185943158961</v>
      </c>
      <c r="M87" s="12"/>
      <c r="N87" s="12"/>
      <c r="O87" s="14"/>
      <c r="P87" s="12"/>
    </row>
    <row r="88" spans="1:16" x14ac:dyDescent="0.25">
      <c r="A88" s="6"/>
      <c r="B88" s="10"/>
      <c r="C88" s="10"/>
      <c r="D88" s="11"/>
      <c r="E88" s="12"/>
      <c r="F88" s="12"/>
      <c r="G88" s="10"/>
      <c r="H88" s="13"/>
      <c r="I88" s="13"/>
      <c r="J88" s="12"/>
      <c r="K88" s="12"/>
      <c r="L88" s="12"/>
      <c r="M88" s="12"/>
      <c r="N88" s="12"/>
      <c r="O88" s="14"/>
      <c r="P88" s="12"/>
    </row>
    <row r="89" spans="1:16" x14ac:dyDescent="0.25">
      <c r="A89" s="9" t="s">
        <v>207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25">
      <c r="A90" s="39" t="s">
        <v>54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  <row r="91" spans="1:16" ht="64.5" x14ac:dyDescent="0.25">
      <c r="A91" s="4" t="s">
        <v>0</v>
      </c>
      <c r="B91" s="24" t="s">
        <v>10</v>
      </c>
      <c r="C91" s="25" t="s">
        <v>1</v>
      </c>
      <c r="D91" s="26" t="s">
        <v>2</v>
      </c>
      <c r="E91" s="27" t="s">
        <v>12</v>
      </c>
      <c r="F91" s="27" t="s">
        <v>13</v>
      </c>
      <c r="G91" s="24" t="s">
        <v>11</v>
      </c>
      <c r="H91" s="2" t="s">
        <v>3</v>
      </c>
      <c r="I91" s="20" t="s">
        <v>22</v>
      </c>
      <c r="J91" s="3" t="s">
        <v>6</v>
      </c>
      <c r="K91" s="3" t="s">
        <v>4</v>
      </c>
      <c r="L91" s="3" t="s">
        <v>8</v>
      </c>
      <c r="M91" s="3" t="s">
        <v>7</v>
      </c>
      <c r="N91" s="3" t="s">
        <v>5</v>
      </c>
      <c r="O91" s="3" t="s">
        <v>9</v>
      </c>
      <c r="P91" s="3" t="s">
        <v>14</v>
      </c>
    </row>
    <row r="92" spans="1:16" x14ac:dyDescent="0.25">
      <c r="A92" s="6" t="s">
        <v>55</v>
      </c>
      <c r="B92" s="16">
        <v>8811325</v>
      </c>
      <c r="C92" s="16">
        <v>2358128793.4000001</v>
      </c>
      <c r="D92" s="11">
        <f t="shared" ref="D92:D94" si="19">ROUND(C92/B92,2)</f>
        <v>267.62</v>
      </c>
      <c r="E92" s="12">
        <v>1.0006944012794885</v>
      </c>
      <c r="F92" s="12">
        <f>D92/(E92*D$95)</f>
        <v>1.0029788977068861</v>
      </c>
      <c r="G92" s="16">
        <v>659319</v>
      </c>
      <c r="H92" s="13">
        <f t="shared" ref="H92:H94" si="20">MIN(SQRT(G92/3000),1)</f>
        <v>1</v>
      </c>
      <c r="I92" s="19">
        <v>2967720</v>
      </c>
      <c r="J92" s="12">
        <v>1</v>
      </c>
      <c r="K92" s="12">
        <f t="shared" ref="K92:K94" si="21">F92*H92+M92*(1-H92)</f>
        <v>1.0029788977068861</v>
      </c>
      <c r="L92" s="12">
        <v>1.0024629698378478</v>
      </c>
      <c r="M92" s="12">
        <f>J92/$J$95</f>
        <v>1.0001252258952575</v>
      </c>
      <c r="N92" s="12">
        <f>K92/$K$95</f>
        <v>1.0024386625531727</v>
      </c>
      <c r="O92" s="14">
        <f>L92/$L$95</f>
        <v>1.0015140567314755</v>
      </c>
      <c r="P92" s="12">
        <f>O92/$O$92</f>
        <v>1</v>
      </c>
    </row>
    <row r="93" spans="1:16" x14ac:dyDescent="0.25">
      <c r="A93" s="6" t="s">
        <v>56</v>
      </c>
      <c r="B93" s="16">
        <v>147229.58332999999</v>
      </c>
      <c r="C93" s="16">
        <v>32279089.620000001</v>
      </c>
      <c r="D93" s="11">
        <f t="shared" si="19"/>
        <v>219.24</v>
      </c>
      <c r="E93" s="12">
        <v>0.95264586467873225</v>
      </c>
      <c r="F93" s="12">
        <f t="shared" ref="F93:F94" si="22">D93/(E93*D$95)</f>
        <v>0.86310375524446292</v>
      </c>
      <c r="G93" s="16">
        <v>8931</v>
      </c>
      <c r="H93" s="13">
        <f t="shared" si="20"/>
        <v>1</v>
      </c>
      <c r="I93" s="19">
        <v>46163</v>
      </c>
      <c r="J93" s="12">
        <v>1</v>
      </c>
      <c r="K93" s="12">
        <f t="shared" si="21"/>
        <v>0.86310375524446292</v>
      </c>
      <c r="L93" s="12">
        <v>0.92</v>
      </c>
      <c r="M93" s="12">
        <f t="shared" ref="M93:M94" si="23">J93/$J$95</f>
        <v>1.0001252258952575</v>
      </c>
      <c r="N93" s="12">
        <f t="shared" ref="N93:N94" si="24">K93/$K$95</f>
        <v>0.8626388611265996</v>
      </c>
      <c r="O93" s="14">
        <f t="shared" ref="O93:O94" si="25">L93/$L$95</f>
        <v>0.91912914483214903</v>
      </c>
      <c r="P93" s="12">
        <f t="shared" ref="P93:P94" si="26">O93/$O$92</f>
        <v>0.91773963496009581</v>
      </c>
    </row>
    <row r="94" spans="1:16" x14ac:dyDescent="0.25">
      <c r="A94" s="6" t="s">
        <v>57</v>
      </c>
      <c r="B94" s="16">
        <v>17188.416669999999</v>
      </c>
      <c r="C94" s="16">
        <v>2894695.07</v>
      </c>
      <c r="D94" s="11">
        <f t="shared" si="19"/>
        <v>168.41</v>
      </c>
      <c r="E94" s="12">
        <v>0.86661270403811486</v>
      </c>
      <c r="F94" s="12">
        <f t="shared" si="22"/>
        <v>0.72881537176061051</v>
      </c>
      <c r="G94" s="16">
        <v>818</v>
      </c>
      <c r="H94" s="13">
        <f t="shared" si="20"/>
        <v>0.52217493875775645</v>
      </c>
      <c r="I94" s="19">
        <v>5040</v>
      </c>
      <c r="J94" s="12">
        <v>0.92500000000000004</v>
      </c>
      <c r="K94" s="12">
        <f t="shared" si="21"/>
        <v>0.82261265212962387</v>
      </c>
      <c r="L94" s="12">
        <v>0.85</v>
      </c>
      <c r="M94" s="12">
        <f t="shared" si="23"/>
        <v>0.92511583395311325</v>
      </c>
      <c r="N94" s="12">
        <f t="shared" si="24"/>
        <v>0.82216956776006656</v>
      </c>
      <c r="O94" s="14">
        <f t="shared" si="25"/>
        <v>0.84919540555144202</v>
      </c>
      <c r="P94" s="12">
        <f t="shared" si="26"/>
        <v>0.84791161925661018</v>
      </c>
    </row>
    <row r="95" spans="1:16" x14ac:dyDescent="0.25">
      <c r="A95" s="28" t="s">
        <v>20</v>
      </c>
      <c r="B95" s="16">
        <f>SUM(B92:B94)</f>
        <v>8975743</v>
      </c>
      <c r="C95" s="16">
        <f>SUM(C92:C94)</f>
        <v>2393302578.0900002</v>
      </c>
      <c r="D95" s="11">
        <f>ROUND(SUM(C92:C94)/SUM(B92:B94),2)</f>
        <v>266.64</v>
      </c>
      <c r="E95" s="10"/>
      <c r="F95" s="10"/>
      <c r="G95" s="16">
        <f>SUM(G92:G94)</f>
        <v>669068</v>
      </c>
      <c r="H95" s="10"/>
      <c r="I95" s="16">
        <f>SUM(I92:I94)</f>
        <v>3018923</v>
      </c>
      <c r="J95" s="12">
        <f>SUMPRODUCT(J92:J94,I92:I94)/SUM(I92:I94)</f>
        <v>0.99987478978430389</v>
      </c>
      <c r="K95" s="12">
        <f>SUMPRODUCT(K92:K94,I92:I94)/SUM(I92:I94)</f>
        <v>1.0005389209074771</v>
      </c>
      <c r="L95" s="12">
        <f>SUMPRODUCT(L92:L94,I92:I94)/SUM(I92:I94)</f>
        <v>1.0009474785700654</v>
      </c>
      <c r="M95" s="10"/>
      <c r="N95" s="10"/>
      <c r="O95" s="10"/>
      <c r="P95" s="10"/>
    </row>
    <row r="96" spans="1:1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x14ac:dyDescent="0.25">
      <c r="A97" s="9" t="s">
        <v>207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 x14ac:dyDescent="0.25">
      <c r="A98" s="39" t="s">
        <v>58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1:16" ht="64.5" x14ac:dyDescent="0.25">
      <c r="A99" s="4" t="s">
        <v>0</v>
      </c>
      <c r="B99" s="24" t="s">
        <v>10</v>
      </c>
      <c r="C99" s="25" t="s">
        <v>1</v>
      </c>
      <c r="D99" s="26" t="s">
        <v>2</v>
      </c>
      <c r="E99" s="27" t="s">
        <v>12</v>
      </c>
      <c r="F99" s="27" t="s">
        <v>13</v>
      </c>
      <c r="G99" s="24" t="s">
        <v>11</v>
      </c>
      <c r="H99" s="2" t="s">
        <v>3</v>
      </c>
      <c r="I99" s="20" t="s">
        <v>22</v>
      </c>
      <c r="J99" s="3" t="s">
        <v>6</v>
      </c>
      <c r="K99" s="3" t="s">
        <v>4</v>
      </c>
      <c r="L99" s="3" t="s">
        <v>8</v>
      </c>
      <c r="M99" s="3" t="s">
        <v>7</v>
      </c>
      <c r="N99" s="3" t="s">
        <v>5</v>
      </c>
      <c r="O99" s="3" t="s">
        <v>9</v>
      </c>
      <c r="P99" s="3" t="s">
        <v>14</v>
      </c>
    </row>
    <row r="100" spans="1:16" x14ac:dyDescent="0.25">
      <c r="A100" s="6" t="s">
        <v>59</v>
      </c>
      <c r="B100" s="16">
        <v>1546780</v>
      </c>
      <c r="C100" s="16">
        <v>442961333.67000002</v>
      </c>
      <c r="D100" s="11">
        <f t="shared" ref="D100:D166" si="27">ROUND(C100/B100,2)</f>
        <v>286.38</v>
      </c>
      <c r="E100" s="12">
        <v>0.9120652108638222</v>
      </c>
      <c r="F100" s="12">
        <f>D100/(E100*D$223)</f>
        <v>1.1775829079404332</v>
      </c>
      <c r="G100" s="16">
        <v>103763</v>
      </c>
      <c r="H100" s="13">
        <f t="shared" ref="H100:H166" si="28">MIN(SQRT(G100/3000),1)</f>
        <v>1</v>
      </c>
      <c r="I100" s="19">
        <v>548650</v>
      </c>
      <c r="J100" s="12">
        <v>1.046</v>
      </c>
      <c r="K100" s="12">
        <f t="shared" ref="K100:K166" si="29">F100*H100+M100*(1-H100)</f>
        <v>1.1775829079404332</v>
      </c>
      <c r="L100" s="12">
        <v>1.1152755490830539</v>
      </c>
      <c r="M100" s="12">
        <f>J100/$J$223</f>
        <v>1.0127435276362518</v>
      </c>
      <c r="N100" s="12">
        <f>K100/$K$223</f>
        <v>1.185328748119058</v>
      </c>
      <c r="O100" s="14">
        <f>L100/$L$223</f>
        <v>1.1152755490830537</v>
      </c>
      <c r="P100" s="12">
        <f>O100/$O$166</f>
        <v>1.1831334115870291</v>
      </c>
    </row>
    <row r="101" spans="1:16" x14ac:dyDescent="0.25">
      <c r="A101" s="28" t="s">
        <v>60</v>
      </c>
      <c r="B101" s="16">
        <v>20691.5</v>
      </c>
      <c r="C101" s="16">
        <v>13018549.57</v>
      </c>
      <c r="D101" s="11">
        <f t="shared" si="27"/>
        <v>629.16999999999996</v>
      </c>
      <c r="E101" s="29">
        <v>0.99503533334479644</v>
      </c>
      <c r="F101" s="12">
        <f t="shared" ref="F101:F167" si="30">D101/(E101*D$223)</f>
        <v>2.3713966562517892</v>
      </c>
      <c r="G101" s="16">
        <v>2732</v>
      </c>
      <c r="H101" s="13">
        <f t="shared" si="28"/>
        <v>0.95428856572143139</v>
      </c>
      <c r="I101" s="19">
        <v>6245</v>
      </c>
      <c r="J101" s="12">
        <v>1.99</v>
      </c>
      <c r="K101" s="12">
        <f t="shared" si="29"/>
        <v>2.3510703073665429</v>
      </c>
      <c r="L101" s="12">
        <v>1.7226770896299253</v>
      </c>
      <c r="M101" s="12">
        <f t="shared" ref="M101:M167" si="31">J101/$J$223</f>
        <v>1.9267300382372283</v>
      </c>
      <c r="N101" s="12">
        <f t="shared" ref="N101:N167" si="32">K101/$K$223</f>
        <v>2.3665350485128136</v>
      </c>
      <c r="O101" s="14">
        <f t="shared" ref="O101:O167" si="33">L101/$L$223</f>
        <v>1.7226770896299248</v>
      </c>
      <c r="P101" s="12">
        <f>O101/$O$166</f>
        <v>1.827491711615465</v>
      </c>
    </row>
    <row r="102" spans="1:16" x14ac:dyDescent="0.25">
      <c r="A102" s="28" t="s">
        <v>61</v>
      </c>
      <c r="B102" s="16">
        <v>24006.916669999999</v>
      </c>
      <c r="C102" s="16">
        <v>11881634.16</v>
      </c>
      <c r="D102" s="11">
        <f t="shared" si="27"/>
        <v>494.93</v>
      </c>
      <c r="E102" s="29">
        <v>1.0345244786059369</v>
      </c>
      <c r="F102" s="12">
        <f t="shared" si="30"/>
        <v>1.7942283200615987</v>
      </c>
      <c r="G102" s="16">
        <v>2625</v>
      </c>
      <c r="H102" s="13">
        <f t="shared" si="28"/>
        <v>0.93541434669348533</v>
      </c>
      <c r="I102" s="19">
        <v>7754</v>
      </c>
      <c r="J102" s="12">
        <v>1.863</v>
      </c>
      <c r="K102" s="12">
        <f t="shared" si="29"/>
        <v>1.7948444381245421</v>
      </c>
      <c r="L102" s="12">
        <v>1.5116849755452224</v>
      </c>
      <c r="M102" s="12">
        <f t="shared" si="31"/>
        <v>1.8037678699678172</v>
      </c>
      <c r="N102" s="12">
        <f t="shared" si="32"/>
        <v>1.8066504672962136</v>
      </c>
      <c r="O102" s="14">
        <f t="shared" si="33"/>
        <v>1.511684975545222</v>
      </c>
      <c r="P102" s="12">
        <f t="shared" ref="P102:P168" si="34">O102/$O$166</f>
        <v>1.6036619863424291</v>
      </c>
    </row>
    <row r="103" spans="1:16" x14ac:dyDescent="0.25">
      <c r="A103" s="28" t="s">
        <v>62</v>
      </c>
      <c r="B103" s="16">
        <v>21570.833330000001</v>
      </c>
      <c r="C103" s="16">
        <v>9597805.8000000007</v>
      </c>
      <c r="D103" s="11">
        <f t="shared" si="27"/>
        <v>444.94</v>
      </c>
      <c r="E103" s="29">
        <v>1.0449328929960187</v>
      </c>
      <c r="F103" s="12">
        <f t="shared" si="30"/>
        <v>1.5969368754413176</v>
      </c>
      <c r="G103" s="16">
        <v>2174</v>
      </c>
      <c r="H103" s="13">
        <f t="shared" si="28"/>
        <v>0.85127355571911589</v>
      </c>
      <c r="I103" s="19">
        <v>7759</v>
      </c>
      <c r="J103" s="12">
        <v>1.7709999999999999</v>
      </c>
      <c r="K103" s="12">
        <f t="shared" si="29"/>
        <v>1.6144503122634133</v>
      </c>
      <c r="L103" s="12">
        <v>1.4477479712771308</v>
      </c>
      <c r="M103" s="12">
        <f t="shared" si="31"/>
        <v>1.7146929134261966</v>
      </c>
      <c r="N103" s="12">
        <f t="shared" si="32"/>
        <v>1.6250697548612978</v>
      </c>
      <c r="O103" s="14">
        <f t="shared" si="33"/>
        <v>1.4477479712771306</v>
      </c>
      <c r="P103" s="12">
        <f t="shared" si="34"/>
        <v>1.535834796865752</v>
      </c>
    </row>
    <row r="104" spans="1:16" x14ac:dyDescent="0.25">
      <c r="A104" s="28" t="s">
        <v>63</v>
      </c>
      <c r="B104" s="16">
        <v>22135.916669999999</v>
      </c>
      <c r="C104" s="16">
        <v>9179182.4000000004</v>
      </c>
      <c r="D104" s="11">
        <f t="shared" si="27"/>
        <v>414.67</v>
      </c>
      <c r="E104" s="29">
        <v>0.93695059865965991</v>
      </c>
      <c r="F104" s="12">
        <f t="shared" si="30"/>
        <v>1.6598185849140838</v>
      </c>
      <c r="G104" s="16">
        <v>2112</v>
      </c>
      <c r="H104" s="13">
        <f t="shared" si="28"/>
        <v>0.83904707853612126</v>
      </c>
      <c r="I104" s="19">
        <v>7963</v>
      </c>
      <c r="J104" s="12">
        <v>1.7709999999999999</v>
      </c>
      <c r="K104" s="12">
        <f t="shared" si="29"/>
        <v>1.6686507684014771</v>
      </c>
      <c r="L104" s="12">
        <v>1.4413542708503215</v>
      </c>
      <c r="M104" s="12">
        <f t="shared" si="31"/>
        <v>1.7146929134261966</v>
      </c>
      <c r="N104" s="12">
        <f t="shared" si="32"/>
        <v>1.6796267277830403</v>
      </c>
      <c r="O104" s="14">
        <f t="shared" si="33"/>
        <v>1.4413542708503213</v>
      </c>
      <c r="P104" s="12">
        <f t="shared" si="34"/>
        <v>1.5290520779180841</v>
      </c>
    </row>
    <row r="105" spans="1:16" x14ac:dyDescent="0.25">
      <c r="A105" s="28" t="s">
        <v>64</v>
      </c>
      <c r="B105" s="16">
        <v>23639.75</v>
      </c>
      <c r="C105" s="16">
        <v>9641962.2599999998</v>
      </c>
      <c r="D105" s="11">
        <f t="shared" si="27"/>
        <v>407.87</v>
      </c>
      <c r="E105" s="29">
        <v>0.98205296216282678</v>
      </c>
      <c r="F105" s="12">
        <f t="shared" si="30"/>
        <v>1.5576201340279978</v>
      </c>
      <c r="G105" s="16">
        <v>2222</v>
      </c>
      <c r="H105" s="13">
        <f t="shared" si="28"/>
        <v>0.86061993159969674</v>
      </c>
      <c r="I105" s="19">
        <v>7003</v>
      </c>
      <c r="J105" s="12">
        <v>1.659</v>
      </c>
      <c r="K105" s="12">
        <f t="shared" si="29"/>
        <v>1.5643987027210966</v>
      </c>
      <c r="L105" s="12">
        <v>1.3838109670090391</v>
      </c>
      <c r="M105" s="12">
        <f t="shared" si="31"/>
        <v>1.6062538358972673</v>
      </c>
      <c r="N105" s="12">
        <f t="shared" si="32"/>
        <v>1.5746889185905839</v>
      </c>
      <c r="O105" s="14">
        <f t="shared" si="33"/>
        <v>1.3838109670090388</v>
      </c>
      <c r="P105" s="12">
        <f t="shared" si="34"/>
        <v>1.4680076073890744</v>
      </c>
    </row>
    <row r="106" spans="1:16" x14ac:dyDescent="0.25">
      <c r="A106" s="28" t="s">
        <v>65</v>
      </c>
      <c r="B106" s="16">
        <v>28467.083330000001</v>
      </c>
      <c r="C106" s="16">
        <v>12069361.699999999</v>
      </c>
      <c r="D106" s="11">
        <f t="shared" si="27"/>
        <v>423.98</v>
      </c>
      <c r="E106" s="29">
        <v>0.9745344346059488</v>
      </c>
      <c r="F106" s="12">
        <f t="shared" si="30"/>
        <v>1.6316345035501876</v>
      </c>
      <c r="G106" s="16">
        <v>2743</v>
      </c>
      <c r="H106" s="13">
        <f t="shared" si="28"/>
        <v>0.95620778773932469</v>
      </c>
      <c r="I106" s="19">
        <v>8629</v>
      </c>
      <c r="J106" s="12">
        <v>1.4990000000000001</v>
      </c>
      <c r="K106" s="12">
        <f t="shared" si="29"/>
        <v>1.6237390463928723</v>
      </c>
      <c r="L106" s="12">
        <v>1.37741726658223</v>
      </c>
      <c r="M106" s="12">
        <f t="shared" si="31"/>
        <v>1.4513408679987967</v>
      </c>
      <c r="N106" s="12">
        <f t="shared" si="32"/>
        <v>1.6344195879159733</v>
      </c>
      <c r="O106" s="14">
        <f t="shared" si="33"/>
        <v>1.3774172665822297</v>
      </c>
      <c r="P106" s="12">
        <f t="shared" si="34"/>
        <v>1.4612248884414067</v>
      </c>
    </row>
    <row r="107" spans="1:16" x14ac:dyDescent="0.25">
      <c r="A107" s="28" t="s">
        <v>66</v>
      </c>
      <c r="B107" s="16">
        <v>32830.083330000001</v>
      </c>
      <c r="C107" s="16">
        <v>13643420.560000001</v>
      </c>
      <c r="D107" s="11">
        <f t="shared" si="27"/>
        <v>415.58</v>
      </c>
      <c r="E107" s="29">
        <v>1.0176700724184722</v>
      </c>
      <c r="F107" s="12">
        <f t="shared" si="30"/>
        <v>1.5315188098062793</v>
      </c>
      <c r="G107" s="16">
        <v>3180</v>
      </c>
      <c r="H107" s="13">
        <f t="shared" si="28"/>
        <v>1</v>
      </c>
      <c r="I107" s="19">
        <v>10123</v>
      </c>
      <c r="J107" s="12">
        <v>1.4219999999999999</v>
      </c>
      <c r="K107" s="12">
        <f t="shared" si="29"/>
        <v>1.5315188098062793</v>
      </c>
      <c r="L107" s="12">
        <v>1.339055064021375</v>
      </c>
      <c r="M107" s="12">
        <f t="shared" si="31"/>
        <v>1.3767890021976574</v>
      </c>
      <c r="N107" s="12">
        <f t="shared" si="32"/>
        <v>1.5415927501219255</v>
      </c>
      <c r="O107" s="14">
        <f t="shared" si="33"/>
        <v>1.3390550640213748</v>
      </c>
      <c r="P107" s="12">
        <f t="shared" si="34"/>
        <v>1.4205285747554002</v>
      </c>
    </row>
    <row r="108" spans="1:16" x14ac:dyDescent="0.25">
      <c r="A108" s="28" t="s">
        <v>67</v>
      </c>
      <c r="B108" s="16">
        <v>34205.25</v>
      </c>
      <c r="C108" s="16">
        <v>14155527.41</v>
      </c>
      <c r="D108" s="11">
        <f t="shared" si="27"/>
        <v>413.84</v>
      </c>
      <c r="E108" s="29">
        <v>1.0363124266116119</v>
      </c>
      <c r="F108" s="12">
        <f t="shared" si="30"/>
        <v>1.4976711324356526</v>
      </c>
      <c r="G108" s="16">
        <v>3255</v>
      </c>
      <c r="H108" s="13">
        <f t="shared" si="28"/>
        <v>1</v>
      </c>
      <c r="I108" s="19">
        <v>11141</v>
      </c>
      <c r="J108" s="12">
        <v>1.329</v>
      </c>
      <c r="K108" s="12">
        <f t="shared" si="29"/>
        <v>1.4976711324356526</v>
      </c>
      <c r="L108" s="12">
        <v>1.2751180597532832</v>
      </c>
      <c r="M108" s="12">
        <f t="shared" si="31"/>
        <v>1.2867458396066715</v>
      </c>
      <c r="N108" s="12">
        <f t="shared" si="32"/>
        <v>1.5075224313580156</v>
      </c>
      <c r="O108" s="14">
        <f t="shared" si="33"/>
        <v>1.275118059753283</v>
      </c>
      <c r="P108" s="12">
        <f t="shared" si="34"/>
        <v>1.3527013852787226</v>
      </c>
    </row>
    <row r="109" spans="1:16" x14ac:dyDescent="0.25">
      <c r="A109" s="28" t="s">
        <v>68</v>
      </c>
      <c r="B109" s="16">
        <v>33027.916669999999</v>
      </c>
      <c r="C109" s="16">
        <v>12347068.32</v>
      </c>
      <c r="D109" s="11">
        <f t="shared" si="27"/>
        <v>373.84</v>
      </c>
      <c r="E109" s="29">
        <v>1.0226205598016098</v>
      </c>
      <c r="F109" s="12">
        <f t="shared" si="30"/>
        <v>1.3710268100735237</v>
      </c>
      <c r="G109" s="16">
        <v>3004</v>
      </c>
      <c r="H109" s="13">
        <f t="shared" si="28"/>
        <v>1</v>
      </c>
      <c r="I109" s="19">
        <v>11744</v>
      </c>
      <c r="J109" s="12">
        <v>1.2529999999999999</v>
      </c>
      <c r="K109" s="12">
        <f t="shared" si="29"/>
        <v>1.3710268100735237</v>
      </c>
      <c r="L109" s="12">
        <v>1.2431495576192375</v>
      </c>
      <c r="M109" s="12">
        <f t="shared" si="31"/>
        <v>1.2131621798548979</v>
      </c>
      <c r="N109" s="12">
        <f t="shared" si="32"/>
        <v>1.3800450749275992</v>
      </c>
      <c r="O109" s="14">
        <f t="shared" si="33"/>
        <v>1.2431495576192373</v>
      </c>
      <c r="P109" s="12">
        <f t="shared" si="34"/>
        <v>1.3187877905403842</v>
      </c>
    </row>
    <row r="110" spans="1:16" x14ac:dyDescent="0.25">
      <c r="A110" s="28" t="s">
        <v>69</v>
      </c>
      <c r="B110" s="16">
        <v>40995.333330000001</v>
      </c>
      <c r="C110" s="16">
        <v>15222294.710000001</v>
      </c>
      <c r="D110" s="11">
        <f t="shared" si="27"/>
        <v>371.32</v>
      </c>
      <c r="E110" s="29">
        <v>1.0582687302350364</v>
      </c>
      <c r="F110" s="12">
        <f t="shared" si="30"/>
        <v>1.3159126969731074</v>
      </c>
      <c r="G110" s="16">
        <v>3643</v>
      </c>
      <c r="H110" s="13">
        <f t="shared" si="28"/>
        <v>1</v>
      </c>
      <c r="I110" s="19">
        <v>13386</v>
      </c>
      <c r="J110" s="12">
        <v>1.159</v>
      </c>
      <c r="K110" s="12">
        <f t="shared" si="29"/>
        <v>1.3159126969731074</v>
      </c>
      <c r="L110" s="12">
        <v>1.1919999542047639</v>
      </c>
      <c r="M110" s="12">
        <f t="shared" si="31"/>
        <v>1.1221508112145466</v>
      </c>
      <c r="N110" s="12">
        <f t="shared" si="32"/>
        <v>1.3245684352409157</v>
      </c>
      <c r="O110" s="14">
        <f t="shared" si="33"/>
        <v>1.1919999542047637</v>
      </c>
      <c r="P110" s="12">
        <f t="shared" si="34"/>
        <v>1.264526038959042</v>
      </c>
    </row>
    <row r="111" spans="1:16" x14ac:dyDescent="0.25">
      <c r="A111" s="28" t="s">
        <v>70</v>
      </c>
      <c r="B111" s="16">
        <v>33792.083330000001</v>
      </c>
      <c r="C111" s="16">
        <v>12745732.74</v>
      </c>
      <c r="D111" s="11">
        <f t="shared" si="27"/>
        <v>377.18</v>
      </c>
      <c r="E111" s="29">
        <v>1.0532045826567187</v>
      </c>
      <c r="F111" s="12">
        <f t="shared" si="30"/>
        <v>1.3431070087802004</v>
      </c>
      <c r="G111" s="16">
        <v>2914</v>
      </c>
      <c r="H111" s="13">
        <f t="shared" si="28"/>
        <v>0.98556244517196034</v>
      </c>
      <c r="I111" s="19">
        <v>11318</v>
      </c>
      <c r="J111" s="12">
        <v>1.1459999999999999</v>
      </c>
      <c r="K111" s="12">
        <f t="shared" si="29"/>
        <v>1.339735220700258</v>
      </c>
      <c r="L111" s="12">
        <v>1.1792125533511455</v>
      </c>
      <c r="M111" s="12">
        <f t="shared" si="31"/>
        <v>1.1095641325727956</v>
      </c>
      <c r="N111" s="12">
        <f t="shared" si="32"/>
        <v>1.348547657456298</v>
      </c>
      <c r="O111" s="14">
        <f t="shared" si="33"/>
        <v>1.1792125533511453</v>
      </c>
      <c r="P111" s="12">
        <f t="shared" si="34"/>
        <v>1.2509606010637064</v>
      </c>
    </row>
    <row r="112" spans="1:16" x14ac:dyDescent="0.25">
      <c r="A112" s="28" t="s">
        <v>71</v>
      </c>
      <c r="B112" s="16">
        <v>32906.666669999999</v>
      </c>
      <c r="C112" s="16">
        <v>11921236.77</v>
      </c>
      <c r="D112" s="11">
        <f t="shared" si="27"/>
        <v>362.27</v>
      </c>
      <c r="E112" s="29">
        <v>1.0539110655327142</v>
      </c>
      <c r="F112" s="12">
        <f t="shared" si="30"/>
        <v>1.2891489702214443</v>
      </c>
      <c r="G112" s="16">
        <v>2896</v>
      </c>
      <c r="H112" s="13">
        <f t="shared" si="28"/>
        <v>0.9825137827701621</v>
      </c>
      <c r="I112" s="19">
        <v>11237</v>
      </c>
      <c r="J112" s="12">
        <v>1.133</v>
      </c>
      <c r="K112" s="12">
        <f t="shared" si="29"/>
        <v>1.2857886173422031</v>
      </c>
      <c r="L112" s="12">
        <v>1.1600314520707182</v>
      </c>
      <c r="M112" s="12">
        <f t="shared" si="31"/>
        <v>1.0969774539310451</v>
      </c>
      <c r="N112" s="12">
        <f t="shared" si="32"/>
        <v>1.2942462070934391</v>
      </c>
      <c r="O112" s="14">
        <f t="shared" si="33"/>
        <v>1.160031452070718</v>
      </c>
      <c r="P112" s="12">
        <f t="shared" si="34"/>
        <v>1.2306124442207034</v>
      </c>
    </row>
    <row r="113" spans="1:16" x14ac:dyDescent="0.25">
      <c r="A113" s="28" t="s">
        <v>72</v>
      </c>
      <c r="B113" s="16">
        <v>31203.25</v>
      </c>
      <c r="C113" s="16">
        <v>10665306.050000001</v>
      </c>
      <c r="D113" s="11">
        <f t="shared" si="27"/>
        <v>341.8</v>
      </c>
      <c r="E113" s="29">
        <v>1.0484320833269865</v>
      </c>
      <c r="F113" s="12">
        <f t="shared" si="30"/>
        <v>1.222662114412792</v>
      </c>
      <c r="G113" s="16">
        <v>2672</v>
      </c>
      <c r="H113" s="13">
        <f t="shared" si="28"/>
        <v>0.94375137968994072</v>
      </c>
      <c r="I113" s="19">
        <v>10404</v>
      </c>
      <c r="J113" s="12">
        <v>1.127</v>
      </c>
      <c r="K113" s="12">
        <f t="shared" si="29"/>
        <v>1.2152657641398397</v>
      </c>
      <c r="L113" s="12">
        <v>1.1472440512170998</v>
      </c>
      <c r="M113" s="12">
        <f t="shared" si="31"/>
        <v>1.0911682176348525</v>
      </c>
      <c r="N113" s="12">
        <f t="shared" si="32"/>
        <v>1.2232594725404187</v>
      </c>
      <c r="O113" s="14">
        <f t="shared" si="33"/>
        <v>1.1472440512170996</v>
      </c>
      <c r="P113" s="12">
        <f t="shared" si="34"/>
        <v>1.2170470063253678</v>
      </c>
    </row>
    <row r="114" spans="1:16" x14ac:dyDescent="0.25">
      <c r="A114" s="28" t="s">
        <v>73</v>
      </c>
      <c r="B114" s="16">
        <v>29548.75</v>
      </c>
      <c r="C114" s="16">
        <v>10442834.859999999</v>
      </c>
      <c r="D114" s="11">
        <f t="shared" si="27"/>
        <v>353.41</v>
      </c>
      <c r="E114" s="29">
        <v>1.0891091391877326</v>
      </c>
      <c r="F114" s="12">
        <f t="shared" si="30"/>
        <v>1.2169763289221049</v>
      </c>
      <c r="G114" s="16">
        <v>2516</v>
      </c>
      <c r="H114" s="13">
        <f t="shared" si="28"/>
        <v>0.91578745714639853</v>
      </c>
      <c r="I114" s="19">
        <v>9810</v>
      </c>
      <c r="J114" s="12">
        <v>1.111</v>
      </c>
      <c r="K114" s="12">
        <f t="shared" si="29"/>
        <v>1.2050771464642236</v>
      </c>
      <c r="L114" s="12">
        <v>1.1344566503634814</v>
      </c>
      <c r="M114" s="12">
        <f t="shared" si="31"/>
        <v>1.0756769208450054</v>
      </c>
      <c r="N114" s="12">
        <f t="shared" si="32"/>
        <v>1.213003836735018</v>
      </c>
      <c r="O114" s="14">
        <f t="shared" si="33"/>
        <v>1.1344566503634812</v>
      </c>
      <c r="P114" s="12">
        <f t="shared" si="34"/>
        <v>1.2034815684300324</v>
      </c>
    </row>
    <row r="115" spans="1:16" x14ac:dyDescent="0.25">
      <c r="A115" s="28" t="s">
        <v>74</v>
      </c>
      <c r="B115" s="16">
        <v>24638.666669999999</v>
      </c>
      <c r="C115" s="16">
        <v>13620455.68</v>
      </c>
      <c r="D115" s="11">
        <f t="shared" si="27"/>
        <v>552.80999999999995</v>
      </c>
      <c r="E115" s="29">
        <v>1.0416058737992555</v>
      </c>
      <c r="F115" s="12">
        <f t="shared" si="30"/>
        <v>1.9904311953621108</v>
      </c>
      <c r="G115" s="16">
        <v>3255</v>
      </c>
      <c r="H115" s="13">
        <f t="shared" si="28"/>
        <v>1</v>
      </c>
      <c r="I115" s="19">
        <v>7499</v>
      </c>
      <c r="J115" s="12">
        <v>1.6279999999999999</v>
      </c>
      <c r="K115" s="12">
        <f t="shared" si="29"/>
        <v>1.9904311953621108</v>
      </c>
      <c r="L115" s="12">
        <v>1.498897574691604</v>
      </c>
      <c r="M115" s="12">
        <f t="shared" si="31"/>
        <v>1.5762394483669384</v>
      </c>
      <c r="N115" s="12">
        <f t="shared" si="32"/>
        <v>2.0035237443638527</v>
      </c>
      <c r="O115" s="14">
        <f t="shared" si="33"/>
        <v>1.4988975746916038</v>
      </c>
      <c r="P115" s="12">
        <f t="shared" si="34"/>
        <v>1.5900965484470937</v>
      </c>
    </row>
    <row r="116" spans="1:16" x14ac:dyDescent="0.25">
      <c r="A116" s="28" t="s">
        <v>75</v>
      </c>
      <c r="B116" s="16">
        <v>30356.666669999999</v>
      </c>
      <c r="C116" s="16">
        <v>13815044.74</v>
      </c>
      <c r="D116" s="11">
        <f t="shared" si="27"/>
        <v>455.09</v>
      </c>
      <c r="E116" s="29">
        <v>1.0700451868454359</v>
      </c>
      <c r="F116" s="12">
        <f t="shared" si="30"/>
        <v>1.5950337395089063</v>
      </c>
      <c r="G116" s="16">
        <v>3357</v>
      </c>
      <c r="H116" s="13">
        <f t="shared" si="28"/>
        <v>1</v>
      </c>
      <c r="I116" s="19">
        <v>9924</v>
      </c>
      <c r="J116" s="12">
        <v>1.56</v>
      </c>
      <c r="K116" s="12">
        <f t="shared" si="29"/>
        <v>1.5950337395089063</v>
      </c>
      <c r="L116" s="12">
        <v>1.37741726658223</v>
      </c>
      <c r="M116" s="12">
        <f t="shared" si="31"/>
        <v>1.5104014370100887</v>
      </c>
      <c r="N116" s="12">
        <f t="shared" si="32"/>
        <v>1.6055254648408905</v>
      </c>
      <c r="O116" s="14">
        <f t="shared" si="33"/>
        <v>1.3774172665822297</v>
      </c>
      <c r="P116" s="12">
        <f t="shared" si="34"/>
        <v>1.4612248884414067</v>
      </c>
    </row>
    <row r="117" spans="1:16" x14ac:dyDescent="0.25">
      <c r="A117" s="28" t="s">
        <v>76</v>
      </c>
      <c r="B117" s="16">
        <v>28183.083330000001</v>
      </c>
      <c r="C117" s="16">
        <v>10812804.17</v>
      </c>
      <c r="D117" s="11">
        <f t="shared" si="27"/>
        <v>383.66</v>
      </c>
      <c r="E117" s="29">
        <v>1.0796605893028741</v>
      </c>
      <c r="F117" s="12">
        <f t="shared" si="30"/>
        <v>1.3327048344125927</v>
      </c>
      <c r="G117" s="16">
        <v>2806</v>
      </c>
      <c r="H117" s="13">
        <f t="shared" si="28"/>
        <v>0.96712632749467298</v>
      </c>
      <c r="I117" s="19">
        <v>9919</v>
      </c>
      <c r="J117" s="12">
        <v>1.5249999999999999</v>
      </c>
      <c r="K117" s="12">
        <f t="shared" si="29"/>
        <v>1.3374323772312338</v>
      </c>
      <c r="L117" s="12">
        <v>1.2879054606069014</v>
      </c>
      <c r="M117" s="12">
        <f t="shared" si="31"/>
        <v>1.476514225282298</v>
      </c>
      <c r="N117" s="12">
        <f t="shared" si="32"/>
        <v>1.3462296664699762</v>
      </c>
      <c r="O117" s="14">
        <f t="shared" si="33"/>
        <v>1.2879054606069011</v>
      </c>
      <c r="P117" s="12">
        <f t="shared" si="34"/>
        <v>1.366266823174058</v>
      </c>
    </row>
    <row r="118" spans="1:16" x14ac:dyDescent="0.25">
      <c r="A118" s="28" t="s">
        <v>77</v>
      </c>
      <c r="B118" s="16">
        <v>29081.166669999999</v>
      </c>
      <c r="C118" s="16">
        <v>11729841.789999999</v>
      </c>
      <c r="D118" s="11">
        <f t="shared" si="27"/>
        <v>403.35</v>
      </c>
      <c r="E118" s="29">
        <v>0.96010547775370159</v>
      </c>
      <c r="F118" s="12">
        <f t="shared" si="30"/>
        <v>1.575570399740182</v>
      </c>
      <c r="G118" s="16">
        <v>3025</v>
      </c>
      <c r="H118" s="13">
        <f t="shared" si="28"/>
        <v>1</v>
      </c>
      <c r="I118" s="19">
        <v>10610</v>
      </c>
      <c r="J118" s="12">
        <v>1.5249999999999999</v>
      </c>
      <c r="K118" s="12">
        <f t="shared" si="29"/>
        <v>1.575570399740182</v>
      </c>
      <c r="L118" s="12">
        <v>1.2879054606069014</v>
      </c>
      <c r="M118" s="12">
        <f t="shared" si="31"/>
        <v>1.476514225282298</v>
      </c>
      <c r="N118" s="12">
        <f t="shared" si="32"/>
        <v>1.5859341001847682</v>
      </c>
      <c r="O118" s="14">
        <f t="shared" si="33"/>
        <v>1.2879054606069011</v>
      </c>
      <c r="P118" s="12">
        <f t="shared" si="34"/>
        <v>1.366266823174058</v>
      </c>
    </row>
    <row r="119" spans="1:16" x14ac:dyDescent="0.25">
      <c r="A119" s="28" t="s">
        <v>78</v>
      </c>
      <c r="B119" s="16">
        <v>31271.166669999999</v>
      </c>
      <c r="C119" s="16">
        <v>11768047.49</v>
      </c>
      <c r="D119" s="11">
        <f t="shared" si="27"/>
        <v>376.32</v>
      </c>
      <c r="E119" s="29">
        <v>0.99711914166197635</v>
      </c>
      <c r="F119" s="12">
        <f t="shared" si="30"/>
        <v>1.415418755035651</v>
      </c>
      <c r="G119" s="16">
        <v>3247</v>
      </c>
      <c r="H119" s="13">
        <f t="shared" si="28"/>
        <v>1</v>
      </c>
      <c r="I119" s="19">
        <v>9416</v>
      </c>
      <c r="J119" s="12">
        <v>1.41</v>
      </c>
      <c r="K119" s="12">
        <f t="shared" si="29"/>
        <v>1.415418755035651</v>
      </c>
      <c r="L119" s="12">
        <v>1.2559369584728559</v>
      </c>
      <c r="M119" s="12">
        <f t="shared" si="31"/>
        <v>1.3651705296052723</v>
      </c>
      <c r="N119" s="12">
        <f t="shared" si="32"/>
        <v>1.4247290187872788</v>
      </c>
      <c r="O119" s="14">
        <f t="shared" si="33"/>
        <v>1.2559369584728557</v>
      </c>
      <c r="P119" s="12">
        <f t="shared" si="34"/>
        <v>1.3323532284357198</v>
      </c>
    </row>
    <row r="120" spans="1:16" x14ac:dyDescent="0.25">
      <c r="A120" s="28" t="s">
        <v>79</v>
      </c>
      <c r="B120" s="16">
        <v>36267.75</v>
      </c>
      <c r="C120" s="16">
        <v>14382410.939999999</v>
      </c>
      <c r="D120" s="11">
        <f t="shared" si="27"/>
        <v>396.56</v>
      </c>
      <c r="E120" s="29">
        <v>1.0307321696413272</v>
      </c>
      <c r="F120" s="12">
        <f t="shared" si="30"/>
        <v>1.442905119949849</v>
      </c>
      <c r="G120" s="16">
        <v>3682</v>
      </c>
      <c r="H120" s="13">
        <f t="shared" si="28"/>
        <v>1</v>
      </c>
      <c r="I120" s="19">
        <v>11044</v>
      </c>
      <c r="J120" s="12">
        <v>1.304</v>
      </c>
      <c r="K120" s="12">
        <f t="shared" si="29"/>
        <v>1.442905119949849</v>
      </c>
      <c r="L120" s="12">
        <v>1.2495432580460466</v>
      </c>
      <c r="M120" s="12">
        <f t="shared" si="31"/>
        <v>1.2625406883725356</v>
      </c>
      <c r="N120" s="12">
        <f t="shared" si="32"/>
        <v>1.4523961820030495</v>
      </c>
      <c r="O120" s="14">
        <f t="shared" si="33"/>
        <v>1.2495432580460464</v>
      </c>
      <c r="P120" s="12">
        <f t="shared" si="34"/>
        <v>1.3255705094880519</v>
      </c>
    </row>
    <row r="121" spans="1:16" x14ac:dyDescent="0.25">
      <c r="A121" s="28" t="s">
        <v>80</v>
      </c>
      <c r="B121" s="16">
        <v>39977.916669999999</v>
      </c>
      <c r="C121" s="16">
        <v>15275871.529999999</v>
      </c>
      <c r="D121" s="11">
        <f t="shared" si="27"/>
        <v>382.11</v>
      </c>
      <c r="E121" s="29">
        <v>1.0278018386958134</v>
      </c>
      <c r="F121" s="12">
        <f t="shared" si="30"/>
        <v>1.3942919263493194</v>
      </c>
      <c r="G121" s="16">
        <v>4098</v>
      </c>
      <c r="H121" s="13">
        <f t="shared" si="28"/>
        <v>1</v>
      </c>
      <c r="I121" s="19">
        <v>12827</v>
      </c>
      <c r="J121" s="12">
        <v>1.2969999999999999</v>
      </c>
      <c r="K121" s="12">
        <f t="shared" si="29"/>
        <v>1.3942919263493194</v>
      </c>
      <c r="L121" s="12">
        <v>1.2303621567656191</v>
      </c>
      <c r="M121" s="12">
        <f t="shared" si="31"/>
        <v>1.2557632460269774</v>
      </c>
      <c r="N121" s="12">
        <f t="shared" si="32"/>
        <v>1.4034632232075064</v>
      </c>
      <c r="O121" s="14">
        <f t="shared" si="33"/>
        <v>1.2303621567656189</v>
      </c>
      <c r="P121" s="12">
        <f t="shared" si="34"/>
        <v>1.3052223526450486</v>
      </c>
    </row>
    <row r="122" spans="1:16" x14ac:dyDescent="0.25">
      <c r="A122" s="28" t="s">
        <v>81</v>
      </c>
      <c r="B122" s="16">
        <v>40442.333330000001</v>
      </c>
      <c r="C122" s="16">
        <v>15028278.189999999</v>
      </c>
      <c r="D122" s="11">
        <f t="shared" si="27"/>
        <v>371.6</v>
      </c>
      <c r="E122" s="29">
        <v>1.04549977197595</v>
      </c>
      <c r="F122" s="12">
        <f t="shared" si="30"/>
        <v>1.3329886828214939</v>
      </c>
      <c r="G122" s="16">
        <v>4091</v>
      </c>
      <c r="H122" s="13">
        <f t="shared" si="28"/>
        <v>1</v>
      </c>
      <c r="I122" s="19">
        <v>13274</v>
      </c>
      <c r="J122" s="12">
        <v>1.2629999999999999</v>
      </c>
      <c r="K122" s="12">
        <f t="shared" si="29"/>
        <v>1.3329886828214939</v>
      </c>
      <c r="L122" s="12">
        <v>1.2111810554851914</v>
      </c>
      <c r="M122" s="12">
        <f t="shared" si="31"/>
        <v>1.2228442403485524</v>
      </c>
      <c r="N122" s="12">
        <f t="shared" si="32"/>
        <v>1.3417567425711969</v>
      </c>
      <c r="O122" s="14">
        <f t="shared" si="33"/>
        <v>1.2111810554851912</v>
      </c>
      <c r="P122" s="12">
        <f t="shared" si="34"/>
        <v>1.2848741958020451</v>
      </c>
    </row>
    <row r="123" spans="1:16" x14ac:dyDescent="0.25">
      <c r="A123" s="28" t="s">
        <v>82</v>
      </c>
      <c r="B123" s="16">
        <v>39182.083330000001</v>
      </c>
      <c r="C123" s="16">
        <v>14788619.52</v>
      </c>
      <c r="D123" s="11">
        <f t="shared" si="27"/>
        <v>377.43</v>
      </c>
      <c r="E123" s="29">
        <v>1.0529049484401027</v>
      </c>
      <c r="F123" s="12">
        <f t="shared" si="30"/>
        <v>1.344379711105105</v>
      </c>
      <c r="G123" s="16">
        <v>3957</v>
      </c>
      <c r="H123" s="13">
        <f t="shared" si="28"/>
        <v>1</v>
      </c>
      <c r="I123" s="19">
        <v>14200</v>
      </c>
      <c r="J123" s="12">
        <v>1.1759999999999999</v>
      </c>
      <c r="K123" s="12">
        <f t="shared" si="29"/>
        <v>1.344379711105105</v>
      </c>
      <c r="L123" s="12">
        <v>1.1919999542047639</v>
      </c>
      <c r="M123" s="12">
        <f t="shared" si="31"/>
        <v>1.1386103140537589</v>
      </c>
      <c r="N123" s="12">
        <f t="shared" si="32"/>
        <v>1.3532226981350532</v>
      </c>
      <c r="O123" s="14">
        <f t="shared" si="33"/>
        <v>1.1919999542047637</v>
      </c>
      <c r="P123" s="12">
        <f t="shared" si="34"/>
        <v>1.264526038959042</v>
      </c>
    </row>
    <row r="124" spans="1:16" x14ac:dyDescent="0.25">
      <c r="A124" s="28" t="s">
        <v>83</v>
      </c>
      <c r="B124" s="16">
        <v>3110.4166700000001</v>
      </c>
      <c r="C124" s="16">
        <v>3623178.89</v>
      </c>
      <c r="D124" s="11">
        <f t="shared" si="27"/>
        <v>1164.8499999999999</v>
      </c>
      <c r="E124" s="29">
        <v>1.1595833398722979</v>
      </c>
      <c r="F124" s="12">
        <f t="shared" si="30"/>
        <v>3.7674086995052458</v>
      </c>
      <c r="G124" s="16">
        <v>636</v>
      </c>
      <c r="H124" s="13">
        <f t="shared" si="28"/>
        <v>0.46043457732885351</v>
      </c>
      <c r="I124" s="19">
        <v>681</v>
      </c>
      <c r="J124" s="12">
        <v>1.518</v>
      </c>
      <c r="K124" s="12">
        <f t="shared" si="29"/>
        <v>2.5276643806823369</v>
      </c>
      <c r="L124" s="12">
        <v>1.4349605704235122</v>
      </c>
      <c r="M124" s="12">
        <f t="shared" si="31"/>
        <v>1.46973678293674</v>
      </c>
      <c r="N124" s="12">
        <f t="shared" si="32"/>
        <v>2.5442907126254619</v>
      </c>
      <c r="O124" s="14">
        <f t="shared" si="33"/>
        <v>1.434960570423512</v>
      </c>
      <c r="P124" s="12">
        <f t="shared" si="34"/>
        <v>1.5222693589704162</v>
      </c>
    </row>
    <row r="125" spans="1:16" x14ac:dyDescent="0.25">
      <c r="A125" s="28" t="s">
        <v>84</v>
      </c>
      <c r="B125" s="16">
        <v>5353.0833300000004</v>
      </c>
      <c r="C125" s="16">
        <v>4785146.62</v>
      </c>
      <c r="D125" s="11">
        <f t="shared" si="27"/>
        <v>893.9</v>
      </c>
      <c r="E125" s="29">
        <v>1.2514796274427895</v>
      </c>
      <c r="F125" s="12">
        <f t="shared" si="30"/>
        <v>2.6787972992216034</v>
      </c>
      <c r="G125" s="16">
        <v>921</v>
      </c>
      <c r="H125" s="13">
        <f t="shared" si="28"/>
        <v>0.55407580708780269</v>
      </c>
      <c r="I125" s="19">
        <v>1712</v>
      </c>
      <c r="J125" s="12">
        <v>1.5129999999999999</v>
      </c>
      <c r="K125" s="12">
        <f t="shared" si="29"/>
        <v>2.1374892318095911</v>
      </c>
      <c r="L125" s="12">
        <v>1.4029920682894668</v>
      </c>
      <c r="M125" s="12">
        <f t="shared" si="31"/>
        <v>1.4648957526899127</v>
      </c>
      <c r="N125" s="12">
        <f t="shared" si="32"/>
        <v>2.1515490910870034</v>
      </c>
      <c r="O125" s="14">
        <f t="shared" si="33"/>
        <v>1.4029920682894665</v>
      </c>
      <c r="P125" s="12">
        <f t="shared" si="34"/>
        <v>1.4883557642320779</v>
      </c>
    </row>
    <row r="126" spans="1:16" x14ac:dyDescent="0.25">
      <c r="A126" s="28" t="s">
        <v>85</v>
      </c>
      <c r="B126" s="16">
        <v>5773.8333300000004</v>
      </c>
      <c r="C126" s="16">
        <v>4044456.74</v>
      </c>
      <c r="D126" s="11">
        <f t="shared" si="27"/>
        <v>700.48</v>
      </c>
      <c r="E126" s="29">
        <v>1.1688318724237354</v>
      </c>
      <c r="F126" s="12">
        <f t="shared" si="30"/>
        <v>2.2475967401736296</v>
      </c>
      <c r="G126" s="16">
        <v>831</v>
      </c>
      <c r="H126" s="13">
        <f t="shared" si="28"/>
        <v>0.52630789467763073</v>
      </c>
      <c r="I126" s="19">
        <v>2727</v>
      </c>
      <c r="J126" s="12">
        <v>1.4910000000000001</v>
      </c>
      <c r="K126" s="12">
        <f t="shared" si="29"/>
        <v>1.8667475672125555</v>
      </c>
      <c r="L126" s="12">
        <v>1.3838109670090391</v>
      </c>
      <c r="M126" s="12">
        <f t="shared" si="31"/>
        <v>1.4435952196038733</v>
      </c>
      <c r="N126" s="12">
        <f t="shared" si="32"/>
        <v>1.8790265568377995</v>
      </c>
      <c r="O126" s="14">
        <f t="shared" si="33"/>
        <v>1.3838109670090388</v>
      </c>
      <c r="P126" s="12">
        <f t="shared" si="34"/>
        <v>1.4680076073890744</v>
      </c>
    </row>
    <row r="127" spans="1:16" x14ac:dyDescent="0.25">
      <c r="A127" s="28" t="s">
        <v>86</v>
      </c>
      <c r="B127" s="16">
        <v>5659.9166699999996</v>
      </c>
      <c r="C127" s="16">
        <v>4413740.46</v>
      </c>
      <c r="D127" s="11">
        <f t="shared" si="27"/>
        <v>779.82</v>
      </c>
      <c r="E127" s="29">
        <v>1.0892620295625313</v>
      </c>
      <c r="F127" s="12">
        <f t="shared" si="30"/>
        <v>2.6849530988615826</v>
      </c>
      <c r="G127" s="16">
        <v>861</v>
      </c>
      <c r="H127" s="13">
        <f t="shared" si="28"/>
        <v>0.53572380943915487</v>
      </c>
      <c r="I127" s="19">
        <v>2184</v>
      </c>
      <c r="J127" s="12">
        <v>1.4670000000000001</v>
      </c>
      <c r="K127" s="12">
        <f t="shared" si="29"/>
        <v>2.0978318311664674</v>
      </c>
      <c r="L127" s="12">
        <v>1.3646298657286118</v>
      </c>
      <c r="M127" s="12">
        <f t="shared" si="31"/>
        <v>1.4203582744191026</v>
      </c>
      <c r="N127" s="12">
        <f t="shared" si="32"/>
        <v>2.1116308341719265</v>
      </c>
      <c r="O127" s="14">
        <f t="shared" si="33"/>
        <v>1.3646298657286116</v>
      </c>
      <c r="P127" s="12">
        <f t="shared" si="34"/>
        <v>1.4476594505460714</v>
      </c>
    </row>
    <row r="128" spans="1:16" x14ac:dyDescent="0.25">
      <c r="A128" s="28" t="s">
        <v>87</v>
      </c>
      <c r="B128" s="16">
        <v>6564.6666699999996</v>
      </c>
      <c r="C128" s="16">
        <v>4426378.9800000004</v>
      </c>
      <c r="D128" s="11">
        <f t="shared" si="27"/>
        <v>674.27</v>
      </c>
      <c r="E128" s="29">
        <v>1.1413246455212627</v>
      </c>
      <c r="F128" s="12">
        <f t="shared" si="30"/>
        <v>2.2156407350537175</v>
      </c>
      <c r="G128" s="16">
        <v>903</v>
      </c>
      <c r="H128" s="13">
        <f t="shared" si="28"/>
        <v>0.54863466897380808</v>
      </c>
      <c r="I128" s="19">
        <v>2472</v>
      </c>
      <c r="J128" s="12">
        <v>1.4359999999999999</v>
      </c>
      <c r="K128" s="12">
        <f t="shared" si="29"/>
        <v>1.843130349986875</v>
      </c>
      <c r="L128" s="12">
        <v>1.3454487644481841</v>
      </c>
      <c r="M128" s="12">
        <f t="shared" si="31"/>
        <v>1.3903438868887736</v>
      </c>
      <c r="N128" s="12">
        <f t="shared" si="32"/>
        <v>1.8552539915777169</v>
      </c>
      <c r="O128" s="14">
        <f t="shared" si="33"/>
        <v>1.3454487644481838</v>
      </c>
      <c r="P128" s="12">
        <f t="shared" si="34"/>
        <v>1.4273112937030679</v>
      </c>
    </row>
    <row r="129" spans="1:16" x14ac:dyDescent="0.25">
      <c r="A129" s="28" t="s">
        <v>88</v>
      </c>
      <c r="B129" s="16">
        <v>8037.8333300000004</v>
      </c>
      <c r="C129" s="16">
        <v>5014404.9000000004</v>
      </c>
      <c r="D129" s="11">
        <f t="shared" si="27"/>
        <v>623.85</v>
      </c>
      <c r="E129" s="29">
        <v>1.1712178537124243</v>
      </c>
      <c r="F129" s="12">
        <f t="shared" si="30"/>
        <v>1.9976398581447747</v>
      </c>
      <c r="G129" s="16">
        <v>1076</v>
      </c>
      <c r="H129" s="13">
        <f t="shared" si="28"/>
        <v>0.59888785817268553</v>
      </c>
      <c r="I129" s="19">
        <v>2689</v>
      </c>
      <c r="J129" s="12">
        <v>1.3680000000000001</v>
      </c>
      <c r="K129" s="12">
        <f t="shared" si="29"/>
        <v>1.7276376446421839</v>
      </c>
      <c r="L129" s="12">
        <v>1.3198739627409473</v>
      </c>
      <c r="M129" s="12">
        <f t="shared" si="31"/>
        <v>1.3245058755319239</v>
      </c>
      <c r="N129" s="12">
        <f t="shared" si="32"/>
        <v>1.7390016046587053</v>
      </c>
      <c r="O129" s="14">
        <f t="shared" si="33"/>
        <v>1.319873962740947</v>
      </c>
      <c r="P129" s="12">
        <f t="shared" si="34"/>
        <v>1.4001804179123969</v>
      </c>
    </row>
    <row r="130" spans="1:16" x14ac:dyDescent="0.25">
      <c r="A130" s="28" t="s">
        <v>89</v>
      </c>
      <c r="B130" s="16">
        <v>9571.5833299999995</v>
      </c>
      <c r="C130" s="16">
        <v>6415201.4299999997</v>
      </c>
      <c r="D130" s="11">
        <f t="shared" si="27"/>
        <v>670.23</v>
      </c>
      <c r="E130" s="29">
        <v>1.1326206967679062</v>
      </c>
      <c r="F130" s="12">
        <f t="shared" si="30"/>
        <v>2.2192900664442141</v>
      </c>
      <c r="G130" s="16">
        <v>1227</v>
      </c>
      <c r="H130" s="13">
        <f t="shared" si="28"/>
        <v>0.63953107821277921</v>
      </c>
      <c r="I130" s="19">
        <v>3332</v>
      </c>
      <c r="J130" s="12">
        <v>1.3140000000000001</v>
      </c>
      <c r="K130" s="12">
        <f t="shared" si="29"/>
        <v>1.8779017316169482</v>
      </c>
      <c r="L130" s="12">
        <v>1.2879054606069014</v>
      </c>
      <c r="M130" s="12">
        <f t="shared" si="31"/>
        <v>1.2722227488661899</v>
      </c>
      <c r="N130" s="12">
        <f t="shared" si="32"/>
        <v>1.8902540904922212</v>
      </c>
      <c r="O130" s="14">
        <f t="shared" si="33"/>
        <v>1.2879054606069011</v>
      </c>
      <c r="P130" s="12">
        <f t="shared" si="34"/>
        <v>1.366266823174058</v>
      </c>
    </row>
    <row r="131" spans="1:16" x14ac:dyDescent="0.25">
      <c r="A131" s="28" t="s">
        <v>90</v>
      </c>
      <c r="B131" s="16">
        <v>11051.5</v>
      </c>
      <c r="C131" s="16">
        <v>6184096.0800000001</v>
      </c>
      <c r="D131" s="11">
        <f t="shared" si="27"/>
        <v>559.57000000000005</v>
      </c>
      <c r="E131" s="29">
        <v>1.1597388079379582</v>
      </c>
      <c r="F131" s="12">
        <f t="shared" si="30"/>
        <v>1.8095431017500632</v>
      </c>
      <c r="G131" s="16">
        <v>1378</v>
      </c>
      <c r="H131" s="13">
        <f t="shared" si="28"/>
        <v>0.67774134692619525</v>
      </c>
      <c r="I131" s="19">
        <v>3822</v>
      </c>
      <c r="J131" s="12">
        <v>1.222</v>
      </c>
      <c r="K131" s="12">
        <f t="shared" si="29"/>
        <v>1.6076817930428544</v>
      </c>
      <c r="L131" s="12">
        <v>1.2303621567656191</v>
      </c>
      <c r="M131" s="12">
        <f t="shared" si="31"/>
        <v>1.1831477923245692</v>
      </c>
      <c r="N131" s="12">
        <f t="shared" si="32"/>
        <v>1.6182567140467392</v>
      </c>
      <c r="O131" s="14">
        <f t="shared" si="33"/>
        <v>1.2303621567656189</v>
      </c>
      <c r="P131" s="12">
        <f t="shared" si="34"/>
        <v>1.3052223526450486</v>
      </c>
    </row>
    <row r="132" spans="1:16" x14ac:dyDescent="0.25">
      <c r="A132" s="28" t="s">
        <v>91</v>
      </c>
      <c r="B132" s="16">
        <v>12724.583329999999</v>
      </c>
      <c r="C132" s="16">
        <v>6041949.2300000004</v>
      </c>
      <c r="D132" s="11">
        <f t="shared" si="27"/>
        <v>474.82</v>
      </c>
      <c r="E132" s="29">
        <v>1.0970269060417746</v>
      </c>
      <c r="F132" s="12">
        <f t="shared" si="30"/>
        <v>1.6232537830204505</v>
      </c>
      <c r="G132" s="16">
        <v>1457</v>
      </c>
      <c r="H132" s="13">
        <f t="shared" si="28"/>
        <v>0.6968978882638881</v>
      </c>
      <c r="I132" s="19">
        <v>4022</v>
      </c>
      <c r="J132" s="12">
        <v>1.177</v>
      </c>
      <c r="K132" s="12">
        <f t="shared" si="29"/>
        <v>1.4766507894356899</v>
      </c>
      <c r="L132" s="12">
        <v>1.1919999542047639</v>
      </c>
      <c r="M132" s="12">
        <f t="shared" si="31"/>
        <v>1.1395785201031245</v>
      </c>
      <c r="N132" s="12">
        <f t="shared" si="32"/>
        <v>1.4863638219003117</v>
      </c>
      <c r="O132" s="14">
        <f t="shared" si="33"/>
        <v>1.1919999542047637</v>
      </c>
      <c r="P132" s="12">
        <f t="shared" si="34"/>
        <v>1.264526038959042</v>
      </c>
    </row>
    <row r="133" spans="1:16" x14ac:dyDescent="0.25">
      <c r="A133" s="28" t="s">
        <v>92</v>
      </c>
      <c r="B133" s="16">
        <v>5509.0833300000004</v>
      </c>
      <c r="C133" s="16">
        <v>4647628.18</v>
      </c>
      <c r="D133" s="11">
        <f t="shared" si="27"/>
        <v>843.63</v>
      </c>
      <c r="E133" s="29">
        <v>1.1590785038867848</v>
      </c>
      <c r="F133" s="12">
        <f t="shared" si="30"/>
        <v>2.7296933575073288</v>
      </c>
      <c r="G133" s="16">
        <v>1109</v>
      </c>
      <c r="H133" s="13">
        <f t="shared" si="28"/>
        <v>0.60800219297850122</v>
      </c>
      <c r="I133" s="19">
        <v>1486</v>
      </c>
      <c r="J133" s="12">
        <v>1.177</v>
      </c>
      <c r="K133" s="12">
        <f t="shared" si="29"/>
        <v>2.1063718283325334</v>
      </c>
      <c r="L133" s="12">
        <v>1.2047873550583823</v>
      </c>
      <c r="M133" s="12">
        <f t="shared" si="31"/>
        <v>1.1395785201031245</v>
      </c>
      <c r="N133" s="12">
        <f t="shared" si="32"/>
        <v>2.1202270052623322</v>
      </c>
      <c r="O133" s="14">
        <f t="shared" si="33"/>
        <v>1.2047873550583821</v>
      </c>
      <c r="P133" s="12">
        <f t="shared" si="34"/>
        <v>1.2780914768543776</v>
      </c>
    </row>
    <row r="134" spans="1:16" x14ac:dyDescent="0.25">
      <c r="A134" s="28" t="s">
        <v>93</v>
      </c>
      <c r="B134" s="16">
        <v>9877.8333299999995</v>
      </c>
      <c r="C134" s="16">
        <v>7367310.0800000001</v>
      </c>
      <c r="D134" s="11">
        <f t="shared" si="27"/>
        <v>745.84</v>
      </c>
      <c r="E134" s="29">
        <v>1.2230157252195193</v>
      </c>
      <c r="F134" s="12">
        <f t="shared" si="30"/>
        <v>2.2871167232700391</v>
      </c>
      <c r="G134" s="16">
        <v>1623</v>
      </c>
      <c r="H134" s="13">
        <f t="shared" si="28"/>
        <v>0.73552702193733166</v>
      </c>
      <c r="I134" s="19">
        <v>3361</v>
      </c>
      <c r="J134" s="12">
        <v>1.181</v>
      </c>
      <c r="K134" s="12">
        <f t="shared" si="29"/>
        <v>1.9846481345868177</v>
      </c>
      <c r="L134" s="12">
        <v>1.1856062537779548</v>
      </c>
      <c r="M134" s="12">
        <f t="shared" si="31"/>
        <v>1.1434513443005863</v>
      </c>
      <c r="N134" s="12">
        <f t="shared" si="32"/>
        <v>1.9977026440889996</v>
      </c>
      <c r="O134" s="14">
        <f t="shared" si="33"/>
        <v>1.1856062537779546</v>
      </c>
      <c r="P134" s="12">
        <f t="shared" si="34"/>
        <v>1.2577433200113743</v>
      </c>
    </row>
    <row r="135" spans="1:16" x14ac:dyDescent="0.25">
      <c r="A135" s="28" t="s">
        <v>94</v>
      </c>
      <c r="B135" s="16">
        <v>11034.166670000001</v>
      </c>
      <c r="C135" s="16">
        <v>7018963.1900000004</v>
      </c>
      <c r="D135" s="11">
        <f t="shared" si="27"/>
        <v>636.11</v>
      </c>
      <c r="E135" s="29">
        <v>1.1876553303800543</v>
      </c>
      <c r="F135" s="12">
        <f t="shared" si="30"/>
        <v>2.0087065700644757</v>
      </c>
      <c r="G135" s="16">
        <v>1607</v>
      </c>
      <c r="H135" s="13">
        <f t="shared" si="28"/>
        <v>0.73189252398604721</v>
      </c>
      <c r="I135" s="19">
        <v>5172</v>
      </c>
      <c r="J135" s="12">
        <v>1.1779999999999999</v>
      </c>
      <c r="K135" s="12">
        <f t="shared" si="29"/>
        <v>1.7759464255365658</v>
      </c>
      <c r="L135" s="12">
        <v>1.1664251524975273</v>
      </c>
      <c r="M135" s="12">
        <f t="shared" si="31"/>
        <v>1.1405467261524898</v>
      </c>
      <c r="N135" s="12">
        <f t="shared" si="32"/>
        <v>1.7876281483989209</v>
      </c>
      <c r="O135" s="14">
        <f t="shared" si="33"/>
        <v>1.1664251524975271</v>
      </c>
      <c r="P135" s="12">
        <f t="shared" si="34"/>
        <v>1.2373951631683711</v>
      </c>
    </row>
    <row r="136" spans="1:16" x14ac:dyDescent="0.25">
      <c r="A136" s="28" t="s">
        <v>95</v>
      </c>
      <c r="B136" s="16">
        <v>11260.083329999999</v>
      </c>
      <c r="C136" s="16">
        <v>6652590.1799999997</v>
      </c>
      <c r="D136" s="11">
        <f t="shared" si="27"/>
        <v>590.80999999999995</v>
      </c>
      <c r="E136" s="29">
        <v>1.0889254759130038</v>
      </c>
      <c r="F136" s="12">
        <f t="shared" si="30"/>
        <v>2.0348124136317032</v>
      </c>
      <c r="G136" s="16">
        <v>1555</v>
      </c>
      <c r="H136" s="13">
        <f t="shared" si="28"/>
        <v>0.71995370221517252</v>
      </c>
      <c r="I136" s="19">
        <v>4490</v>
      </c>
      <c r="J136" s="12">
        <v>1.1759999999999999</v>
      </c>
      <c r="K136" s="12">
        <f t="shared" si="29"/>
        <v>1.7838343335779105</v>
      </c>
      <c r="L136" s="12">
        <v>1.1472440512170998</v>
      </c>
      <c r="M136" s="12">
        <f t="shared" si="31"/>
        <v>1.1386103140537589</v>
      </c>
      <c r="N136" s="12">
        <f t="shared" si="32"/>
        <v>1.7955679410885734</v>
      </c>
      <c r="O136" s="14">
        <f t="shared" si="33"/>
        <v>1.1472440512170996</v>
      </c>
      <c r="P136" s="12">
        <f t="shared" si="34"/>
        <v>1.2170470063253678</v>
      </c>
    </row>
    <row r="137" spans="1:16" x14ac:dyDescent="0.25">
      <c r="A137" s="28" t="s">
        <v>96</v>
      </c>
      <c r="B137" s="16">
        <v>12921.416670000001</v>
      </c>
      <c r="C137" s="16">
        <v>7342679.1399999997</v>
      </c>
      <c r="D137" s="11">
        <f t="shared" si="27"/>
        <v>568.26</v>
      </c>
      <c r="E137" s="29">
        <v>1.1025506236585176</v>
      </c>
      <c r="F137" s="12">
        <f t="shared" si="30"/>
        <v>1.9329616918088595</v>
      </c>
      <c r="G137" s="16">
        <v>1811</v>
      </c>
      <c r="H137" s="13">
        <f t="shared" si="28"/>
        <v>0.77695988742448385</v>
      </c>
      <c r="I137" s="19">
        <v>4941</v>
      </c>
      <c r="J137" s="12">
        <v>1.1739999999999999</v>
      </c>
      <c r="K137" s="12">
        <f t="shared" si="29"/>
        <v>1.7553575735173519</v>
      </c>
      <c r="L137" s="12">
        <v>1.1408503507902907</v>
      </c>
      <c r="M137" s="12">
        <f t="shared" si="31"/>
        <v>1.136673901955028</v>
      </c>
      <c r="N137" s="12">
        <f t="shared" si="32"/>
        <v>1.7669038681596412</v>
      </c>
      <c r="O137" s="14">
        <f t="shared" si="33"/>
        <v>1.1408503507902905</v>
      </c>
      <c r="P137" s="12">
        <f t="shared" si="34"/>
        <v>1.2102642873777003</v>
      </c>
    </row>
    <row r="138" spans="1:16" x14ac:dyDescent="0.25">
      <c r="A138" s="28" t="s">
        <v>97</v>
      </c>
      <c r="B138" s="16">
        <v>16140.5</v>
      </c>
      <c r="C138" s="16">
        <v>9417862.3900000006</v>
      </c>
      <c r="D138" s="11">
        <f t="shared" si="27"/>
        <v>583.49</v>
      </c>
      <c r="E138" s="29">
        <v>1.1052640851052407</v>
      </c>
      <c r="F138" s="12">
        <f t="shared" si="30"/>
        <v>1.9798945429631851</v>
      </c>
      <c r="G138" s="16">
        <v>2232</v>
      </c>
      <c r="H138" s="13">
        <f t="shared" si="28"/>
        <v>0.86255434611391302</v>
      </c>
      <c r="I138" s="19">
        <v>5452</v>
      </c>
      <c r="J138" s="12">
        <v>1.1679999999999999</v>
      </c>
      <c r="K138" s="12">
        <f t="shared" si="29"/>
        <v>1.8631990763082646</v>
      </c>
      <c r="L138" s="12">
        <v>1.1344566503634814</v>
      </c>
      <c r="M138" s="12">
        <f t="shared" si="31"/>
        <v>1.1308646656588355</v>
      </c>
      <c r="N138" s="12">
        <f t="shared" si="32"/>
        <v>1.8754547248649225</v>
      </c>
      <c r="O138" s="14">
        <f t="shared" si="33"/>
        <v>1.1344566503634812</v>
      </c>
      <c r="P138" s="12">
        <f t="shared" si="34"/>
        <v>1.2034815684300324</v>
      </c>
    </row>
    <row r="139" spans="1:16" x14ac:dyDescent="0.25">
      <c r="A139" s="28" t="s">
        <v>98</v>
      </c>
      <c r="B139" s="16">
        <v>19102.75</v>
      </c>
      <c r="C139" s="16">
        <v>9731380.8000000007</v>
      </c>
      <c r="D139" s="11">
        <f t="shared" si="27"/>
        <v>509.42</v>
      </c>
      <c r="E139" s="29">
        <v>1.1098682292171131</v>
      </c>
      <c r="F139" s="12">
        <f t="shared" si="30"/>
        <v>1.7213899824421628</v>
      </c>
      <c r="G139" s="16">
        <v>2431</v>
      </c>
      <c r="H139" s="13">
        <f t="shared" si="28"/>
        <v>0.90018516613713051</v>
      </c>
      <c r="I139" s="19">
        <v>6386</v>
      </c>
      <c r="J139" s="12">
        <v>1.157</v>
      </c>
      <c r="K139" s="12">
        <f t="shared" si="29"/>
        <v>1.6613837414700299</v>
      </c>
      <c r="L139" s="12">
        <v>1.1280629499366723</v>
      </c>
      <c r="M139" s="12">
        <f t="shared" si="31"/>
        <v>1.1202143991158158</v>
      </c>
      <c r="N139" s="12">
        <f t="shared" si="32"/>
        <v>1.672311900200951</v>
      </c>
      <c r="O139" s="14">
        <f t="shared" si="33"/>
        <v>1.1280629499366721</v>
      </c>
      <c r="P139" s="12">
        <f t="shared" si="34"/>
        <v>1.1966988494823647</v>
      </c>
    </row>
    <row r="140" spans="1:16" x14ac:dyDescent="0.25">
      <c r="A140" s="28" t="s">
        <v>99</v>
      </c>
      <c r="B140" s="16">
        <v>21552.583330000001</v>
      </c>
      <c r="C140" s="16">
        <v>9951421.2100000009</v>
      </c>
      <c r="D140" s="11">
        <f t="shared" si="27"/>
        <v>461.73</v>
      </c>
      <c r="E140" s="29">
        <v>1.1041859509180179</v>
      </c>
      <c r="F140" s="12">
        <f t="shared" si="30"/>
        <v>1.5682690624952325</v>
      </c>
      <c r="G140" s="16">
        <v>2534</v>
      </c>
      <c r="H140" s="13">
        <f t="shared" si="28"/>
        <v>0.91905748822729616</v>
      </c>
      <c r="I140" s="19">
        <v>7434</v>
      </c>
      <c r="J140" s="12">
        <v>1.155</v>
      </c>
      <c r="K140" s="12">
        <f t="shared" si="29"/>
        <v>1.5318456545707309</v>
      </c>
      <c r="L140" s="12">
        <v>1.1216692495098632</v>
      </c>
      <c r="M140" s="12">
        <f t="shared" si="31"/>
        <v>1.1182779870170847</v>
      </c>
      <c r="N140" s="12">
        <f t="shared" si="32"/>
        <v>1.5419217447879183</v>
      </c>
      <c r="O140" s="14">
        <f t="shared" si="33"/>
        <v>1.121669249509863</v>
      </c>
      <c r="P140" s="12">
        <f t="shared" si="34"/>
        <v>1.189916130534697</v>
      </c>
    </row>
    <row r="141" spans="1:16" x14ac:dyDescent="0.25">
      <c r="A141" s="28" t="s">
        <v>100</v>
      </c>
      <c r="B141" s="16">
        <v>23758.666669999999</v>
      </c>
      <c r="C141" s="16">
        <v>10296630.939999999</v>
      </c>
      <c r="D141" s="11">
        <f t="shared" si="27"/>
        <v>433.38</v>
      </c>
      <c r="E141" s="29">
        <v>1.0922031309799161</v>
      </c>
      <c r="F141" s="12">
        <f t="shared" si="30"/>
        <v>1.4881275173558013</v>
      </c>
      <c r="G141" s="16">
        <v>2634</v>
      </c>
      <c r="H141" s="13">
        <f t="shared" si="28"/>
        <v>0.93701654200979823</v>
      </c>
      <c r="I141" s="19">
        <v>8038</v>
      </c>
      <c r="J141" s="12">
        <v>1.129</v>
      </c>
      <c r="K141" s="12">
        <f t="shared" si="29"/>
        <v>1.4632476099080791</v>
      </c>
      <c r="L141" s="12">
        <v>1.1152755490830539</v>
      </c>
      <c r="M141" s="12">
        <f t="shared" si="31"/>
        <v>1.0931046297335834</v>
      </c>
      <c r="N141" s="12">
        <f t="shared" si="32"/>
        <v>1.472872479674511</v>
      </c>
      <c r="O141" s="14">
        <f t="shared" si="33"/>
        <v>1.1152755490830537</v>
      </c>
      <c r="P141" s="12">
        <f t="shared" si="34"/>
        <v>1.1831334115870291</v>
      </c>
    </row>
    <row r="142" spans="1:16" x14ac:dyDescent="0.25">
      <c r="A142" s="28" t="s">
        <v>101</v>
      </c>
      <c r="B142" s="16">
        <v>100286.83332999999</v>
      </c>
      <c r="C142" s="16">
        <v>39483459.140000001</v>
      </c>
      <c r="D142" s="11">
        <f t="shared" si="27"/>
        <v>393.71</v>
      </c>
      <c r="E142" s="29">
        <v>1.0847543904430081</v>
      </c>
      <c r="F142" s="12">
        <f t="shared" si="30"/>
        <v>1.3611930673196739</v>
      </c>
      <c r="G142" s="16">
        <v>10122</v>
      </c>
      <c r="H142" s="13">
        <f t="shared" si="28"/>
        <v>1</v>
      </c>
      <c r="I142" s="19">
        <v>32768</v>
      </c>
      <c r="J142" s="12">
        <v>1.117</v>
      </c>
      <c r="K142" s="12">
        <f t="shared" si="29"/>
        <v>1.3611930673196739</v>
      </c>
      <c r="L142" s="12">
        <v>1.1600314520707182</v>
      </c>
      <c r="M142" s="12">
        <f t="shared" si="31"/>
        <v>1.081486157141198</v>
      </c>
      <c r="N142" s="12">
        <f t="shared" si="32"/>
        <v>1.3701466483207354</v>
      </c>
      <c r="O142" s="14">
        <f t="shared" si="33"/>
        <v>1.160031452070718</v>
      </c>
      <c r="P142" s="12">
        <f t="shared" si="34"/>
        <v>1.2306124442207034</v>
      </c>
    </row>
    <row r="143" spans="1:16" x14ac:dyDescent="0.25">
      <c r="A143" s="28" t="s">
        <v>102</v>
      </c>
      <c r="B143" s="16">
        <v>85243.25</v>
      </c>
      <c r="C143" s="16">
        <v>31024335.690000001</v>
      </c>
      <c r="D143" s="11">
        <f t="shared" si="27"/>
        <v>363.95</v>
      </c>
      <c r="E143" s="29">
        <v>1.077911840453992</v>
      </c>
      <c r="F143" s="12">
        <f t="shared" si="30"/>
        <v>1.2662900096956022</v>
      </c>
      <c r="G143" s="16">
        <v>8231</v>
      </c>
      <c r="H143" s="13">
        <f t="shared" si="28"/>
        <v>1</v>
      </c>
      <c r="I143" s="19">
        <v>27993</v>
      </c>
      <c r="J143" s="12">
        <v>1.1000000000000001</v>
      </c>
      <c r="K143" s="12">
        <f t="shared" si="29"/>
        <v>1.2662900096956022</v>
      </c>
      <c r="L143" s="12">
        <v>1.1472440512170998</v>
      </c>
      <c r="M143" s="12">
        <f t="shared" si="31"/>
        <v>1.0650266543019855</v>
      </c>
      <c r="N143" s="12">
        <f t="shared" si="32"/>
        <v>1.2746193425763301</v>
      </c>
      <c r="O143" s="14">
        <f t="shared" si="33"/>
        <v>1.1472440512170996</v>
      </c>
      <c r="P143" s="12">
        <f t="shared" si="34"/>
        <v>1.2170470063253678</v>
      </c>
    </row>
    <row r="144" spans="1:16" x14ac:dyDescent="0.25">
      <c r="A144" s="28" t="s">
        <v>103</v>
      </c>
      <c r="B144" s="16">
        <v>88292.666670000006</v>
      </c>
      <c r="C144" s="16">
        <v>30566165.719999999</v>
      </c>
      <c r="D144" s="11">
        <f t="shared" si="27"/>
        <v>346.19</v>
      </c>
      <c r="E144" s="29">
        <v>1.0767860806617031</v>
      </c>
      <c r="F144" s="12">
        <f t="shared" si="30"/>
        <v>1.2057569814011435</v>
      </c>
      <c r="G144" s="16">
        <v>8266</v>
      </c>
      <c r="H144" s="13">
        <f t="shared" si="28"/>
        <v>1</v>
      </c>
      <c r="I144" s="19">
        <v>29397</v>
      </c>
      <c r="J144" s="12">
        <v>1.08</v>
      </c>
      <c r="K144" s="12">
        <f t="shared" si="29"/>
        <v>1.2057569814011435</v>
      </c>
      <c r="L144" s="12">
        <v>1.1344566503634814</v>
      </c>
      <c r="M144" s="12">
        <f t="shared" si="31"/>
        <v>1.0456625333146767</v>
      </c>
      <c r="N144" s="12">
        <f t="shared" si="32"/>
        <v>1.2136881434528493</v>
      </c>
      <c r="O144" s="14">
        <f t="shared" si="33"/>
        <v>1.1344566503634812</v>
      </c>
      <c r="P144" s="12">
        <f t="shared" si="34"/>
        <v>1.2034815684300324</v>
      </c>
    </row>
    <row r="145" spans="1:16" x14ac:dyDescent="0.25">
      <c r="A145" s="28" t="s">
        <v>104</v>
      </c>
      <c r="B145" s="16">
        <v>92180</v>
      </c>
      <c r="C145" s="16">
        <v>30466639.68</v>
      </c>
      <c r="D145" s="11">
        <f t="shared" si="27"/>
        <v>330.51</v>
      </c>
      <c r="E145" s="29">
        <v>1.0836603774951159</v>
      </c>
      <c r="F145" s="12">
        <f t="shared" si="30"/>
        <v>1.1438421846801825</v>
      </c>
      <c r="G145" s="16">
        <v>8399</v>
      </c>
      <c r="H145" s="13">
        <f t="shared" si="28"/>
        <v>1</v>
      </c>
      <c r="I145" s="19">
        <v>29122</v>
      </c>
      <c r="J145" s="12">
        <v>1.0529999999999999</v>
      </c>
      <c r="K145" s="12">
        <f t="shared" si="29"/>
        <v>1.1438421846801825</v>
      </c>
      <c r="L145" s="12">
        <v>1.1127023776851073</v>
      </c>
      <c r="M145" s="12">
        <f t="shared" si="31"/>
        <v>1.0195209699818097</v>
      </c>
      <c r="N145" s="12">
        <f t="shared" si="32"/>
        <v>1.1513660869823972</v>
      </c>
      <c r="O145" s="14">
        <f t="shared" si="33"/>
        <v>1.112702377685107</v>
      </c>
      <c r="P145" s="12">
        <f t="shared" si="34"/>
        <v>1.1804036780631892</v>
      </c>
    </row>
    <row r="146" spans="1:16" x14ac:dyDescent="0.25">
      <c r="A146" s="28" t="s">
        <v>105</v>
      </c>
      <c r="B146" s="16">
        <v>97987.083329999994</v>
      </c>
      <c r="C146" s="16">
        <v>30471827.039999999</v>
      </c>
      <c r="D146" s="11">
        <f t="shared" si="27"/>
        <v>310.98</v>
      </c>
      <c r="E146" s="29">
        <v>1.0879920456192036</v>
      </c>
      <c r="F146" s="12">
        <f t="shared" si="30"/>
        <v>1.0719670551443699</v>
      </c>
      <c r="G146" s="16">
        <v>8516</v>
      </c>
      <c r="H146" s="13">
        <f t="shared" si="28"/>
        <v>1</v>
      </c>
      <c r="I146" s="19">
        <v>31751</v>
      </c>
      <c r="J146" s="12">
        <v>1.0389999999999999</v>
      </c>
      <c r="K146" s="12">
        <f t="shared" si="29"/>
        <v>1.0719670551443699</v>
      </c>
      <c r="L146" s="12">
        <v>1.0449448443881533</v>
      </c>
      <c r="M146" s="12">
        <f t="shared" si="31"/>
        <v>1.0059660852906935</v>
      </c>
      <c r="N146" s="12">
        <f t="shared" si="32"/>
        <v>1.0790181811669288</v>
      </c>
      <c r="O146" s="14">
        <f t="shared" si="33"/>
        <v>1.044944844388153</v>
      </c>
      <c r="P146" s="12">
        <f t="shared" si="34"/>
        <v>1.1085235031626841</v>
      </c>
    </row>
    <row r="147" spans="1:16" x14ac:dyDescent="0.25">
      <c r="A147" s="9" t="s">
        <v>207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x14ac:dyDescent="0.25">
      <c r="A148" s="39" t="s">
        <v>58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</row>
    <row r="149" spans="1:16" ht="64.5" x14ac:dyDescent="0.25">
      <c r="A149" s="4" t="s">
        <v>0</v>
      </c>
      <c r="B149" s="24" t="s">
        <v>10</v>
      </c>
      <c r="C149" s="25" t="s">
        <v>1</v>
      </c>
      <c r="D149" s="26" t="s">
        <v>2</v>
      </c>
      <c r="E149" s="27" t="s">
        <v>12</v>
      </c>
      <c r="F149" s="27" t="s">
        <v>13</v>
      </c>
      <c r="G149" s="24" t="s">
        <v>11</v>
      </c>
      <c r="H149" s="2" t="s">
        <v>3</v>
      </c>
      <c r="I149" s="20" t="s">
        <v>22</v>
      </c>
      <c r="J149" s="3" t="s">
        <v>6</v>
      </c>
      <c r="K149" s="3" t="s">
        <v>4</v>
      </c>
      <c r="L149" s="3" t="s">
        <v>8</v>
      </c>
      <c r="M149" s="3" t="s">
        <v>7</v>
      </c>
      <c r="N149" s="3" t="s">
        <v>5</v>
      </c>
      <c r="O149" s="3" t="s">
        <v>9</v>
      </c>
      <c r="P149" s="3" t="s">
        <v>14</v>
      </c>
    </row>
    <row r="150" spans="1:16" x14ac:dyDescent="0.25">
      <c r="A150" s="28" t="s">
        <v>106</v>
      </c>
      <c r="B150" s="16">
        <v>129635.25</v>
      </c>
      <c r="C150" s="16">
        <v>39856553.560000002</v>
      </c>
      <c r="D150" s="11">
        <f t="shared" si="27"/>
        <v>307.45</v>
      </c>
      <c r="E150" s="29">
        <v>1.0778730094067479</v>
      </c>
      <c r="F150" s="12">
        <f t="shared" si="30"/>
        <v>1.0697482868739412</v>
      </c>
      <c r="G150" s="16">
        <v>11093</v>
      </c>
      <c r="H150" s="13">
        <f t="shared" si="28"/>
        <v>1</v>
      </c>
      <c r="I150" s="19">
        <v>41663</v>
      </c>
      <c r="J150" s="12">
        <v>1.0269999999999999</v>
      </c>
      <c r="K150" s="12">
        <f t="shared" si="29"/>
        <v>1.0697482868739412</v>
      </c>
      <c r="L150" s="12">
        <v>1.0353542937479394</v>
      </c>
      <c r="M150" s="12">
        <f t="shared" si="31"/>
        <v>0.99434761269830818</v>
      </c>
      <c r="N150" s="12">
        <f t="shared" si="32"/>
        <v>1.0767848184044264</v>
      </c>
      <c r="O150" s="14">
        <f t="shared" si="33"/>
        <v>1.0353542937479392</v>
      </c>
      <c r="P150" s="12">
        <f t="shared" si="34"/>
        <v>1.0983494247411825</v>
      </c>
    </row>
    <row r="151" spans="1:16" x14ac:dyDescent="0.25">
      <c r="A151" s="28" t="s">
        <v>107</v>
      </c>
      <c r="B151" s="16">
        <v>130507.66667000001</v>
      </c>
      <c r="C151" s="16">
        <v>38189361.840000004</v>
      </c>
      <c r="D151" s="11">
        <f t="shared" si="27"/>
        <v>292.62</v>
      </c>
      <c r="E151" s="29">
        <v>1.0736111849430618</v>
      </c>
      <c r="F151" s="12">
        <f t="shared" si="30"/>
        <v>1.0221901176751891</v>
      </c>
      <c r="G151" s="16">
        <v>10755</v>
      </c>
      <c r="H151" s="13">
        <f t="shared" si="28"/>
        <v>1</v>
      </c>
      <c r="I151" s="19">
        <v>43226</v>
      </c>
      <c r="J151" s="12">
        <v>1.0269999999999999</v>
      </c>
      <c r="K151" s="12">
        <f t="shared" si="29"/>
        <v>1.0221901176751891</v>
      </c>
      <c r="L151" s="12">
        <v>1.0193700426809165</v>
      </c>
      <c r="M151" s="12">
        <f t="shared" si="31"/>
        <v>0.99434761269830818</v>
      </c>
      <c r="N151" s="12">
        <f t="shared" si="32"/>
        <v>1.0289138236922284</v>
      </c>
      <c r="O151" s="14">
        <f t="shared" si="33"/>
        <v>1.0193700426809162</v>
      </c>
      <c r="P151" s="12">
        <f t="shared" si="34"/>
        <v>1.0813926273720129</v>
      </c>
    </row>
    <row r="152" spans="1:16" x14ac:dyDescent="0.25">
      <c r="A152" s="28" t="s">
        <v>108</v>
      </c>
      <c r="B152" s="16">
        <v>129849.66667000001</v>
      </c>
      <c r="C152" s="16">
        <v>37748459.859999999</v>
      </c>
      <c r="D152" s="11">
        <f t="shared" si="27"/>
        <v>290.70999999999998</v>
      </c>
      <c r="E152" s="29">
        <v>1.0830505410426612</v>
      </c>
      <c r="F152" s="12">
        <f t="shared" si="30"/>
        <v>1.0066672660567644</v>
      </c>
      <c r="G152" s="16">
        <v>10591</v>
      </c>
      <c r="H152" s="13">
        <f t="shared" si="28"/>
        <v>1</v>
      </c>
      <c r="I152" s="19">
        <v>43243</v>
      </c>
      <c r="J152" s="12">
        <v>1.0249999999999999</v>
      </c>
      <c r="K152" s="12">
        <f t="shared" si="29"/>
        <v>1.0066672660567644</v>
      </c>
      <c r="L152" s="12">
        <v>1.0065826418272983</v>
      </c>
      <c r="M152" s="12">
        <f t="shared" si="31"/>
        <v>0.99241120059957733</v>
      </c>
      <c r="N152" s="12">
        <f t="shared" si="32"/>
        <v>1.0132888667129478</v>
      </c>
      <c r="O152" s="14">
        <f t="shared" si="33"/>
        <v>1.0065826418272981</v>
      </c>
      <c r="P152" s="12">
        <f t="shared" si="34"/>
        <v>1.0678271894766778</v>
      </c>
    </row>
    <row r="153" spans="1:16" x14ac:dyDescent="0.25">
      <c r="A153" s="28" t="s">
        <v>109</v>
      </c>
      <c r="B153" s="16">
        <v>129755.5</v>
      </c>
      <c r="C153" s="16">
        <v>35549289.229999997</v>
      </c>
      <c r="D153" s="11">
        <f t="shared" si="27"/>
        <v>273.97000000000003</v>
      </c>
      <c r="E153" s="29">
        <v>1.081871723233506</v>
      </c>
      <c r="F153" s="12">
        <f t="shared" si="30"/>
        <v>0.94973389816856701</v>
      </c>
      <c r="G153" s="16">
        <v>10407</v>
      </c>
      <c r="H153" s="13">
        <f t="shared" si="28"/>
        <v>1</v>
      </c>
      <c r="I153" s="19">
        <v>42731</v>
      </c>
      <c r="J153" s="12">
        <v>1.0129999999999999</v>
      </c>
      <c r="K153" s="12">
        <f t="shared" si="29"/>
        <v>0.94973389816856701</v>
      </c>
      <c r="L153" s="12">
        <v>0.99379524097367977</v>
      </c>
      <c r="M153" s="12">
        <f t="shared" si="31"/>
        <v>0.98079272800719197</v>
      </c>
      <c r="N153" s="12">
        <f t="shared" si="32"/>
        <v>0.95598100564425414</v>
      </c>
      <c r="O153" s="14">
        <f t="shared" si="33"/>
        <v>0.99379524097367955</v>
      </c>
      <c r="P153" s="12">
        <f t="shared" si="34"/>
        <v>1.0542617515813419</v>
      </c>
    </row>
    <row r="154" spans="1:16" x14ac:dyDescent="0.25">
      <c r="A154" s="28" t="s">
        <v>110</v>
      </c>
      <c r="B154" s="16">
        <v>128112.16667000001</v>
      </c>
      <c r="C154" s="16">
        <v>36038129.030000001</v>
      </c>
      <c r="D154" s="11">
        <f t="shared" si="27"/>
        <v>281.3</v>
      </c>
      <c r="E154" s="29">
        <v>1.0916820965897127</v>
      </c>
      <c r="F154" s="12">
        <f t="shared" si="30"/>
        <v>0.96638069026270645</v>
      </c>
      <c r="G154" s="16">
        <v>10041</v>
      </c>
      <c r="H154" s="13">
        <f t="shared" si="28"/>
        <v>1</v>
      </c>
      <c r="I154" s="19">
        <v>41685</v>
      </c>
      <c r="J154" s="12">
        <v>1.0069999999999999</v>
      </c>
      <c r="K154" s="12">
        <f t="shared" si="29"/>
        <v>0.96638069026270645</v>
      </c>
      <c r="L154" s="12">
        <v>0.99059839076027512</v>
      </c>
      <c r="M154" s="12">
        <f t="shared" si="31"/>
        <v>0.97498349171099929</v>
      </c>
      <c r="N154" s="12">
        <f t="shared" si="32"/>
        <v>0.97273729609318338</v>
      </c>
      <c r="O154" s="14">
        <f t="shared" si="33"/>
        <v>0.99059839076027489</v>
      </c>
      <c r="P154" s="12">
        <f t="shared" si="34"/>
        <v>1.050870392107508</v>
      </c>
    </row>
    <row r="155" spans="1:16" x14ac:dyDescent="0.25">
      <c r="A155" s="28" t="s">
        <v>111</v>
      </c>
      <c r="B155" s="16">
        <v>125630.75</v>
      </c>
      <c r="C155" s="16">
        <v>33636136.68</v>
      </c>
      <c r="D155" s="11">
        <f t="shared" si="27"/>
        <v>267.74</v>
      </c>
      <c r="E155" s="29">
        <v>1.0821561336609722</v>
      </c>
      <c r="F155" s="12">
        <f t="shared" si="30"/>
        <v>0.92789328758343093</v>
      </c>
      <c r="G155" s="16">
        <v>9746</v>
      </c>
      <c r="H155" s="13">
        <f t="shared" si="28"/>
        <v>1</v>
      </c>
      <c r="I155" s="19">
        <v>42608</v>
      </c>
      <c r="J155" s="12">
        <v>1.0049999999999999</v>
      </c>
      <c r="K155" s="12">
        <f t="shared" si="29"/>
        <v>0.92789328758343093</v>
      </c>
      <c r="L155" s="12">
        <v>0.98100784012006137</v>
      </c>
      <c r="M155" s="12">
        <f t="shared" si="31"/>
        <v>0.97304707961226844</v>
      </c>
      <c r="N155" s="12">
        <f t="shared" si="32"/>
        <v>0.9339967330903044</v>
      </c>
      <c r="O155" s="14">
        <f t="shared" si="33"/>
        <v>0.98100784012006115</v>
      </c>
      <c r="P155" s="12">
        <f t="shared" si="34"/>
        <v>1.0406963136860063</v>
      </c>
    </row>
    <row r="156" spans="1:16" x14ac:dyDescent="0.25">
      <c r="A156" s="28" t="s">
        <v>112</v>
      </c>
      <c r="B156" s="16">
        <v>122288.91667000001</v>
      </c>
      <c r="C156" s="16">
        <v>32612642.68</v>
      </c>
      <c r="D156" s="11">
        <f t="shared" si="27"/>
        <v>266.69</v>
      </c>
      <c r="E156" s="29">
        <v>1.1031133465749059</v>
      </c>
      <c r="F156" s="12">
        <f t="shared" si="30"/>
        <v>0.9066951477446914</v>
      </c>
      <c r="G156" s="16">
        <v>9304</v>
      </c>
      <c r="H156" s="13">
        <f t="shared" si="28"/>
        <v>1</v>
      </c>
      <c r="I156" s="19">
        <v>41761</v>
      </c>
      <c r="J156" s="12">
        <v>1</v>
      </c>
      <c r="K156" s="12">
        <f t="shared" si="29"/>
        <v>0.9066951477446914</v>
      </c>
      <c r="L156" s="12">
        <v>0.97461413969325228</v>
      </c>
      <c r="M156" s="12">
        <f t="shared" si="31"/>
        <v>0.9682060493654413</v>
      </c>
      <c r="N156" s="12">
        <f t="shared" si="32"/>
        <v>0.91265915729154212</v>
      </c>
      <c r="O156" s="14">
        <f t="shared" si="33"/>
        <v>0.97461413969325206</v>
      </c>
      <c r="P156" s="12">
        <f t="shared" si="34"/>
        <v>1.0339135947383389</v>
      </c>
    </row>
    <row r="157" spans="1:16" x14ac:dyDescent="0.25">
      <c r="A157" s="28" t="s">
        <v>113</v>
      </c>
      <c r="B157" s="16">
        <v>119430.83332999999</v>
      </c>
      <c r="C157" s="16">
        <v>32078597.780000001</v>
      </c>
      <c r="D157" s="11">
        <f t="shared" si="27"/>
        <v>268.60000000000002</v>
      </c>
      <c r="E157" s="29">
        <v>1.0919986553423129</v>
      </c>
      <c r="F157" s="12">
        <f t="shared" si="30"/>
        <v>0.9224834940458142</v>
      </c>
      <c r="G157" s="16">
        <v>9269</v>
      </c>
      <c r="H157" s="13">
        <f t="shared" si="28"/>
        <v>1</v>
      </c>
      <c r="I157" s="19">
        <v>40049</v>
      </c>
      <c r="J157" s="12">
        <v>1</v>
      </c>
      <c r="K157" s="12">
        <f t="shared" si="29"/>
        <v>0.9224834940458142</v>
      </c>
      <c r="L157" s="12">
        <v>0.97141728947984762</v>
      </c>
      <c r="M157" s="12">
        <f t="shared" si="31"/>
        <v>0.9682060493654413</v>
      </c>
      <c r="N157" s="12">
        <f t="shared" si="32"/>
        <v>0.92855135530986355</v>
      </c>
      <c r="O157" s="14">
        <f t="shared" si="33"/>
        <v>0.9714172894798474</v>
      </c>
      <c r="P157" s="12">
        <f t="shared" si="34"/>
        <v>1.0305222352645049</v>
      </c>
    </row>
    <row r="158" spans="1:16" x14ac:dyDescent="0.25">
      <c r="A158" s="28" t="s">
        <v>114</v>
      </c>
      <c r="B158" s="16">
        <v>117018.41667000001</v>
      </c>
      <c r="C158" s="16">
        <v>30585965.899999999</v>
      </c>
      <c r="D158" s="11">
        <f t="shared" si="27"/>
        <v>261.38</v>
      </c>
      <c r="E158" s="29">
        <v>1.0859441209322278</v>
      </c>
      <c r="F158" s="12">
        <f t="shared" si="30"/>
        <v>0.90269196030198662</v>
      </c>
      <c r="G158" s="16">
        <v>8997</v>
      </c>
      <c r="H158" s="13">
        <f t="shared" si="28"/>
        <v>1</v>
      </c>
      <c r="I158" s="19">
        <v>38707</v>
      </c>
      <c r="J158" s="12">
        <v>0.995</v>
      </c>
      <c r="K158" s="12">
        <f t="shared" si="29"/>
        <v>0.90269196030198662</v>
      </c>
      <c r="L158" s="12">
        <v>0.96822043926644308</v>
      </c>
      <c r="M158" s="12">
        <f t="shared" si="31"/>
        <v>0.96336501911861416</v>
      </c>
      <c r="N158" s="12">
        <f t="shared" si="32"/>
        <v>0.90862963790233309</v>
      </c>
      <c r="O158" s="14">
        <f t="shared" si="33"/>
        <v>0.96822043926644286</v>
      </c>
      <c r="P158" s="12">
        <f t="shared" si="34"/>
        <v>1.027130875790671</v>
      </c>
    </row>
    <row r="159" spans="1:16" x14ac:dyDescent="0.25">
      <c r="A159" s="28" t="s">
        <v>115</v>
      </c>
      <c r="B159" s="16">
        <v>117055</v>
      </c>
      <c r="C159" s="16">
        <v>30199978.030000001</v>
      </c>
      <c r="D159" s="11">
        <f t="shared" si="27"/>
        <v>258</v>
      </c>
      <c r="E159" s="29">
        <v>1.0932702914971626</v>
      </c>
      <c r="F159" s="12">
        <f t="shared" si="30"/>
        <v>0.88504806835179506</v>
      </c>
      <c r="G159" s="16">
        <v>8794</v>
      </c>
      <c r="H159" s="13">
        <f t="shared" si="28"/>
        <v>1</v>
      </c>
      <c r="I159" s="19">
        <v>40468</v>
      </c>
      <c r="J159" s="12">
        <v>0.99099999999999999</v>
      </c>
      <c r="K159" s="12">
        <f t="shared" si="29"/>
        <v>0.88504806835179506</v>
      </c>
      <c r="L159" s="12">
        <v>0.96822043926644308</v>
      </c>
      <c r="M159" s="12">
        <f t="shared" si="31"/>
        <v>0.95949219492115234</v>
      </c>
      <c r="N159" s="12">
        <f t="shared" si="32"/>
        <v>0.89086968892867968</v>
      </c>
      <c r="O159" s="14">
        <f t="shared" si="33"/>
        <v>0.96822043926644286</v>
      </c>
      <c r="P159" s="12">
        <f t="shared" si="34"/>
        <v>1.027130875790671</v>
      </c>
    </row>
    <row r="160" spans="1:16" x14ac:dyDescent="0.25">
      <c r="A160" s="28" t="s">
        <v>116</v>
      </c>
      <c r="B160" s="16">
        <v>116733.66667000001</v>
      </c>
      <c r="C160" s="16">
        <v>31687749.260000002</v>
      </c>
      <c r="D160" s="11">
        <f t="shared" si="27"/>
        <v>271.45</v>
      </c>
      <c r="E160" s="29">
        <v>1.0934978567430793</v>
      </c>
      <c r="F160" s="12">
        <f t="shared" si="30"/>
        <v>0.93099341498717225</v>
      </c>
      <c r="G160" s="16">
        <v>9068</v>
      </c>
      <c r="H160" s="13">
        <f t="shared" si="28"/>
        <v>1</v>
      </c>
      <c r="I160" s="19">
        <v>37749</v>
      </c>
      <c r="J160" s="12">
        <v>0.98699999999999999</v>
      </c>
      <c r="K160" s="12">
        <f t="shared" si="29"/>
        <v>0.93099341498717225</v>
      </c>
      <c r="L160" s="12">
        <v>0.96182673883963388</v>
      </c>
      <c r="M160" s="12">
        <f t="shared" si="31"/>
        <v>0.95561937072369063</v>
      </c>
      <c r="N160" s="12">
        <f t="shared" si="32"/>
        <v>0.93711725234182208</v>
      </c>
      <c r="O160" s="14">
        <f t="shared" si="33"/>
        <v>0.96182673883963365</v>
      </c>
      <c r="P160" s="12">
        <f t="shared" si="34"/>
        <v>1.0203481568430033</v>
      </c>
    </row>
    <row r="161" spans="1:16" x14ac:dyDescent="0.25">
      <c r="A161" s="28" t="s">
        <v>117</v>
      </c>
      <c r="B161" s="16">
        <v>119970.66667000001</v>
      </c>
      <c r="C161" s="16">
        <v>33003878.609999999</v>
      </c>
      <c r="D161" s="11">
        <f t="shared" si="27"/>
        <v>275.10000000000002</v>
      </c>
      <c r="E161" s="29">
        <v>1.0975669342915446</v>
      </c>
      <c r="F161" s="12">
        <f t="shared" si="30"/>
        <v>0.94001389854482076</v>
      </c>
      <c r="G161" s="16">
        <v>9532</v>
      </c>
      <c r="H161" s="13">
        <f t="shared" si="28"/>
        <v>1</v>
      </c>
      <c r="I161" s="19">
        <v>39697</v>
      </c>
      <c r="J161" s="12">
        <v>0.98699999999999999</v>
      </c>
      <c r="K161" s="12">
        <f t="shared" si="29"/>
        <v>0.94001389854482076</v>
      </c>
      <c r="L161" s="12">
        <v>0.96182673883963388</v>
      </c>
      <c r="M161" s="12">
        <f t="shared" si="31"/>
        <v>0.95561937072369063</v>
      </c>
      <c r="N161" s="12">
        <f t="shared" si="32"/>
        <v>0.94619707034080824</v>
      </c>
      <c r="O161" s="14">
        <f t="shared" si="33"/>
        <v>0.96182673883963365</v>
      </c>
      <c r="P161" s="12">
        <f t="shared" si="34"/>
        <v>1.0203481568430033</v>
      </c>
    </row>
    <row r="162" spans="1:16" x14ac:dyDescent="0.25">
      <c r="A162" s="28" t="s">
        <v>118</v>
      </c>
      <c r="B162" s="16">
        <v>122570.08332999999</v>
      </c>
      <c r="C162" s="16">
        <v>32673202.98</v>
      </c>
      <c r="D162" s="11">
        <f t="shared" si="27"/>
        <v>266.57</v>
      </c>
      <c r="E162" s="29">
        <v>1.0900681331724242</v>
      </c>
      <c r="F162" s="12">
        <f t="shared" si="30"/>
        <v>0.91713301519771961</v>
      </c>
      <c r="G162" s="16">
        <v>9501</v>
      </c>
      <c r="H162" s="13">
        <f t="shared" si="28"/>
        <v>1</v>
      </c>
      <c r="I162" s="19">
        <v>39800</v>
      </c>
      <c r="J162" s="12">
        <v>0.98399999999999999</v>
      </c>
      <c r="K162" s="12">
        <f t="shared" si="29"/>
        <v>0.91713301519771961</v>
      </c>
      <c r="L162" s="12">
        <v>0.95543303841282479</v>
      </c>
      <c r="M162" s="12">
        <f t="shared" si="31"/>
        <v>0.95271475257559424</v>
      </c>
      <c r="N162" s="12">
        <f t="shared" si="32"/>
        <v>0.92316568237585195</v>
      </c>
      <c r="O162" s="14">
        <f t="shared" si="33"/>
        <v>0.95543303841282456</v>
      </c>
      <c r="P162" s="12">
        <f t="shared" si="34"/>
        <v>1.0135654378953356</v>
      </c>
    </row>
    <row r="163" spans="1:16" x14ac:dyDescent="0.25">
      <c r="A163" s="28" t="s">
        <v>119</v>
      </c>
      <c r="B163" s="16">
        <v>126228.16667000001</v>
      </c>
      <c r="C163" s="16">
        <v>32831087.379999999</v>
      </c>
      <c r="D163" s="11">
        <f t="shared" si="27"/>
        <v>260.08999999999997</v>
      </c>
      <c r="E163" s="29">
        <v>1.0898004471365887</v>
      </c>
      <c r="F163" s="12">
        <f t="shared" si="30"/>
        <v>0.89505839905578188</v>
      </c>
      <c r="G163" s="16">
        <v>9749</v>
      </c>
      <c r="H163" s="13">
        <f t="shared" si="28"/>
        <v>1</v>
      </c>
      <c r="I163" s="19">
        <v>40707</v>
      </c>
      <c r="J163" s="12">
        <v>0.97099999999999997</v>
      </c>
      <c r="K163" s="12">
        <f t="shared" si="29"/>
        <v>0.89505839905578188</v>
      </c>
      <c r="L163" s="12">
        <v>0.95543303841282479</v>
      </c>
      <c r="M163" s="12">
        <f t="shared" si="31"/>
        <v>0.94012807393384357</v>
      </c>
      <c r="N163" s="12">
        <f t="shared" si="32"/>
        <v>0.90094586503620067</v>
      </c>
      <c r="O163" s="14">
        <f t="shared" si="33"/>
        <v>0.95543303841282456</v>
      </c>
      <c r="P163" s="12">
        <f t="shared" si="34"/>
        <v>1.0135654378953356</v>
      </c>
    </row>
    <row r="164" spans="1:16" x14ac:dyDescent="0.25">
      <c r="A164" s="28" t="s">
        <v>120</v>
      </c>
      <c r="B164" s="16">
        <v>131709</v>
      </c>
      <c r="C164" s="16">
        <v>35059549.990000002</v>
      </c>
      <c r="D164" s="11">
        <f t="shared" si="27"/>
        <v>266.19</v>
      </c>
      <c r="E164" s="29">
        <v>1.0887606761364159</v>
      </c>
      <c r="F164" s="12">
        <f t="shared" si="30"/>
        <v>0.91692541172201558</v>
      </c>
      <c r="G164" s="16">
        <v>10263</v>
      </c>
      <c r="H164" s="13">
        <f t="shared" si="28"/>
        <v>1</v>
      </c>
      <c r="I164" s="19">
        <v>40811</v>
      </c>
      <c r="J164" s="12">
        <v>0.96899999999999997</v>
      </c>
      <c r="K164" s="12">
        <f t="shared" si="29"/>
        <v>0.91692541172201558</v>
      </c>
      <c r="L164" s="12">
        <v>0.95223618819942013</v>
      </c>
      <c r="M164" s="12">
        <f t="shared" si="31"/>
        <v>0.9381916618351126</v>
      </c>
      <c r="N164" s="12">
        <f t="shared" si="32"/>
        <v>0.92295671333740703</v>
      </c>
      <c r="O164" s="14">
        <f t="shared" si="33"/>
        <v>0.95223618819941991</v>
      </c>
      <c r="P164" s="12">
        <f t="shared" si="34"/>
        <v>1.0101740784215016</v>
      </c>
    </row>
    <row r="165" spans="1:16" x14ac:dyDescent="0.25">
      <c r="A165" s="28" t="s">
        <v>121</v>
      </c>
      <c r="B165" s="16">
        <v>137753.66667000001</v>
      </c>
      <c r="C165" s="16">
        <v>36046462.259999998</v>
      </c>
      <c r="D165" s="11">
        <f t="shared" si="27"/>
        <v>261.67</v>
      </c>
      <c r="E165" s="29">
        <v>1.0840391479671236</v>
      </c>
      <c r="F165" s="12">
        <f t="shared" si="30"/>
        <v>0.90528154624667556</v>
      </c>
      <c r="G165" s="16">
        <v>10591</v>
      </c>
      <c r="H165" s="13">
        <f t="shared" si="28"/>
        <v>1</v>
      </c>
      <c r="I165" s="19">
        <v>42821</v>
      </c>
      <c r="J165" s="12">
        <v>0.96799999999999997</v>
      </c>
      <c r="K165" s="12">
        <f t="shared" si="29"/>
        <v>0.90528154624667556</v>
      </c>
      <c r="L165" s="12">
        <v>0.95095744811405836</v>
      </c>
      <c r="M165" s="12">
        <f t="shared" si="31"/>
        <v>0.93722345578574717</v>
      </c>
      <c r="N165" s="12">
        <f t="shared" si="32"/>
        <v>0.91123625748322812</v>
      </c>
      <c r="O165" s="14">
        <f t="shared" si="33"/>
        <v>0.95095744811405813</v>
      </c>
      <c r="P165" s="12">
        <f t="shared" si="34"/>
        <v>1.0088175346319681</v>
      </c>
    </row>
    <row r="166" spans="1:16" x14ac:dyDescent="0.25">
      <c r="A166" s="28" t="s">
        <v>122</v>
      </c>
      <c r="B166" s="16">
        <v>139889.66667000001</v>
      </c>
      <c r="C166" s="16">
        <v>36100445.560000002</v>
      </c>
      <c r="D166" s="11">
        <f t="shared" si="27"/>
        <v>258.06</v>
      </c>
      <c r="E166" s="29">
        <v>1.0867589355506926</v>
      </c>
      <c r="F166" s="12">
        <f t="shared" si="30"/>
        <v>0.89055792459419181</v>
      </c>
      <c r="G166" s="16">
        <v>10450</v>
      </c>
      <c r="H166" s="13">
        <f t="shared" si="28"/>
        <v>1</v>
      </c>
      <c r="I166" s="19">
        <v>47399</v>
      </c>
      <c r="J166" s="12">
        <v>0.96799999999999997</v>
      </c>
      <c r="K166" s="12">
        <f t="shared" si="29"/>
        <v>0.89055792459419181</v>
      </c>
      <c r="L166" s="12">
        <v>0.94264563755920638</v>
      </c>
      <c r="M166" s="12">
        <f t="shared" si="31"/>
        <v>0.93722345578574717</v>
      </c>
      <c r="N166" s="12">
        <f t="shared" si="32"/>
        <v>0.8964157876008646</v>
      </c>
      <c r="O166" s="14">
        <f t="shared" si="33"/>
        <v>0.94264563755920616</v>
      </c>
      <c r="P166" s="12">
        <f t="shared" si="34"/>
        <v>1</v>
      </c>
    </row>
    <row r="167" spans="1:16" x14ac:dyDescent="0.25">
      <c r="A167" s="28" t="s">
        <v>123</v>
      </c>
      <c r="B167" s="16">
        <v>135311.58332999999</v>
      </c>
      <c r="C167" s="16">
        <v>33644997.090000004</v>
      </c>
      <c r="D167" s="11">
        <f t="shared" ref="D167:D222" si="35">ROUND(C167/B167,2)</f>
        <v>248.65</v>
      </c>
      <c r="E167" s="29">
        <v>1.0855237299309783</v>
      </c>
      <c r="F167" s="12">
        <f t="shared" si="30"/>
        <v>0.85906067952526599</v>
      </c>
      <c r="G167" s="16">
        <v>9858</v>
      </c>
      <c r="H167" s="13">
        <f t="shared" ref="H167:H222" si="36">MIN(SQRT(G167/3000),1)</f>
        <v>1</v>
      </c>
      <c r="I167" s="19">
        <v>47739</v>
      </c>
      <c r="J167" s="12">
        <v>0.96199999999999997</v>
      </c>
      <c r="K167" s="12">
        <f t="shared" ref="K167:K222" si="37">F167*H167+M167*(1-H167)</f>
        <v>0.85906067952526599</v>
      </c>
      <c r="L167" s="12">
        <v>0.93305508691899264</v>
      </c>
      <c r="M167" s="12">
        <f t="shared" si="31"/>
        <v>0.9314142194895545</v>
      </c>
      <c r="N167" s="12">
        <f t="shared" si="32"/>
        <v>0.86471136168316309</v>
      </c>
      <c r="O167" s="14">
        <f t="shared" si="33"/>
        <v>0.93305508691899242</v>
      </c>
      <c r="P167" s="12">
        <f t="shared" si="34"/>
        <v>0.98982592157849836</v>
      </c>
    </row>
    <row r="168" spans="1:16" x14ac:dyDescent="0.25">
      <c r="A168" s="28" t="s">
        <v>124</v>
      </c>
      <c r="B168" s="16">
        <v>130179.16667000001</v>
      </c>
      <c r="C168" s="16">
        <v>32388931.300000001</v>
      </c>
      <c r="D168" s="11">
        <f t="shared" si="35"/>
        <v>248.8</v>
      </c>
      <c r="E168" s="29">
        <v>1.074311488884452</v>
      </c>
      <c r="F168" s="12">
        <f t="shared" ref="F168:F222" si="38">D168/(E168*D$223)</f>
        <v>0.86855006111853306</v>
      </c>
      <c r="G168" s="16">
        <v>9439</v>
      </c>
      <c r="H168" s="13">
        <f t="shared" si="36"/>
        <v>1</v>
      </c>
      <c r="I168" s="19">
        <v>43887</v>
      </c>
      <c r="J168" s="12">
        <v>0.95899999999999996</v>
      </c>
      <c r="K168" s="12">
        <f t="shared" si="37"/>
        <v>0.86855006111853306</v>
      </c>
      <c r="L168" s="12">
        <v>0.92985823670558809</v>
      </c>
      <c r="M168" s="12">
        <f t="shared" ref="M168:M222" si="39">J168/$J$223</f>
        <v>0.92850960134145821</v>
      </c>
      <c r="N168" s="12">
        <f t="shared" ref="N168:N222" si="40">K168/$K$223</f>
        <v>0.87426316200951448</v>
      </c>
      <c r="O168" s="14">
        <f t="shared" ref="O168:O222" si="41">L168/$L$223</f>
        <v>0.92985823670558787</v>
      </c>
      <c r="P168" s="12">
        <f t="shared" si="34"/>
        <v>0.98643456210466451</v>
      </c>
    </row>
    <row r="169" spans="1:16" x14ac:dyDescent="0.25">
      <c r="A169" s="28" t="s">
        <v>125</v>
      </c>
      <c r="B169" s="16">
        <v>130260</v>
      </c>
      <c r="C169" s="16">
        <v>31756740.379999999</v>
      </c>
      <c r="D169" s="11">
        <f t="shared" si="35"/>
        <v>243.8</v>
      </c>
      <c r="E169" s="29">
        <v>1.0734799888598872</v>
      </c>
      <c r="F169" s="12">
        <f t="shared" si="38"/>
        <v>0.85175452139961239</v>
      </c>
      <c r="G169" s="16">
        <v>9471</v>
      </c>
      <c r="H169" s="13">
        <f t="shared" si="36"/>
        <v>1</v>
      </c>
      <c r="I169" s="19">
        <v>42903</v>
      </c>
      <c r="J169" s="12">
        <v>0.95599999999999996</v>
      </c>
      <c r="K169" s="12">
        <f t="shared" si="37"/>
        <v>0.85175452139961239</v>
      </c>
      <c r="L169" s="12">
        <v>0.92666138649218355</v>
      </c>
      <c r="M169" s="12">
        <f t="shared" si="39"/>
        <v>0.92560498319336193</v>
      </c>
      <c r="N169" s="12">
        <f t="shared" si="40"/>
        <v>0.85735714551184705</v>
      </c>
      <c r="O169" s="14">
        <f t="shared" si="41"/>
        <v>0.92666138649218333</v>
      </c>
      <c r="P169" s="12">
        <f t="shared" ref="P169:P222" si="42">O169/$O$166</f>
        <v>0.98304320263083078</v>
      </c>
    </row>
    <row r="170" spans="1:16" x14ac:dyDescent="0.25">
      <c r="A170" s="28" t="s">
        <v>126</v>
      </c>
      <c r="B170" s="16">
        <v>133439</v>
      </c>
      <c r="C170" s="16">
        <v>32168972.98</v>
      </c>
      <c r="D170" s="11">
        <f t="shared" si="35"/>
        <v>241.08</v>
      </c>
      <c r="E170" s="29">
        <v>1.0604184956679332</v>
      </c>
      <c r="F170" s="12">
        <f t="shared" si="38"/>
        <v>0.85262603183086416</v>
      </c>
      <c r="G170" s="16">
        <v>9655</v>
      </c>
      <c r="H170" s="13">
        <f t="shared" si="36"/>
        <v>1</v>
      </c>
      <c r="I170" s="19">
        <v>42096</v>
      </c>
      <c r="J170" s="12">
        <v>0.95499999999999996</v>
      </c>
      <c r="K170" s="12">
        <f t="shared" si="37"/>
        <v>0.85262603183086416</v>
      </c>
      <c r="L170" s="12">
        <v>0.923464536278779</v>
      </c>
      <c r="M170" s="12">
        <f t="shared" si="39"/>
        <v>0.9246367771439965</v>
      </c>
      <c r="N170" s="12">
        <f t="shared" si="40"/>
        <v>0.85823438851654987</v>
      </c>
      <c r="O170" s="14">
        <f t="shared" si="41"/>
        <v>0.92346453627877878</v>
      </c>
      <c r="P170" s="12">
        <f t="shared" si="42"/>
        <v>0.97965184315699694</v>
      </c>
    </row>
    <row r="171" spans="1:16" x14ac:dyDescent="0.25">
      <c r="A171" s="28" t="s">
        <v>127</v>
      </c>
      <c r="B171" s="16">
        <v>139271.16667000001</v>
      </c>
      <c r="C171" s="16">
        <v>32621549.68</v>
      </c>
      <c r="D171" s="11">
        <f t="shared" si="35"/>
        <v>234.23</v>
      </c>
      <c r="E171" s="29">
        <v>1.0550845097352379</v>
      </c>
      <c r="F171" s="12">
        <f t="shared" si="38"/>
        <v>0.8325876618688498</v>
      </c>
      <c r="G171" s="16">
        <v>9753</v>
      </c>
      <c r="H171" s="13">
        <f t="shared" si="36"/>
        <v>1</v>
      </c>
      <c r="I171" s="19">
        <v>43705</v>
      </c>
      <c r="J171" s="12">
        <v>0.95</v>
      </c>
      <c r="K171" s="12">
        <f t="shared" si="37"/>
        <v>0.8325876618688498</v>
      </c>
      <c r="L171" s="12">
        <v>0.90428343499835129</v>
      </c>
      <c r="M171" s="12">
        <f t="shared" si="39"/>
        <v>0.91979574689716925</v>
      </c>
      <c r="N171" s="12">
        <f t="shared" si="40"/>
        <v>0.83806421126511299</v>
      </c>
      <c r="O171" s="14">
        <f t="shared" si="41"/>
        <v>0.90428343499835107</v>
      </c>
      <c r="P171" s="12">
        <f t="shared" si="42"/>
        <v>0.95930368631399343</v>
      </c>
    </row>
    <row r="172" spans="1:16" x14ac:dyDescent="0.25">
      <c r="A172" s="28" t="s">
        <v>128</v>
      </c>
      <c r="B172" s="16">
        <v>142103.83332999999</v>
      </c>
      <c r="C172" s="16">
        <v>31623805.949999999</v>
      </c>
      <c r="D172" s="11">
        <f t="shared" si="35"/>
        <v>222.54</v>
      </c>
      <c r="E172" s="29">
        <v>1.0477724104271819</v>
      </c>
      <c r="F172" s="12">
        <f t="shared" si="38"/>
        <v>0.79655510351318626</v>
      </c>
      <c r="G172" s="16">
        <v>9966</v>
      </c>
      <c r="H172" s="13">
        <f t="shared" si="36"/>
        <v>1</v>
      </c>
      <c r="I172" s="19">
        <v>45929</v>
      </c>
      <c r="J172" s="12">
        <v>0.94699999999999995</v>
      </c>
      <c r="K172" s="12">
        <f t="shared" si="37"/>
        <v>0.79655510351318626</v>
      </c>
      <c r="L172" s="12">
        <v>0.89149603414473311</v>
      </c>
      <c r="M172" s="12">
        <f t="shared" si="39"/>
        <v>0.91689112874907297</v>
      </c>
      <c r="N172" s="12">
        <f t="shared" si="40"/>
        <v>0.80179463992601707</v>
      </c>
      <c r="O172" s="14">
        <f t="shared" si="41"/>
        <v>0.89149603414473289</v>
      </c>
      <c r="P172" s="12">
        <f t="shared" si="42"/>
        <v>0.94573824841865817</v>
      </c>
    </row>
    <row r="173" spans="1:16" x14ac:dyDescent="0.25">
      <c r="A173" s="28" t="s">
        <v>129</v>
      </c>
      <c r="B173" s="16">
        <v>141395.58332999999</v>
      </c>
      <c r="C173" s="16">
        <v>31815955.670000002</v>
      </c>
      <c r="D173" s="11">
        <f t="shared" si="35"/>
        <v>225.01</v>
      </c>
      <c r="E173" s="29">
        <v>1.0499887547314473</v>
      </c>
      <c r="F173" s="12">
        <f t="shared" si="38"/>
        <v>0.80369611901658289</v>
      </c>
      <c r="G173" s="16">
        <v>9617</v>
      </c>
      <c r="H173" s="13">
        <f t="shared" si="36"/>
        <v>1</v>
      </c>
      <c r="I173" s="19">
        <v>47784</v>
      </c>
      <c r="J173" s="12">
        <v>0.94</v>
      </c>
      <c r="K173" s="12">
        <f t="shared" si="37"/>
        <v>0.80369611901658289</v>
      </c>
      <c r="L173" s="12">
        <v>0.88829918393132856</v>
      </c>
      <c r="M173" s="12">
        <f t="shared" si="39"/>
        <v>0.91011368640351487</v>
      </c>
      <c r="N173" s="12">
        <f t="shared" si="40"/>
        <v>0.80898262720900516</v>
      </c>
      <c r="O173" s="14">
        <f t="shared" si="41"/>
        <v>0.88829918393132834</v>
      </c>
      <c r="P173" s="12">
        <f t="shared" si="42"/>
        <v>0.94234688894482432</v>
      </c>
    </row>
    <row r="174" spans="1:16" x14ac:dyDescent="0.25">
      <c r="A174" s="28" t="s">
        <v>130</v>
      </c>
      <c r="B174" s="16">
        <v>140208.83332999999</v>
      </c>
      <c r="C174" s="16">
        <v>30162174.149999999</v>
      </c>
      <c r="D174" s="11">
        <f t="shared" si="35"/>
        <v>215.12</v>
      </c>
      <c r="E174" s="29">
        <v>1.0424494940472477</v>
      </c>
      <c r="F174" s="12">
        <f t="shared" si="38"/>
        <v>0.77392783312266689</v>
      </c>
      <c r="G174" s="16">
        <v>9460</v>
      </c>
      <c r="H174" s="13">
        <f t="shared" si="36"/>
        <v>1</v>
      </c>
      <c r="I174" s="19">
        <v>46085</v>
      </c>
      <c r="J174" s="12">
        <v>0.94</v>
      </c>
      <c r="K174" s="12">
        <f t="shared" si="37"/>
        <v>0.77392783312266689</v>
      </c>
      <c r="L174" s="12">
        <v>0.88510233371792391</v>
      </c>
      <c r="M174" s="12">
        <f t="shared" si="39"/>
        <v>0.91011368640351487</v>
      </c>
      <c r="N174" s="12">
        <f t="shared" si="40"/>
        <v>0.77901853311901981</v>
      </c>
      <c r="O174" s="14">
        <f t="shared" si="41"/>
        <v>0.88510233371792368</v>
      </c>
      <c r="P174" s="12">
        <f t="shared" si="42"/>
        <v>0.93895552947099037</v>
      </c>
    </row>
    <row r="175" spans="1:16" x14ac:dyDescent="0.25">
      <c r="A175" s="28" t="s">
        <v>131</v>
      </c>
      <c r="B175" s="16">
        <v>139730.33332999999</v>
      </c>
      <c r="C175" s="16">
        <v>29656596.82</v>
      </c>
      <c r="D175" s="11">
        <f t="shared" si="35"/>
        <v>212.24</v>
      </c>
      <c r="E175" s="29">
        <v>1.0270177033773396</v>
      </c>
      <c r="F175" s="12">
        <f t="shared" si="38"/>
        <v>0.77503980247100257</v>
      </c>
      <c r="G175" s="16">
        <v>9261</v>
      </c>
      <c r="H175" s="13">
        <f t="shared" si="36"/>
        <v>1</v>
      </c>
      <c r="I175" s="19">
        <v>45923</v>
      </c>
      <c r="J175" s="12">
        <v>0.92500000000000004</v>
      </c>
      <c r="K175" s="12">
        <f t="shared" si="37"/>
        <v>0.77503980247100257</v>
      </c>
      <c r="L175" s="12">
        <v>0.87855222986043402</v>
      </c>
      <c r="M175" s="12">
        <f t="shared" si="39"/>
        <v>0.89559059566303334</v>
      </c>
      <c r="N175" s="12">
        <f t="shared" si="40"/>
        <v>0.78013781671826521</v>
      </c>
      <c r="O175" s="14">
        <f t="shared" si="41"/>
        <v>0.8785522298604338</v>
      </c>
      <c r="P175" s="12">
        <f t="shared" si="42"/>
        <v>0.93200689087711741</v>
      </c>
    </row>
    <row r="176" spans="1:16" x14ac:dyDescent="0.25">
      <c r="A176" s="28" t="s">
        <v>132</v>
      </c>
      <c r="B176" s="16">
        <v>138381.25</v>
      </c>
      <c r="C176" s="16">
        <v>29201363.48</v>
      </c>
      <c r="D176" s="11">
        <f t="shared" si="35"/>
        <v>211.02</v>
      </c>
      <c r="E176" s="29">
        <v>1.02889006241911</v>
      </c>
      <c r="F176" s="12">
        <f t="shared" si="38"/>
        <v>0.7691824125050879</v>
      </c>
      <c r="G176" s="16">
        <v>9032</v>
      </c>
      <c r="H176" s="13">
        <f t="shared" si="36"/>
        <v>1</v>
      </c>
      <c r="I176" s="19">
        <v>45963</v>
      </c>
      <c r="J176" s="12">
        <v>0.92400000000000004</v>
      </c>
      <c r="K176" s="12">
        <f t="shared" si="37"/>
        <v>0.7691824125050879</v>
      </c>
      <c r="L176" s="12">
        <v>0.87404494375834696</v>
      </c>
      <c r="M176" s="12">
        <f t="shared" si="39"/>
        <v>0.8946223896136678</v>
      </c>
      <c r="N176" s="12">
        <f t="shared" si="40"/>
        <v>0.77424189833432244</v>
      </c>
      <c r="O176" s="14">
        <f t="shared" si="41"/>
        <v>0.87404494375834674</v>
      </c>
      <c r="P176" s="12">
        <f t="shared" si="42"/>
        <v>0.92722536330992067</v>
      </c>
    </row>
    <row r="177" spans="1:16" x14ac:dyDescent="0.25">
      <c r="A177" s="28" t="s">
        <v>133</v>
      </c>
      <c r="B177" s="16">
        <v>136371.75</v>
      </c>
      <c r="C177" s="16">
        <v>28309471.390000001</v>
      </c>
      <c r="D177" s="11">
        <f t="shared" si="35"/>
        <v>207.59</v>
      </c>
      <c r="E177" s="29">
        <v>1.0058097497052614</v>
      </c>
      <c r="F177" s="12">
        <f t="shared" si="38"/>
        <v>0.77404335587673911</v>
      </c>
      <c r="G177" s="16">
        <v>8833</v>
      </c>
      <c r="H177" s="13">
        <f t="shared" si="36"/>
        <v>1</v>
      </c>
      <c r="I177" s="19">
        <v>45770</v>
      </c>
      <c r="J177" s="12">
        <v>0.92300000000000004</v>
      </c>
      <c r="K177" s="12">
        <f t="shared" si="37"/>
        <v>0.77404335587673911</v>
      </c>
      <c r="L177" s="12">
        <v>0.87743730834533917</v>
      </c>
      <c r="M177" s="12">
        <f t="shared" si="39"/>
        <v>0.89365418356430237</v>
      </c>
      <c r="N177" s="12">
        <f t="shared" si="40"/>
        <v>0.77913481575231924</v>
      </c>
      <c r="O177" s="14">
        <f t="shared" si="41"/>
        <v>0.87743730834533895</v>
      </c>
      <c r="P177" s="12">
        <f t="shared" si="42"/>
        <v>0.93082413304037426</v>
      </c>
    </row>
    <row r="178" spans="1:16" x14ac:dyDescent="0.25">
      <c r="A178" s="28" t="s">
        <v>134</v>
      </c>
      <c r="B178" s="16">
        <v>134256.75</v>
      </c>
      <c r="C178" s="16">
        <v>26207837.390000001</v>
      </c>
      <c r="D178" s="11">
        <f t="shared" si="35"/>
        <v>195.21</v>
      </c>
      <c r="E178" s="29">
        <v>0.99792354954847784</v>
      </c>
      <c r="F178" s="12">
        <f t="shared" si="38"/>
        <v>0.73363406585841096</v>
      </c>
      <c r="G178" s="16">
        <v>8456</v>
      </c>
      <c r="H178" s="13">
        <f t="shared" si="36"/>
        <v>1</v>
      </c>
      <c r="I178" s="19">
        <v>44360</v>
      </c>
      <c r="J178" s="12">
        <v>0.92100000000000004</v>
      </c>
      <c r="K178" s="12">
        <f t="shared" si="37"/>
        <v>0.73363406585841096</v>
      </c>
      <c r="L178" s="12">
        <v>0.85148315902585048</v>
      </c>
      <c r="M178" s="12">
        <f t="shared" si="39"/>
        <v>0.89171777146557152</v>
      </c>
      <c r="N178" s="12">
        <f t="shared" si="40"/>
        <v>0.73845972372539948</v>
      </c>
      <c r="O178" s="14">
        <f t="shared" si="41"/>
        <v>0.85148315902585026</v>
      </c>
      <c r="P178" s="12">
        <f t="shared" si="42"/>
        <v>0.90329082859874787</v>
      </c>
    </row>
    <row r="179" spans="1:16" x14ac:dyDescent="0.25">
      <c r="A179" s="28" t="s">
        <v>135</v>
      </c>
      <c r="B179" s="16">
        <v>132276.83332999999</v>
      </c>
      <c r="C179" s="16">
        <v>25191534.27</v>
      </c>
      <c r="D179" s="11">
        <f t="shared" si="35"/>
        <v>190.45</v>
      </c>
      <c r="E179" s="29">
        <v>0.99027656728230495</v>
      </c>
      <c r="F179" s="12">
        <f t="shared" si="38"/>
        <v>0.72127216728230481</v>
      </c>
      <c r="G179" s="16">
        <v>8291</v>
      </c>
      <c r="H179" s="13">
        <f t="shared" si="36"/>
        <v>1</v>
      </c>
      <c r="I179" s="19">
        <v>43694</v>
      </c>
      <c r="J179" s="12">
        <v>0.91300000000000003</v>
      </c>
      <c r="K179" s="12">
        <f t="shared" si="37"/>
        <v>0.72127216728230481</v>
      </c>
      <c r="L179" s="12">
        <v>0.84993698137047335</v>
      </c>
      <c r="M179" s="12">
        <f t="shared" si="39"/>
        <v>0.88397212307064799</v>
      </c>
      <c r="N179" s="12">
        <f t="shared" si="40"/>
        <v>0.72601651173175885</v>
      </c>
      <c r="O179" s="14">
        <f t="shared" si="41"/>
        <v>0.84993698137047313</v>
      </c>
      <c r="P179" s="12">
        <f t="shared" si="42"/>
        <v>0.90165057525881764</v>
      </c>
    </row>
    <row r="180" spans="1:16" x14ac:dyDescent="0.25">
      <c r="A180" s="28" t="s">
        <v>136</v>
      </c>
      <c r="B180" s="16">
        <v>130984.25</v>
      </c>
      <c r="C180" s="16">
        <v>24962088.219999999</v>
      </c>
      <c r="D180" s="11">
        <f t="shared" si="35"/>
        <v>190.57</v>
      </c>
      <c r="E180" s="29">
        <v>0.9920274648714219</v>
      </c>
      <c r="F180" s="12">
        <f t="shared" si="38"/>
        <v>0.72045280620302599</v>
      </c>
      <c r="G180" s="16">
        <v>8342</v>
      </c>
      <c r="H180" s="13">
        <f t="shared" si="36"/>
        <v>1</v>
      </c>
      <c r="I180" s="19">
        <v>43259</v>
      </c>
      <c r="J180" s="12">
        <v>0.90800000000000003</v>
      </c>
      <c r="K180" s="12">
        <f t="shared" si="37"/>
        <v>0.72045280620302599</v>
      </c>
      <c r="L180" s="12">
        <v>0.84674013115706881</v>
      </c>
      <c r="M180" s="12">
        <f t="shared" si="39"/>
        <v>0.87913109282382074</v>
      </c>
      <c r="N180" s="12">
        <f t="shared" si="40"/>
        <v>0.72519176110417227</v>
      </c>
      <c r="O180" s="14">
        <f t="shared" si="41"/>
        <v>0.84674013115706859</v>
      </c>
      <c r="P180" s="12">
        <f t="shared" si="42"/>
        <v>0.8982592157849838</v>
      </c>
    </row>
    <row r="181" spans="1:16" x14ac:dyDescent="0.25">
      <c r="A181" s="28" t="s">
        <v>137</v>
      </c>
      <c r="B181" s="16">
        <v>128873.33332999999</v>
      </c>
      <c r="C181" s="16">
        <v>23988590.469999999</v>
      </c>
      <c r="D181" s="11">
        <f t="shared" si="35"/>
        <v>186.14</v>
      </c>
      <c r="E181" s="29">
        <v>0.98737718072271674</v>
      </c>
      <c r="F181" s="12">
        <f t="shared" si="38"/>
        <v>0.70701938743406378</v>
      </c>
      <c r="G181" s="16">
        <v>7986</v>
      </c>
      <c r="H181" s="13">
        <f t="shared" si="36"/>
        <v>1</v>
      </c>
      <c r="I181" s="19">
        <v>41927</v>
      </c>
      <c r="J181" s="12">
        <v>0.90700000000000003</v>
      </c>
      <c r="K181" s="12">
        <f t="shared" si="37"/>
        <v>0.70701938743406378</v>
      </c>
      <c r="L181" s="12">
        <v>0.84482202102902604</v>
      </c>
      <c r="M181" s="12">
        <f t="shared" si="39"/>
        <v>0.87816288677445531</v>
      </c>
      <c r="N181" s="12">
        <f t="shared" si="40"/>
        <v>0.71166998073099919</v>
      </c>
      <c r="O181" s="14">
        <f t="shared" si="41"/>
        <v>0.84482202102902582</v>
      </c>
      <c r="P181" s="12">
        <f t="shared" si="42"/>
        <v>0.89622440010068349</v>
      </c>
    </row>
    <row r="182" spans="1:16" x14ac:dyDescent="0.25">
      <c r="A182" s="28" t="s">
        <v>138</v>
      </c>
      <c r="B182" s="16">
        <v>126519.5</v>
      </c>
      <c r="C182" s="16">
        <v>23708069.98</v>
      </c>
      <c r="D182" s="11">
        <f t="shared" si="35"/>
        <v>187.39</v>
      </c>
      <c r="E182" s="29">
        <v>0.97107847981640072</v>
      </c>
      <c r="F182" s="12">
        <f t="shared" si="38"/>
        <v>0.72371367802394415</v>
      </c>
      <c r="G182" s="16">
        <v>7982</v>
      </c>
      <c r="H182" s="13">
        <f t="shared" si="36"/>
        <v>1</v>
      </c>
      <c r="I182" s="19">
        <v>41520</v>
      </c>
      <c r="J182" s="12">
        <v>0.90600000000000003</v>
      </c>
      <c r="K182" s="12">
        <f t="shared" si="37"/>
        <v>0.72371367802394415</v>
      </c>
      <c r="L182" s="12">
        <v>0.84443207708613055</v>
      </c>
      <c r="M182" s="12">
        <f t="shared" si="39"/>
        <v>0.87719468072508988</v>
      </c>
      <c r="N182" s="12">
        <f t="shared" si="40"/>
        <v>0.72847408210866593</v>
      </c>
      <c r="O182" s="14">
        <f t="shared" si="41"/>
        <v>0.84443207708613033</v>
      </c>
      <c r="P182" s="12">
        <f t="shared" si="42"/>
        <v>0.89581073039559134</v>
      </c>
    </row>
    <row r="183" spans="1:16" x14ac:dyDescent="0.25">
      <c r="A183" s="28" t="s">
        <v>139</v>
      </c>
      <c r="B183" s="16">
        <v>122668.08332999999</v>
      </c>
      <c r="C183" s="16">
        <v>22170349.75</v>
      </c>
      <c r="D183" s="11">
        <f t="shared" si="35"/>
        <v>180.73</v>
      </c>
      <c r="E183" s="29">
        <v>0.97168044777633278</v>
      </c>
      <c r="F183" s="12">
        <f t="shared" si="38"/>
        <v>0.69755986351191268</v>
      </c>
      <c r="G183" s="16">
        <v>7383</v>
      </c>
      <c r="H183" s="13">
        <f t="shared" si="36"/>
        <v>1</v>
      </c>
      <c r="I183" s="19">
        <v>41709</v>
      </c>
      <c r="J183" s="12">
        <v>0.89800000000000002</v>
      </c>
      <c r="K183" s="12">
        <f t="shared" si="37"/>
        <v>0.69755986351191268</v>
      </c>
      <c r="L183" s="12">
        <v>0.82803536408976819</v>
      </c>
      <c r="M183" s="12">
        <f t="shared" si="39"/>
        <v>0.86944903233016635</v>
      </c>
      <c r="N183" s="12">
        <f t="shared" si="40"/>
        <v>0.70214823447191299</v>
      </c>
      <c r="O183" s="14">
        <f t="shared" si="41"/>
        <v>0.82803536408976797</v>
      </c>
      <c r="P183" s="12">
        <f t="shared" si="42"/>
        <v>0.87841637524977179</v>
      </c>
    </row>
    <row r="184" spans="1:16" x14ac:dyDescent="0.25">
      <c r="A184" s="28" t="s">
        <v>140</v>
      </c>
      <c r="B184" s="16">
        <v>117874.08332999999</v>
      </c>
      <c r="C184" s="16">
        <v>20980242.219999999</v>
      </c>
      <c r="D184" s="11">
        <f t="shared" si="35"/>
        <v>177.99</v>
      </c>
      <c r="E184" s="29">
        <v>0.96610070014371885</v>
      </c>
      <c r="F184" s="12">
        <f t="shared" si="38"/>
        <v>0.69095204343190075</v>
      </c>
      <c r="G184" s="16">
        <v>7318</v>
      </c>
      <c r="H184" s="13">
        <f t="shared" si="36"/>
        <v>1</v>
      </c>
      <c r="I184" s="19">
        <v>40495</v>
      </c>
      <c r="J184" s="12">
        <v>0.89800000000000002</v>
      </c>
      <c r="K184" s="12">
        <f t="shared" si="37"/>
        <v>0.69095204343190075</v>
      </c>
      <c r="L184" s="12">
        <v>0.82319119678361263</v>
      </c>
      <c r="M184" s="12">
        <f t="shared" si="39"/>
        <v>0.86944903233016635</v>
      </c>
      <c r="N184" s="12">
        <f t="shared" si="40"/>
        <v>0.69549694983588239</v>
      </c>
      <c r="O184" s="14">
        <f t="shared" si="41"/>
        <v>0.82319119678361241</v>
      </c>
      <c r="P184" s="12">
        <f t="shared" si="42"/>
        <v>0.87327746926735128</v>
      </c>
    </row>
    <row r="185" spans="1:16" x14ac:dyDescent="0.25">
      <c r="A185" s="28" t="s">
        <v>141</v>
      </c>
      <c r="B185" s="16">
        <v>111225.33332999999</v>
      </c>
      <c r="C185" s="16">
        <v>19373233.899999999</v>
      </c>
      <c r="D185" s="11">
        <f t="shared" si="35"/>
        <v>174.18</v>
      </c>
      <c r="E185" s="29">
        <v>0.93912779621225861</v>
      </c>
      <c r="F185" s="12">
        <f t="shared" si="38"/>
        <v>0.69558192896332927</v>
      </c>
      <c r="G185" s="16">
        <v>6748</v>
      </c>
      <c r="H185" s="13">
        <f t="shared" si="36"/>
        <v>1</v>
      </c>
      <c r="I185" s="19">
        <v>37108</v>
      </c>
      <c r="J185" s="12">
        <v>0.96099999999999997</v>
      </c>
      <c r="K185" s="12">
        <f t="shared" si="37"/>
        <v>0.69558192896332927</v>
      </c>
      <c r="L185" s="12">
        <v>0.83714958051685517</v>
      </c>
      <c r="M185" s="12">
        <f t="shared" si="39"/>
        <v>0.93044601344018907</v>
      </c>
      <c r="N185" s="12">
        <f t="shared" si="40"/>
        <v>0.70015728957408474</v>
      </c>
      <c r="O185" s="14">
        <f t="shared" si="41"/>
        <v>0.83714958051685495</v>
      </c>
      <c r="P185" s="12">
        <f t="shared" si="42"/>
        <v>0.88808513736348227</v>
      </c>
    </row>
    <row r="186" spans="1:16" x14ac:dyDescent="0.25">
      <c r="A186" s="28" t="s">
        <v>142</v>
      </c>
      <c r="B186" s="16">
        <v>110605.75</v>
      </c>
      <c r="C186" s="16">
        <v>19660724.620000001</v>
      </c>
      <c r="D186" s="11">
        <f t="shared" si="35"/>
        <v>177.75</v>
      </c>
      <c r="E186" s="29">
        <v>0.93815605603529351</v>
      </c>
      <c r="F186" s="12">
        <f t="shared" si="38"/>
        <v>0.71057385242867632</v>
      </c>
      <c r="G186" s="16">
        <v>6926</v>
      </c>
      <c r="H186" s="13">
        <f t="shared" si="36"/>
        <v>1</v>
      </c>
      <c r="I186" s="19">
        <v>36226</v>
      </c>
      <c r="J186" s="12">
        <v>0.96799999999999997</v>
      </c>
      <c r="K186" s="12">
        <f t="shared" si="37"/>
        <v>0.71057385242867632</v>
      </c>
      <c r="L186" s="12">
        <v>0.84034643073025972</v>
      </c>
      <c r="M186" s="12">
        <f t="shared" si="39"/>
        <v>0.93722345578574717</v>
      </c>
      <c r="N186" s="12">
        <f t="shared" si="40"/>
        <v>0.71524782609024096</v>
      </c>
      <c r="O186" s="14">
        <f t="shared" si="41"/>
        <v>0.8403464307302595</v>
      </c>
      <c r="P186" s="12">
        <f t="shared" si="42"/>
        <v>0.89147649683731611</v>
      </c>
    </row>
    <row r="187" spans="1:16" x14ac:dyDescent="0.25">
      <c r="A187" s="28" t="s">
        <v>143</v>
      </c>
      <c r="B187" s="16">
        <v>110552.58332999999</v>
      </c>
      <c r="C187" s="16">
        <v>19213676.890000001</v>
      </c>
      <c r="D187" s="11">
        <f t="shared" si="35"/>
        <v>173.8</v>
      </c>
      <c r="E187" s="29">
        <v>0.92827811248003356</v>
      </c>
      <c r="F187" s="12">
        <f t="shared" si="38"/>
        <v>0.70217661361930672</v>
      </c>
      <c r="G187" s="16">
        <v>6793</v>
      </c>
      <c r="H187" s="13">
        <f t="shared" si="36"/>
        <v>1</v>
      </c>
      <c r="I187" s="19">
        <v>35935</v>
      </c>
      <c r="J187" s="12">
        <v>0.97399999999999998</v>
      </c>
      <c r="K187" s="12">
        <f t="shared" si="37"/>
        <v>0.70217661361930672</v>
      </c>
      <c r="L187" s="12">
        <v>0.84354328094366426</v>
      </c>
      <c r="M187" s="12">
        <f t="shared" si="39"/>
        <v>0.94303269208193985</v>
      </c>
      <c r="N187" s="12">
        <f t="shared" si="40"/>
        <v>0.70679535238461011</v>
      </c>
      <c r="O187" s="14">
        <f t="shared" si="41"/>
        <v>0.84354328094366404</v>
      </c>
      <c r="P187" s="12">
        <f t="shared" si="42"/>
        <v>0.89486785631114996</v>
      </c>
    </row>
    <row r="188" spans="1:16" x14ac:dyDescent="0.25">
      <c r="A188" s="28" t="s">
        <v>144</v>
      </c>
      <c r="B188" s="16">
        <v>110702.58332999999</v>
      </c>
      <c r="C188" s="16">
        <v>19967766.07</v>
      </c>
      <c r="D188" s="11">
        <f t="shared" si="35"/>
        <v>180.37</v>
      </c>
      <c r="E188" s="29">
        <v>0.92647315309840561</v>
      </c>
      <c r="F188" s="12">
        <f t="shared" si="38"/>
        <v>0.73014004048825543</v>
      </c>
      <c r="G188" s="16">
        <v>6677</v>
      </c>
      <c r="H188" s="13">
        <f t="shared" si="36"/>
        <v>1</v>
      </c>
      <c r="I188" s="19">
        <v>35795</v>
      </c>
      <c r="J188" s="12">
        <v>0.97599999999999998</v>
      </c>
      <c r="K188" s="12">
        <f t="shared" si="37"/>
        <v>0.73014004048825543</v>
      </c>
      <c r="L188" s="12">
        <v>0.84753925954909604</v>
      </c>
      <c r="M188" s="12">
        <f t="shared" si="39"/>
        <v>0.9449691041806707</v>
      </c>
      <c r="N188" s="12">
        <f t="shared" si="40"/>
        <v>0.73494271554705715</v>
      </c>
      <c r="O188" s="14">
        <f t="shared" si="41"/>
        <v>0.84753925954909581</v>
      </c>
      <c r="P188" s="12">
        <f t="shared" si="42"/>
        <v>0.89910696637140397</v>
      </c>
    </row>
    <row r="189" spans="1:16" x14ac:dyDescent="0.25">
      <c r="A189" s="28" t="s">
        <v>145</v>
      </c>
      <c r="B189" s="16">
        <v>103629.33332999999</v>
      </c>
      <c r="C189" s="16">
        <v>18971161.609999999</v>
      </c>
      <c r="D189" s="11">
        <f t="shared" si="35"/>
        <v>183.07</v>
      </c>
      <c r="E189" s="29">
        <v>0.92606083030657693</v>
      </c>
      <c r="F189" s="12">
        <f t="shared" si="38"/>
        <v>0.74139963126236053</v>
      </c>
      <c r="G189" s="16">
        <v>6405</v>
      </c>
      <c r="H189" s="13">
        <f t="shared" si="36"/>
        <v>1</v>
      </c>
      <c r="I189" s="19">
        <v>35500</v>
      </c>
      <c r="J189" s="12">
        <v>0.98099999999999998</v>
      </c>
      <c r="K189" s="12">
        <f t="shared" si="37"/>
        <v>0.74139963126236053</v>
      </c>
      <c r="L189" s="12">
        <v>0.84993698137047335</v>
      </c>
      <c r="M189" s="12">
        <f t="shared" si="39"/>
        <v>0.94981013442749795</v>
      </c>
      <c r="N189" s="12">
        <f t="shared" si="40"/>
        <v>0.74627636903897587</v>
      </c>
      <c r="O189" s="14">
        <f t="shared" si="41"/>
        <v>0.84993698137047313</v>
      </c>
      <c r="P189" s="12">
        <f t="shared" si="42"/>
        <v>0.90165057525881764</v>
      </c>
    </row>
    <row r="190" spans="1:16" x14ac:dyDescent="0.25">
      <c r="A190" s="28" t="s">
        <v>146</v>
      </c>
      <c r="B190" s="16">
        <v>94829.166670000006</v>
      </c>
      <c r="C190" s="16">
        <v>17115472.949999999</v>
      </c>
      <c r="D190" s="11">
        <f t="shared" si="35"/>
        <v>180.49</v>
      </c>
      <c r="E190" s="29">
        <v>0.91717229953793999</v>
      </c>
      <c r="F190" s="12">
        <f t="shared" si="38"/>
        <v>0.73803492632743972</v>
      </c>
      <c r="G190" s="16">
        <v>5915</v>
      </c>
      <c r="H190" s="13">
        <f t="shared" si="36"/>
        <v>1</v>
      </c>
      <c r="I190" s="19">
        <v>36890</v>
      </c>
      <c r="J190" s="12">
        <v>0.98599999999999999</v>
      </c>
      <c r="K190" s="12">
        <f t="shared" si="37"/>
        <v>0.73803492632743972</v>
      </c>
      <c r="L190" s="12">
        <v>0.85108987033066175</v>
      </c>
      <c r="M190" s="12">
        <f t="shared" si="39"/>
        <v>0.9546511646743252</v>
      </c>
      <c r="N190" s="12">
        <f t="shared" si="40"/>
        <v>0.74288953193272478</v>
      </c>
      <c r="O190" s="14">
        <f t="shared" si="41"/>
        <v>0.85108987033066152</v>
      </c>
      <c r="P190" s="12">
        <f t="shared" si="42"/>
        <v>0.90287361063314298</v>
      </c>
    </row>
    <row r="191" spans="1:16" x14ac:dyDescent="0.25">
      <c r="A191" s="28" t="s">
        <v>147</v>
      </c>
      <c r="B191" s="16">
        <v>85804.75</v>
      </c>
      <c r="C191" s="16">
        <v>15899138.59</v>
      </c>
      <c r="D191" s="11">
        <f t="shared" si="35"/>
        <v>185.29</v>
      </c>
      <c r="E191" s="29">
        <v>0.92114022707249599</v>
      </c>
      <c r="F191" s="12">
        <f t="shared" si="38"/>
        <v>0.75439870095302985</v>
      </c>
      <c r="G191" s="16">
        <v>5290</v>
      </c>
      <c r="H191" s="13">
        <f t="shared" si="36"/>
        <v>1</v>
      </c>
      <c r="I191" s="19">
        <v>28528</v>
      </c>
      <c r="J191" s="12">
        <v>0.99099999999999999</v>
      </c>
      <c r="K191" s="12">
        <f t="shared" si="37"/>
        <v>0.75439870095302985</v>
      </c>
      <c r="L191" s="12">
        <v>0.86105531749754505</v>
      </c>
      <c r="M191" s="12">
        <f t="shared" si="39"/>
        <v>0.95949219492115234</v>
      </c>
      <c r="N191" s="12">
        <f t="shared" si="40"/>
        <v>0.7593609432963434</v>
      </c>
      <c r="O191" s="14">
        <f t="shared" si="41"/>
        <v>0.86105531749754483</v>
      </c>
      <c r="P191" s="12">
        <f t="shared" si="42"/>
        <v>0.91344539579801876</v>
      </c>
    </row>
    <row r="192" spans="1:16" x14ac:dyDescent="0.25">
      <c r="A192" s="28" t="s">
        <v>148</v>
      </c>
      <c r="B192" s="16">
        <v>82703.583329999994</v>
      </c>
      <c r="C192" s="16">
        <v>15489794.810000001</v>
      </c>
      <c r="D192" s="11">
        <f t="shared" si="35"/>
        <v>187.29</v>
      </c>
      <c r="E192" s="29">
        <v>0.90478319685698949</v>
      </c>
      <c r="F192" s="12">
        <f t="shared" si="38"/>
        <v>0.77632712810547511</v>
      </c>
      <c r="G192" s="16">
        <v>5212</v>
      </c>
      <c r="H192" s="13">
        <f t="shared" si="36"/>
        <v>1</v>
      </c>
      <c r="I192" s="19">
        <v>27275</v>
      </c>
      <c r="J192" s="12">
        <v>0.99199999999999999</v>
      </c>
      <c r="K192" s="12">
        <f t="shared" si="37"/>
        <v>0.77632712810547511</v>
      </c>
      <c r="L192" s="12">
        <v>0.8763389007406398</v>
      </c>
      <c r="M192" s="12">
        <f t="shared" si="39"/>
        <v>0.96046040097051777</v>
      </c>
      <c r="N192" s="12">
        <f t="shared" si="40"/>
        <v>0.78143361005259593</v>
      </c>
      <c r="O192" s="14">
        <f t="shared" si="41"/>
        <v>0.87633890074063958</v>
      </c>
      <c r="P192" s="12">
        <f t="shared" si="42"/>
        <v>0.92965889388693856</v>
      </c>
    </row>
    <row r="193" spans="1:16" x14ac:dyDescent="0.25">
      <c r="A193" s="28" t="s">
        <v>149</v>
      </c>
      <c r="B193" s="16">
        <v>78483.416670000006</v>
      </c>
      <c r="C193" s="16">
        <v>15228643.380000001</v>
      </c>
      <c r="D193" s="11">
        <f t="shared" si="35"/>
        <v>194.04</v>
      </c>
      <c r="E193" s="29">
        <v>0.89093095339924488</v>
      </c>
      <c r="F193" s="12">
        <f t="shared" si="38"/>
        <v>0.81681163899478959</v>
      </c>
      <c r="G193" s="16">
        <v>4999</v>
      </c>
      <c r="H193" s="13">
        <f t="shared" si="36"/>
        <v>1</v>
      </c>
      <c r="I193" s="19">
        <v>27000</v>
      </c>
      <c r="J193" s="12">
        <v>1.008</v>
      </c>
      <c r="K193" s="12">
        <f t="shared" si="37"/>
        <v>0.81681163899478959</v>
      </c>
      <c r="L193" s="12">
        <v>0.89149603414473311</v>
      </c>
      <c r="M193" s="12">
        <f t="shared" si="39"/>
        <v>0.97595169776036494</v>
      </c>
      <c r="N193" s="12">
        <f t="shared" si="40"/>
        <v>0.82218441773421591</v>
      </c>
      <c r="O193" s="14">
        <f t="shared" si="41"/>
        <v>0.89149603414473289</v>
      </c>
      <c r="P193" s="12">
        <f t="shared" si="42"/>
        <v>0.94573824841865817</v>
      </c>
    </row>
    <row r="194" spans="1:16" x14ac:dyDescent="0.25">
      <c r="A194" s="28" t="s">
        <v>150</v>
      </c>
      <c r="B194" s="16">
        <v>71792.416670000006</v>
      </c>
      <c r="C194" s="16">
        <v>13668248.67</v>
      </c>
      <c r="D194" s="11">
        <f t="shared" si="35"/>
        <v>190.39</v>
      </c>
      <c r="E194" s="29">
        <v>0.88210920517893276</v>
      </c>
      <c r="F194" s="12">
        <f t="shared" si="38"/>
        <v>0.80946202488103469</v>
      </c>
      <c r="G194" s="16">
        <v>4570</v>
      </c>
      <c r="H194" s="13">
        <f t="shared" si="36"/>
        <v>1</v>
      </c>
      <c r="I194" s="19">
        <v>26370</v>
      </c>
      <c r="J194" s="12">
        <v>1.008</v>
      </c>
      <c r="K194" s="12">
        <f t="shared" si="37"/>
        <v>0.80946202488103469</v>
      </c>
      <c r="L194" s="12">
        <v>0.89557867511860612</v>
      </c>
      <c r="M194" s="12">
        <f t="shared" si="39"/>
        <v>0.97595169776036494</v>
      </c>
      <c r="N194" s="12">
        <f t="shared" si="40"/>
        <v>0.81478645973238673</v>
      </c>
      <c r="O194" s="14">
        <f t="shared" si="41"/>
        <v>0.89557867511860589</v>
      </c>
      <c r="P194" s="12">
        <f t="shared" si="42"/>
        <v>0.95006929373537352</v>
      </c>
    </row>
    <row r="195" spans="1:16" x14ac:dyDescent="0.25">
      <c r="A195" s="28" t="s">
        <v>151</v>
      </c>
      <c r="B195" s="16">
        <v>65027.833330000001</v>
      </c>
      <c r="C195" s="16">
        <v>12608457.66</v>
      </c>
      <c r="D195" s="11">
        <f t="shared" si="35"/>
        <v>193.89</v>
      </c>
      <c r="E195" s="29">
        <v>0.87886084914213813</v>
      </c>
      <c r="F195" s="12">
        <f t="shared" si="38"/>
        <v>0.82738947437627697</v>
      </c>
      <c r="G195" s="16">
        <v>4174</v>
      </c>
      <c r="H195" s="13">
        <f t="shared" si="36"/>
        <v>1</v>
      </c>
      <c r="I195" s="19">
        <v>23340</v>
      </c>
      <c r="J195" s="12">
        <v>1.026</v>
      </c>
      <c r="K195" s="12">
        <f t="shared" si="37"/>
        <v>0.82738947437627697</v>
      </c>
      <c r="L195" s="12">
        <v>0.90736136261930056</v>
      </c>
      <c r="M195" s="12">
        <f t="shared" si="39"/>
        <v>0.99337940664894286</v>
      </c>
      <c r="N195" s="12">
        <f t="shared" si="40"/>
        <v>0.83283183142033768</v>
      </c>
      <c r="O195" s="14">
        <f t="shared" si="41"/>
        <v>0.90736136261930034</v>
      </c>
      <c r="P195" s="12">
        <f t="shared" si="42"/>
        <v>0.96256888746521174</v>
      </c>
    </row>
    <row r="196" spans="1:16" x14ac:dyDescent="0.25">
      <c r="A196" s="28" t="s">
        <v>152</v>
      </c>
      <c r="B196" s="16">
        <v>58590.833330000001</v>
      </c>
      <c r="C196" s="16">
        <v>11291148.779999999</v>
      </c>
      <c r="D196" s="11">
        <f t="shared" si="35"/>
        <v>192.71</v>
      </c>
      <c r="E196" s="29">
        <v>0.86452634480660717</v>
      </c>
      <c r="F196" s="12">
        <f t="shared" si="38"/>
        <v>0.83598929959621082</v>
      </c>
      <c r="G196" s="16">
        <v>3746</v>
      </c>
      <c r="H196" s="13">
        <f t="shared" si="36"/>
        <v>1</v>
      </c>
      <c r="I196" s="19">
        <v>19370</v>
      </c>
      <c r="J196" s="12">
        <v>1.05</v>
      </c>
      <c r="K196" s="12">
        <f t="shared" si="37"/>
        <v>0.83598929959621082</v>
      </c>
      <c r="L196" s="12">
        <v>0.91283556166102653</v>
      </c>
      <c r="M196" s="12">
        <f t="shared" si="39"/>
        <v>1.0166163518337135</v>
      </c>
      <c r="N196" s="12">
        <f t="shared" si="40"/>
        <v>0.84148822409829804</v>
      </c>
      <c r="O196" s="14">
        <f t="shared" si="41"/>
        <v>0.91283556166102631</v>
      </c>
      <c r="P196" s="12">
        <f t="shared" si="42"/>
        <v>0.96837615885502093</v>
      </c>
    </row>
    <row r="197" spans="1:16" x14ac:dyDescent="0.25">
      <c r="A197" s="28" t="s">
        <v>153</v>
      </c>
      <c r="B197" s="16">
        <v>54399</v>
      </c>
      <c r="C197" s="16">
        <v>10041257.439999999</v>
      </c>
      <c r="D197" s="11">
        <f t="shared" si="35"/>
        <v>184.59</v>
      </c>
      <c r="E197" s="29">
        <v>0.8531694443924871</v>
      </c>
      <c r="F197" s="12">
        <f t="shared" si="38"/>
        <v>0.81142349004981962</v>
      </c>
      <c r="G197" s="16">
        <v>3559</v>
      </c>
      <c r="H197" s="13">
        <f t="shared" si="36"/>
        <v>1</v>
      </c>
      <c r="I197" s="19">
        <v>18442</v>
      </c>
      <c r="J197" s="12">
        <v>1.0629999999999999</v>
      </c>
      <c r="K197" s="12">
        <f t="shared" si="37"/>
        <v>0.81142349004981962</v>
      </c>
      <c r="L197" s="12">
        <v>0.9170708358519698</v>
      </c>
      <c r="M197" s="12">
        <f t="shared" si="39"/>
        <v>1.029203030475464</v>
      </c>
      <c r="N197" s="12">
        <f t="shared" si="40"/>
        <v>0.81676082691903462</v>
      </c>
      <c r="O197" s="14">
        <f t="shared" si="41"/>
        <v>0.91707083585196958</v>
      </c>
      <c r="P197" s="12">
        <f t="shared" si="42"/>
        <v>0.97286912420932914</v>
      </c>
    </row>
    <row r="198" spans="1:16" x14ac:dyDescent="0.25">
      <c r="A198" s="28" t="s">
        <v>154</v>
      </c>
      <c r="B198" s="16">
        <v>50084.416669999999</v>
      </c>
      <c r="C198" s="16">
        <v>9917584.0600000005</v>
      </c>
      <c r="D198" s="11">
        <f t="shared" si="35"/>
        <v>198.02</v>
      </c>
      <c r="E198" s="29">
        <v>0.84214035919234265</v>
      </c>
      <c r="F198" s="12">
        <f t="shared" si="38"/>
        <v>0.88185924925713433</v>
      </c>
      <c r="G198" s="16">
        <v>3286</v>
      </c>
      <c r="H198" s="13">
        <f t="shared" si="36"/>
        <v>1</v>
      </c>
      <c r="I198" s="19">
        <v>17455</v>
      </c>
      <c r="J198" s="12">
        <v>1.071</v>
      </c>
      <c r="K198" s="12">
        <f t="shared" si="37"/>
        <v>0.88185924925713433</v>
      </c>
      <c r="L198" s="12">
        <v>0.94042488331100638</v>
      </c>
      <c r="M198" s="12">
        <f t="shared" si="39"/>
        <v>1.0369486788703877</v>
      </c>
      <c r="N198" s="12">
        <f t="shared" si="40"/>
        <v>0.88765989459490902</v>
      </c>
      <c r="O198" s="14">
        <f t="shared" si="41"/>
        <v>0.94042488331100615</v>
      </c>
      <c r="P198" s="12">
        <f t="shared" si="42"/>
        <v>0.99764412610665631</v>
      </c>
    </row>
    <row r="199" spans="1:16" x14ac:dyDescent="0.25">
      <c r="A199" s="28" t="s">
        <v>155</v>
      </c>
      <c r="B199" s="16">
        <v>44821.75</v>
      </c>
      <c r="C199" s="16">
        <v>8650057.8300000001</v>
      </c>
      <c r="D199" s="11">
        <f t="shared" si="35"/>
        <v>192.99</v>
      </c>
      <c r="E199" s="29">
        <v>0.83138757709903222</v>
      </c>
      <c r="F199" s="12">
        <f t="shared" si="38"/>
        <v>0.8705745652507314</v>
      </c>
      <c r="G199" s="16">
        <v>2924</v>
      </c>
      <c r="H199" s="13">
        <f t="shared" si="36"/>
        <v>0.98725207858310771</v>
      </c>
      <c r="I199" s="19">
        <v>15148</v>
      </c>
      <c r="J199" s="12">
        <v>1.081</v>
      </c>
      <c r="K199" s="12">
        <f t="shared" si="37"/>
        <v>0.8728189155232865</v>
      </c>
      <c r="L199" s="12">
        <v>0.94903933798601559</v>
      </c>
      <c r="M199" s="12">
        <f t="shared" si="39"/>
        <v>1.0466307393640422</v>
      </c>
      <c r="N199" s="12">
        <f t="shared" si="40"/>
        <v>0.87856009585032468</v>
      </c>
      <c r="O199" s="14">
        <f t="shared" si="41"/>
        <v>0.94903933798601536</v>
      </c>
      <c r="P199" s="12">
        <f t="shared" si="42"/>
        <v>1.0067827189476677</v>
      </c>
    </row>
    <row r="200" spans="1:16" x14ac:dyDescent="0.25">
      <c r="A200" s="28" t="s">
        <v>156</v>
      </c>
      <c r="B200" s="16">
        <v>40850.916669999999</v>
      </c>
      <c r="C200" s="16">
        <v>8862126.1400000006</v>
      </c>
      <c r="D200" s="11">
        <f t="shared" si="35"/>
        <v>216.94</v>
      </c>
      <c r="E200" s="29">
        <v>0.81772196740997527</v>
      </c>
      <c r="F200" s="12">
        <f t="shared" si="38"/>
        <v>0.99496698518819637</v>
      </c>
      <c r="G200" s="16">
        <v>2717</v>
      </c>
      <c r="H200" s="13">
        <f t="shared" si="36"/>
        <v>0.95166520723764336</v>
      </c>
      <c r="I200" s="19">
        <v>13828</v>
      </c>
      <c r="J200" s="12">
        <v>1.109</v>
      </c>
      <c r="K200" s="12">
        <f t="shared" si="37"/>
        <v>0.99877448712453676</v>
      </c>
      <c r="L200" s="12">
        <v>0.98100784012006137</v>
      </c>
      <c r="M200" s="12">
        <f t="shared" si="39"/>
        <v>1.0737405087462744</v>
      </c>
      <c r="N200" s="12">
        <f t="shared" si="40"/>
        <v>1.0053441710929338</v>
      </c>
      <c r="O200" s="14">
        <f t="shared" si="41"/>
        <v>0.98100784012006115</v>
      </c>
      <c r="P200" s="12">
        <f t="shared" si="42"/>
        <v>1.0406963136860063</v>
      </c>
    </row>
    <row r="201" spans="1:16" x14ac:dyDescent="0.25">
      <c r="A201" s="28" t="s">
        <v>157</v>
      </c>
      <c r="B201" s="16">
        <v>36396.166669999999</v>
      </c>
      <c r="C201" s="16">
        <v>7327774.5700000003</v>
      </c>
      <c r="D201" s="11">
        <f t="shared" si="35"/>
        <v>201.33</v>
      </c>
      <c r="E201" s="29">
        <v>0.80497724897634826</v>
      </c>
      <c r="F201" s="12">
        <f t="shared" si="38"/>
        <v>0.93799297714414698</v>
      </c>
      <c r="G201" s="16">
        <v>2453</v>
      </c>
      <c r="H201" s="13">
        <f t="shared" si="36"/>
        <v>0.90424922818140496</v>
      </c>
      <c r="I201" s="19">
        <v>12619</v>
      </c>
      <c r="J201" s="12">
        <v>1.117</v>
      </c>
      <c r="K201" s="12">
        <f t="shared" si="37"/>
        <v>0.95173255987956917</v>
      </c>
      <c r="L201" s="12">
        <v>0.98290152527966979</v>
      </c>
      <c r="M201" s="12">
        <f t="shared" si="39"/>
        <v>1.081486157141198</v>
      </c>
      <c r="N201" s="12">
        <f t="shared" si="40"/>
        <v>0.95799281404249181</v>
      </c>
      <c r="O201" s="14">
        <f t="shared" si="41"/>
        <v>0.98290152527966956</v>
      </c>
      <c r="P201" s="12">
        <f t="shared" si="42"/>
        <v>1.0427052182882828</v>
      </c>
    </row>
    <row r="202" spans="1:16" x14ac:dyDescent="0.25">
      <c r="A202" s="9" t="s">
        <v>207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x14ac:dyDescent="0.25">
      <c r="A203" s="39" t="s">
        <v>58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</row>
    <row r="204" spans="1:16" ht="64.5" x14ac:dyDescent="0.25">
      <c r="A204" s="4" t="s">
        <v>0</v>
      </c>
      <c r="B204" s="24" t="s">
        <v>10</v>
      </c>
      <c r="C204" s="25" t="s">
        <v>1</v>
      </c>
      <c r="D204" s="26" t="s">
        <v>2</v>
      </c>
      <c r="E204" s="27" t="s">
        <v>12</v>
      </c>
      <c r="F204" s="27" t="s">
        <v>13</v>
      </c>
      <c r="G204" s="24" t="s">
        <v>11</v>
      </c>
      <c r="H204" s="2" t="s">
        <v>3</v>
      </c>
      <c r="I204" s="20" t="s">
        <v>22</v>
      </c>
      <c r="J204" s="3" t="s">
        <v>6</v>
      </c>
      <c r="K204" s="3" t="s">
        <v>4</v>
      </c>
      <c r="L204" s="3" t="s">
        <v>8</v>
      </c>
      <c r="M204" s="3" t="s">
        <v>7</v>
      </c>
      <c r="N204" s="3" t="s">
        <v>5</v>
      </c>
      <c r="O204" s="3" t="s">
        <v>9</v>
      </c>
      <c r="P204" s="3" t="s">
        <v>14</v>
      </c>
    </row>
    <row r="205" spans="1:16" x14ac:dyDescent="0.25">
      <c r="A205" s="28" t="s">
        <v>158</v>
      </c>
      <c r="B205" s="16">
        <v>32630.666669999999</v>
      </c>
      <c r="C205" s="16">
        <v>6667647.2599999998</v>
      </c>
      <c r="D205" s="11">
        <f t="shared" si="35"/>
        <v>204.34</v>
      </c>
      <c r="E205" s="29">
        <v>0.80252577836272365</v>
      </c>
      <c r="F205" s="12">
        <f t="shared" si="38"/>
        <v>0.95492463398121863</v>
      </c>
      <c r="G205" s="16">
        <v>2167</v>
      </c>
      <c r="H205" s="13">
        <f t="shared" si="36"/>
        <v>0.84990195512972755</v>
      </c>
      <c r="I205" s="19">
        <v>11204</v>
      </c>
      <c r="J205" s="12">
        <v>1.131</v>
      </c>
      <c r="K205" s="12">
        <f t="shared" si="37"/>
        <v>0.97595583285391374</v>
      </c>
      <c r="L205" s="12">
        <v>1.0000075553798808</v>
      </c>
      <c r="M205" s="12">
        <f t="shared" si="39"/>
        <v>1.0950410418323142</v>
      </c>
      <c r="N205" s="12">
        <f t="shared" si="40"/>
        <v>0.98237542153145718</v>
      </c>
      <c r="O205" s="14">
        <f t="shared" si="41"/>
        <v>1.0000075553798806</v>
      </c>
      <c r="P205" s="12">
        <f t="shared" si="42"/>
        <v>1.0608520482513468</v>
      </c>
    </row>
    <row r="206" spans="1:16" x14ac:dyDescent="0.25">
      <c r="A206" s="28" t="s">
        <v>159</v>
      </c>
      <c r="B206" s="16">
        <v>29551.833330000001</v>
      </c>
      <c r="C206" s="16">
        <v>6433951.4400000004</v>
      </c>
      <c r="D206" s="11">
        <f t="shared" si="35"/>
        <v>217.72</v>
      </c>
      <c r="E206" s="29">
        <v>0.76741431722209263</v>
      </c>
      <c r="F206" s="12">
        <f t="shared" si="38"/>
        <v>1.064003674209546</v>
      </c>
      <c r="G206" s="16">
        <v>2051</v>
      </c>
      <c r="H206" s="13">
        <f t="shared" si="36"/>
        <v>0.82684137938704216</v>
      </c>
      <c r="I206" s="19">
        <v>9793</v>
      </c>
      <c r="J206" s="12">
        <v>1.151</v>
      </c>
      <c r="K206" s="12">
        <f t="shared" si="37"/>
        <v>1.0727311264541066</v>
      </c>
      <c r="L206" s="12">
        <v>1.0636371532338649</v>
      </c>
      <c r="M206" s="12">
        <f t="shared" si="39"/>
        <v>1.114405162819623</v>
      </c>
      <c r="N206" s="12">
        <f t="shared" si="40"/>
        <v>1.0797872783429636</v>
      </c>
      <c r="O206" s="14">
        <f t="shared" si="41"/>
        <v>1.0636371532338647</v>
      </c>
      <c r="P206" s="12">
        <f t="shared" si="42"/>
        <v>1.1283531274678595</v>
      </c>
    </row>
    <row r="207" spans="1:16" x14ac:dyDescent="0.25">
      <c r="A207" s="28" t="s">
        <v>160</v>
      </c>
      <c r="B207" s="16">
        <v>26362.5</v>
      </c>
      <c r="C207" s="16">
        <v>5759991.5800000001</v>
      </c>
      <c r="D207" s="11">
        <f t="shared" si="35"/>
        <v>218.49</v>
      </c>
      <c r="E207" s="29">
        <v>0.76978903642317587</v>
      </c>
      <c r="F207" s="12">
        <f t="shared" si="38"/>
        <v>1.0644727362598281</v>
      </c>
      <c r="G207" s="16">
        <v>1831</v>
      </c>
      <c r="H207" s="13">
        <f t="shared" si="36"/>
        <v>0.78123833324622094</v>
      </c>
      <c r="I207" s="19">
        <v>8574</v>
      </c>
      <c r="J207" s="12">
        <v>1.18</v>
      </c>
      <c r="K207" s="12">
        <f t="shared" si="37"/>
        <v>1.0815384218235975</v>
      </c>
      <c r="L207" s="12">
        <v>1.0769133465221992</v>
      </c>
      <c r="M207" s="12">
        <f t="shared" si="39"/>
        <v>1.1424831382512208</v>
      </c>
      <c r="N207" s="12">
        <f t="shared" si="40"/>
        <v>1.0886525058562366</v>
      </c>
      <c r="O207" s="14">
        <f t="shared" si="41"/>
        <v>1.0769133465221989</v>
      </c>
      <c r="P207" s="12">
        <f t="shared" si="42"/>
        <v>1.142437097901023</v>
      </c>
    </row>
    <row r="208" spans="1:16" x14ac:dyDescent="0.25">
      <c r="A208" s="28" t="s">
        <v>161</v>
      </c>
      <c r="B208" s="16">
        <v>23244.75</v>
      </c>
      <c r="C208" s="16">
        <v>5579484.25</v>
      </c>
      <c r="D208" s="11">
        <f t="shared" si="35"/>
        <v>240.03</v>
      </c>
      <c r="E208" s="29">
        <v>0.75674911493593877</v>
      </c>
      <c r="F208" s="12">
        <f t="shared" si="38"/>
        <v>1.1895653427070478</v>
      </c>
      <c r="G208" s="16">
        <v>1660</v>
      </c>
      <c r="H208" s="13">
        <f t="shared" si="36"/>
        <v>0.74386378681404663</v>
      </c>
      <c r="I208" s="19">
        <v>8004</v>
      </c>
      <c r="J208" s="12">
        <v>1.1850000000000001</v>
      </c>
      <c r="K208" s="12">
        <f t="shared" si="37"/>
        <v>1.1787458483046265</v>
      </c>
      <c r="L208" s="12">
        <v>1.1024881482294355</v>
      </c>
      <c r="M208" s="12">
        <f t="shared" si="39"/>
        <v>1.147324168498048</v>
      </c>
      <c r="N208" s="12">
        <f t="shared" si="40"/>
        <v>1.1864993380085098</v>
      </c>
      <c r="O208" s="14">
        <f t="shared" si="41"/>
        <v>1.1024881482294353</v>
      </c>
      <c r="P208" s="12">
        <f t="shared" si="42"/>
        <v>1.1695679736916935</v>
      </c>
    </row>
    <row r="209" spans="1:16" x14ac:dyDescent="0.25">
      <c r="A209" s="28" t="s">
        <v>162</v>
      </c>
      <c r="B209" s="16">
        <v>19787.5</v>
      </c>
      <c r="C209" s="16">
        <v>5075331.0199999996</v>
      </c>
      <c r="D209" s="11">
        <f t="shared" si="35"/>
        <v>256.49</v>
      </c>
      <c r="E209" s="29">
        <v>0.73593020296906297</v>
      </c>
      <c r="F209" s="12">
        <f t="shared" si="38"/>
        <v>1.3070990828864988</v>
      </c>
      <c r="G209" s="16">
        <v>1447</v>
      </c>
      <c r="H209" s="13">
        <f t="shared" si="36"/>
        <v>0.69450221981886662</v>
      </c>
      <c r="I209" s="19">
        <v>6706</v>
      </c>
      <c r="J209" s="12">
        <v>1.1859999999999999</v>
      </c>
      <c r="K209" s="12">
        <f t="shared" si="37"/>
        <v>1.2585839860110355</v>
      </c>
      <c r="L209" s="12">
        <v>1.1159149191257349</v>
      </c>
      <c r="M209" s="12">
        <f t="shared" si="39"/>
        <v>1.1482923745474134</v>
      </c>
      <c r="N209" s="12">
        <f t="shared" si="40"/>
        <v>1.2668626306323882</v>
      </c>
      <c r="O209" s="14">
        <f t="shared" si="41"/>
        <v>1.1159149191257347</v>
      </c>
      <c r="P209" s="12">
        <f t="shared" si="42"/>
        <v>1.183811683481796</v>
      </c>
    </row>
    <row r="210" spans="1:16" x14ac:dyDescent="0.25">
      <c r="A210" s="28" t="s">
        <v>163</v>
      </c>
      <c r="B210" s="16">
        <v>16540.083330000001</v>
      </c>
      <c r="C210" s="16">
        <v>3963963.9</v>
      </c>
      <c r="D210" s="11">
        <f t="shared" si="35"/>
        <v>239.66</v>
      </c>
      <c r="E210" s="29">
        <v>0.74486439818735262</v>
      </c>
      <c r="F210" s="12">
        <f t="shared" si="38"/>
        <v>1.2066825635316156</v>
      </c>
      <c r="G210" s="16">
        <v>1218</v>
      </c>
      <c r="H210" s="13">
        <f t="shared" si="36"/>
        <v>0.63718129288295966</v>
      </c>
      <c r="I210" s="19">
        <v>5755</v>
      </c>
      <c r="J210" s="12">
        <v>1.1859999999999999</v>
      </c>
      <c r="K210" s="12">
        <f t="shared" si="37"/>
        <v>1.1854975106560477</v>
      </c>
      <c r="L210" s="12">
        <v>1.1165542891684159</v>
      </c>
      <c r="M210" s="12">
        <f t="shared" si="39"/>
        <v>1.1482923745474134</v>
      </c>
      <c r="N210" s="12">
        <f t="shared" si="40"/>
        <v>1.1932954110737428</v>
      </c>
      <c r="O210" s="14">
        <f t="shared" si="41"/>
        <v>1.1165542891684157</v>
      </c>
      <c r="P210" s="12">
        <f t="shared" si="42"/>
        <v>1.1844899553765629</v>
      </c>
    </row>
    <row r="211" spans="1:16" x14ac:dyDescent="0.25">
      <c r="A211" s="28" t="s">
        <v>164</v>
      </c>
      <c r="B211" s="16">
        <v>13420.5</v>
      </c>
      <c r="C211" s="16">
        <v>3382353.46</v>
      </c>
      <c r="D211" s="11">
        <f t="shared" si="35"/>
        <v>252.03</v>
      </c>
      <c r="E211" s="29">
        <v>0.72541621870026196</v>
      </c>
      <c r="F211" s="12">
        <f t="shared" si="38"/>
        <v>1.3029857843482056</v>
      </c>
      <c r="G211" s="16">
        <v>1024</v>
      </c>
      <c r="H211" s="13">
        <f t="shared" si="36"/>
        <v>0.58423739467217717</v>
      </c>
      <c r="I211" s="19">
        <v>4712</v>
      </c>
      <c r="J211" s="12">
        <v>1.1859999999999999</v>
      </c>
      <c r="K211" s="12">
        <f t="shared" si="37"/>
        <v>1.2386700492623837</v>
      </c>
      <c r="L211" s="12">
        <v>1.1171936592110967</v>
      </c>
      <c r="M211" s="12">
        <f t="shared" si="39"/>
        <v>1.1482923745474134</v>
      </c>
      <c r="N211" s="12">
        <f t="shared" si="40"/>
        <v>1.2468177050842708</v>
      </c>
      <c r="O211" s="14">
        <f t="shared" si="41"/>
        <v>1.1171936592110965</v>
      </c>
      <c r="P211" s="12">
        <f t="shared" si="42"/>
        <v>1.1851682272713295</v>
      </c>
    </row>
    <row r="212" spans="1:16" x14ac:dyDescent="0.25">
      <c r="A212" s="28" t="s">
        <v>165</v>
      </c>
      <c r="B212" s="16">
        <v>10731.833329999999</v>
      </c>
      <c r="C212" s="16">
        <v>2349669.9</v>
      </c>
      <c r="D212" s="11">
        <f t="shared" si="35"/>
        <v>218.94</v>
      </c>
      <c r="E212" s="29">
        <v>0.70882288494825907</v>
      </c>
      <c r="F212" s="12">
        <f t="shared" si="38"/>
        <v>1.158409425185261</v>
      </c>
      <c r="G212" s="16">
        <v>712</v>
      </c>
      <c r="H212" s="13">
        <f t="shared" si="36"/>
        <v>0.48716869083853626</v>
      </c>
      <c r="I212" s="19">
        <v>3777</v>
      </c>
      <c r="J212" s="12">
        <v>1.1870000000000001</v>
      </c>
      <c r="K212" s="12">
        <f t="shared" si="37"/>
        <v>1.1537176112376351</v>
      </c>
      <c r="L212" s="12">
        <v>1.1178330292537777</v>
      </c>
      <c r="M212" s="12">
        <f t="shared" si="39"/>
        <v>1.149260580596779</v>
      </c>
      <c r="N212" s="12">
        <f t="shared" si="40"/>
        <v>1.1613064715782979</v>
      </c>
      <c r="O212" s="14">
        <f t="shared" si="41"/>
        <v>1.1178330292537775</v>
      </c>
      <c r="P212" s="12">
        <f t="shared" si="42"/>
        <v>1.1858464991660962</v>
      </c>
    </row>
    <row r="213" spans="1:16" x14ac:dyDescent="0.25">
      <c r="A213" s="28" t="s">
        <v>166</v>
      </c>
      <c r="B213" s="16">
        <v>8471.8333299999995</v>
      </c>
      <c r="C213" s="16">
        <v>1771434.65</v>
      </c>
      <c r="D213" s="11">
        <f t="shared" si="35"/>
        <v>209.1</v>
      </c>
      <c r="E213" s="29">
        <v>0.70246117160378607</v>
      </c>
      <c r="F213" s="12">
        <f t="shared" si="38"/>
        <v>1.1163655046607384</v>
      </c>
      <c r="G213" s="16">
        <v>589</v>
      </c>
      <c r="H213" s="13">
        <f t="shared" si="36"/>
        <v>0.44309517412552951</v>
      </c>
      <c r="I213" s="19">
        <v>2906</v>
      </c>
      <c r="J213" s="12">
        <v>1.1870000000000001</v>
      </c>
      <c r="K213" s="12">
        <f t="shared" si="37"/>
        <v>1.1346849311970266</v>
      </c>
      <c r="L213" s="12">
        <v>1.1184723992964587</v>
      </c>
      <c r="M213" s="12">
        <f t="shared" si="39"/>
        <v>1.149260580596779</v>
      </c>
      <c r="N213" s="12">
        <f t="shared" si="40"/>
        <v>1.1421485994201992</v>
      </c>
      <c r="O213" s="14">
        <f t="shared" si="41"/>
        <v>1.1184723992964585</v>
      </c>
      <c r="P213" s="12">
        <f t="shared" si="42"/>
        <v>1.1865247710608631</v>
      </c>
    </row>
    <row r="214" spans="1:16" x14ac:dyDescent="0.25">
      <c r="A214" s="28" t="s">
        <v>167</v>
      </c>
      <c r="B214" s="16">
        <v>6643.6666699999996</v>
      </c>
      <c r="C214" s="16">
        <v>1364571.3</v>
      </c>
      <c r="D214" s="11">
        <f t="shared" si="35"/>
        <v>205.39</v>
      </c>
      <c r="E214" s="29">
        <v>0.69970545505249637</v>
      </c>
      <c r="F214" s="12">
        <f t="shared" si="38"/>
        <v>1.1008768380905409</v>
      </c>
      <c r="G214" s="16">
        <v>432</v>
      </c>
      <c r="H214" s="13">
        <f t="shared" si="36"/>
        <v>0.3794733192202055</v>
      </c>
      <c r="I214" s="19">
        <v>2291</v>
      </c>
      <c r="J214" s="12">
        <v>1.19</v>
      </c>
      <c r="K214" s="12">
        <f t="shared" si="37"/>
        <v>1.1327026342900117</v>
      </c>
      <c r="L214" s="12">
        <v>1.1191117693391395</v>
      </c>
      <c r="M214" s="12">
        <f t="shared" si="39"/>
        <v>1.1521651987448751</v>
      </c>
      <c r="N214" s="12">
        <f t="shared" si="40"/>
        <v>1.1401532634694576</v>
      </c>
      <c r="O214" s="14">
        <f t="shared" si="41"/>
        <v>1.1191117693391393</v>
      </c>
      <c r="P214" s="12">
        <f t="shared" si="42"/>
        <v>1.1872030429556297</v>
      </c>
    </row>
    <row r="215" spans="1:16" x14ac:dyDescent="0.25">
      <c r="A215" s="28" t="s">
        <v>168</v>
      </c>
      <c r="B215" s="16">
        <v>4869.5</v>
      </c>
      <c r="C215" s="16">
        <v>1189100.8899999999</v>
      </c>
      <c r="D215" s="11">
        <f t="shared" si="35"/>
        <v>244.19</v>
      </c>
      <c r="E215" s="29">
        <v>0.64608085572950158</v>
      </c>
      <c r="F215" s="12">
        <f t="shared" si="38"/>
        <v>1.4174759587544039</v>
      </c>
      <c r="G215" s="16">
        <v>329</v>
      </c>
      <c r="H215" s="13">
        <f t="shared" si="36"/>
        <v>0.3311595788538611</v>
      </c>
      <c r="I215" s="19">
        <v>1549</v>
      </c>
      <c r="J215" s="12">
        <v>1.1930000000000001</v>
      </c>
      <c r="K215" s="12">
        <f t="shared" si="37"/>
        <v>1.2419681243204701</v>
      </c>
      <c r="L215" s="12">
        <v>1.1197511393818205</v>
      </c>
      <c r="M215" s="12">
        <f t="shared" si="39"/>
        <v>1.1550698168929716</v>
      </c>
      <c r="N215" s="12">
        <f t="shared" si="40"/>
        <v>1.2501374740393432</v>
      </c>
      <c r="O215" s="14">
        <f t="shared" si="41"/>
        <v>1.1197511393818202</v>
      </c>
      <c r="P215" s="12">
        <f t="shared" si="42"/>
        <v>1.1878813148503966</v>
      </c>
    </row>
    <row r="216" spans="1:16" x14ac:dyDescent="0.25">
      <c r="A216" s="28" t="s">
        <v>169</v>
      </c>
      <c r="B216" s="16">
        <v>3483.4166700000001</v>
      </c>
      <c r="C216" s="16">
        <v>623249.67000000004</v>
      </c>
      <c r="D216" s="11">
        <f t="shared" si="35"/>
        <v>178.92</v>
      </c>
      <c r="E216" s="29">
        <v>0.64364910743340897</v>
      </c>
      <c r="F216" s="12">
        <f t="shared" si="38"/>
        <v>1.0425200531791206</v>
      </c>
      <c r="G216" s="16">
        <v>208</v>
      </c>
      <c r="H216" s="13">
        <f t="shared" si="36"/>
        <v>0.26331223544175331</v>
      </c>
      <c r="I216" s="19">
        <v>1094</v>
      </c>
      <c r="J216" s="12">
        <v>1.196</v>
      </c>
      <c r="K216" s="12">
        <f t="shared" si="37"/>
        <v>1.1275738836614528</v>
      </c>
      <c r="L216" s="12">
        <v>1.1203905094245012</v>
      </c>
      <c r="M216" s="12">
        <f t="shared" si="39"/>
        <v>1.1579744350410679</v>
      </c>
      <c r="N216" s="12">
        <f t="shared" si="40"/>
        <v>1.1349907772266867</v>
      </c>
      <c r="O216" s="14">
        <f t="shared" si="41"/>
        <v>1.120390509424501</v>
      </c>
      <c r="P216" s="12">
        <f t="shared" si="42"/>
        <v>1.1885595867451633</v>
      </c>
    </row>
    <row r="217" spans="1:16" x14ac:dyDescent="0.25">
      <c r="A217" s="28" t="s">
        <v>170</v>
      </c>
      <c r="B217" s="16">
        <v>2566.25</v>
      </c>
      <c r="C217" s="16">
        <v>448128.81</v>
      </c>
      <c r="D217" s="11">
        <f t="shared" si="35"/>
        <v>174.62</v>
      </c>
      <c r="E217" s="29">
        <v>0.65307548514565184</v>
      </c>
      <c r="F217" s="12">
        <f t="shared" si="38"/>
        <v>1.0027791640392816</v>
      </c>
      <c r="G217" s="16">
        <v>155</v>
      </c>
      <c r="H217" s="13">
        <f t="shared" si="36"/>
        <v>0.22730302828309759</v>
      </c>
      <c r="I217" s="19">
        <v>897</v>
      </c>
      <c r="J217" s="12">
        <v>1.1990000000000001</v>
      </c>
      <c r="K217" s="12">
        <f t="shared" si="37"/>
        <v>1.1249424696141739</v>
      </c>
      <c r="L217" s="12">
        <v>1.1210298794671822</v>
      </c>
      <c r="M217" s="12">
        <f t="shared" si="39"/>
        <v>1.1608790531891642</v>
      </c>
      <c r="N217" s="12">
        <f t="shared" si="40"/>
        <v>1.1323420544086058</v>
      </c>
      <c r="O217" s="14">
        <f t="shared" si="41"/>
        <v>1.121029879467182</v>
      </c>
      <c r="P217" s="12">
        <f t="shared" si="42"/>
        <v>1.1892378586399301</v>
      </c>
    </row>
    <row r="218" spans="1:16" x14ac:dyDescent="0.25">
      <c r="A218" s="28" t="s">
        <v>171</v>
      </c>
      <c r="B218" s="16">
        <v>1760.5833299999999</v>
      </c>
      <c r="C218" s="16">
        <v>311798.56</v>
      </c>
      <c r="D218" s="11">
        <f t="shared" si="35"/>
        <v>177.1</v>
      </c>
      <c r="E218" s="29">
        <v>0.65210848520551856</v>
      </c>
      <c r="F218" s="12">
        <f t="shared" si="38"/>
        <v>1.0185290242506009</v>
      </c>
      <c r="G218" s="16">
        <v>109</v>
      </c>
      <c r="H218" s="13">
        <f t="shared" si="36"/>
        <v>0.19061304607327731</v>
      </c>
      <c r="I218" s="19">
        <v>612</v>
      </c>
      <c r="J218" s="12">
        <v>1.1990000000000001</v>
      </c>
      <c r="K218" s="12">
        <f t="shared" si="37"/>
        <v>1.1337452805645654</v>
      </c>
      <c r="L218" s="12">
        <v>1.1216692495098632</v>
      </c>
      <c r="M218" s="12">
        <f t="shared" si="39"/>
        <v>1.1608790531891642</v>
      </c>
      <c r="N218" s="12">
        <f t="shared" si="40"/>
        <v>1.1412027680054135</v>
      </c>
      <c r="O218" s="14">
        <f t="shared" si="41"/>
        <v>1.121669249509863</v>
      </c>
      <c r="P218" s="12">
        <f t="shared" si="42"/>
        <v>1.189916130534697</v>
      </c>
    </row>
    <row r="219" spans="1:16" x14ac:dyDescent="0.25">
      <c r="A219" s="28" t="s">
        <v>172</v>
      </c>
      <c r="B219" s="16">
        <v>1099</v>
      </c>
      <c r="C219" s="16">
        <v>216446.75</v>
      </c>
      <c r="D219" s="11">
        <f t="shared" si="35"/>
        <v>196.95</v>
      </c>
      <c r="E219" s="29">
        <v>0.6382960487870537</v>
      </c>
      <c r="F219" s="12">
        <f t="shared" si="38"/>
        <v>1.1572002757027644</v>
      </c>
      <c r="G219" s="16">
        <v>75</v>
      </c>
      <c r="H219" s="13">
        <f t="shared" si="36"/>
        <v>0.15811388300841897</v>
      </c>
      <c r="I219" s="19">
        <v>445</v>
      </c>
      <c r="J219" s="12">
        <v>1.204</v>
      </c>
      <c r="K219" s="12">
        <f t="shared" si="37"/>
        <v>1.1643729835528056</v>
      </c>
      <c r="L219" s="12">
        <v>1.122947989595225</v>
      </c>
      <c r="M219" s="12">
        <f t="shared" si="39"/>
        <v>1.1657200834359913</v>
      </c>
      <c r="N219" s="12">
        <f t="shared" si="40"/>
        <v>1.1720319322162867</v>
      </c>
      <c r="O219" s="14">
        <f t="shared" si="41"/>
        <v>1.1229479895952248</v>
      </c>
      <c r="P219" s="12">
        <f t="shared" si="42"/>
        <v>1.1912726743242306</v>
      </c>
    </row>
    <row r="220" spans="1:16" x14ac:dyDescent="0.25">
      <c r="A220" s="28" t="s">
        <v>173</v>
      </c>
      <c r="B220" s="16">
        <v>680.41666999999995</v>
      </c>
      <c r="C220" s="16">
        <v>130595.9</v>
      </c>
      <c r="D220" s="11">
        <f t="shared" si="35"/>
        <v>191.94</v>
      </c>
      <c r="E220" s="29">
        <v>0.62963835782072375</v>
      </c>
      <c r="F220" s="12">
        <f t="shared" si="38"/>
        <v>1.1432705389645768</v>
      </c>
      <c r="G220" s="16">
        <v>37</v>
      </c>
      <c r="H220" s="13">
        <f t="shared" si="36"/>
        <v>0.11105554165971789</v>
      </c>
      <c r="I220" s="19">
        <v>257</v>
      </c>
      <c r="J220" s="12">
        <v>1.2070000000000001</v>
      </c>
      <c r="K220" s="12">
        <f t="shared" si="37"/>
        <v>1.1658089813210495</v>
      </c>
      <c r="L220" s="12">
        <v>1.1234230785241719</v>
      </c>
      <c r="M220" s="12">
        <f t="shared" si="39"/>
        <v>1.1686247015840878</v>
      </c>
      <c r="N220" s="12">
        <f t="shared" si="40"/>
        <v>1.1734773756117851</v>
      </c>
      <c r="O220" s="14">
        <f t="shared" si="41"/>
        <v>1.1234230785241717</v>
      </c>
      <c r="P220" s="12">
        <f t="shared" si="42"/>
        <v>1.1917766695797296</v>
      </c>
    </row>
    <row r="221" spans="1:16" x14ac:dyDescent="0.25">
      <c r="A221" s="28" t="s">
        <v>174</v>
      </c>
      <c r="B221" s="16">
        <v>390.58332999999999</v>
      </c>
      <c r="C221" s="16">
        <v>96258.99</v>
      </c>
      <c r="D221" s="11">
        <f t="shared" si="35"/>
        <v>246.45</v>
      </c>
      <c r="E221" s="29">
        <v>0.57380422199656933</v>
      </c>
      <c r="F221" s="12">
        <f t="shared" si="38"/>
        <v>1.6107931809507066</v>
      </c>
      <c r="G221" s="16">
        <v>19</v>
      </c>
      <c r="H221" s="13">
        <f t="shared" si="36"/>
        <v>7.9582242575422152E-2</v>
      </c>
      <c r="I221" s="19">
        <v>140</v>
      </c>
      <c r="J221" s="12">
        <v>1.21</v>
      </c>
      <c r="K221" s="12">
        <f t="shared" si="37"/>
        <v>1.206486922890293</v>
      </c>
      <c r="L221" s="12">
        <v>1.1242267296805868</v>
      </c>
      <c r="M221" s="12">
        <f t="shared" si="39"/>
        <v>1.1715293197321841</v>
      </c>
      <c r="N221" s="12">
        <f t="shared" si="40"/>
        <v>1.2144228863110373</v>
      </c>
      <c r="O221" s="14">
        <f t="shared" si="41"/>
        <v>1.1242267296805866</v>
      </c>
      <c r="P221" s="12">
        <f t="shared" si="42"/>
        <v>1.1926292181137639</v>
      </c>
    </row>
    <row r="222" spans="1:16" x14ac:dyDescent="0.25">
      <c r="A222" s="28" t="s">
        <v>175</v>
      </c>
      <c r="B222" s="16">
        <v>567.33333000000005</v>
      </c>
      <c r="C222" s="16">
        <v>93498.23</v>
      </c>
      <c r="D222" s="11">
        <f t="shared" si="35"/>
        <v>164.8</v>
      </c>
      <c r="E222" s="29">
        <v>0.54613764494623229</v>
      </c>
      <c r="F222" s="12">
        <f t="shared" si="38"/>
        <v>1.1316960328590182</v>
      </c>
      <c r="G222" s="16">
        <v>28</v>
      </c>
      <c r="H222" s="13">
        <f t="shared" si="36"/>
        <v>9.6609178307929588E-2</v>
      </c>
      <c r="I222" s="19">
        <v>192</v>
      </c>
      <c r="J222" s="12">
        <v>1.2130000000000001</v>
      </c>
      <c r="K222" s="12">
        <f t="shared" si="37"/>
        <v>1.1703050639935739</v>
      </c>
      <c r="L222" s="12">
        <v>1.1248660997232678</v>
      </c>
      <c r="M222" s="12">
        <f t="shared" si="39"/>
        <v>1.1744339378802804</v>
      </c>
      <c r="N222" s="12">
        <f t="shared" si="40"/>
        <v>1.1780030323699866</v>
      </c>
      <c r="O222" s="14">
        <f t="shared" si="41"/>
        <v>1.1248660997232676</v>
      </c>
      <c r="P222" s="12">
        <f t="shared" si="42"/>
        <v>1.1933074900085308</v>
      </c>
    </row>
    <row r="223" spans="1:16" x14ac:dyDescent="0.25">
      <c r="A223" s="28" t="s">
        <v>20</v>
      </c>
      <c r="B223" s="16">
        <f>SUM(B205:B222,B150:B201,B100:B146)</f>
        <v>8975742.9999799989</v>
      </c>
      <c r="C223" s="16">
        <f>SUM(C205:C222,C150:C201,C100:C146)</f>
        <v>2393302578.0899997</v>
      </c>
      <c r="D223" s="11">
        <f>ROUND(SUM(C100:C222)/SUM(B100:B222),2)</f>
        <v>266.64</v>
      </c>
      <c r="E223" s="29"/>
      <c r="F223" s="12"/>
      <c r="G223" s="16">
        <f>SUM(G205:G222,G150:G201,G100:G146)</f>
        <v>669068</v>
      </c>
      <c r="H223" s="13"/>
      <c r="I223" s="16">
        <f>SUM(I205:I222,I150:I201,I100:I146)</f>
        <v>3018921</v>
      </c>
      <c r="J223" s="12">
        <f>SUMPRODUCT(J100:J222,I100:I222)/SUM(I100:I222)</f>
        <v>1.0328380003981552</v>
      </c>
      <c r="K223" s="12">
        <f>SUMPRODUCT(K100:K222,I100:I222)/SUM(I100:I222)</f>
        <v>0.99346523891290384</v>
      </c>
      <c r="L223" s="12">
        <f>SUMPRODUCT(L100:L222,I100:I222)/SUM(I100:I222)</f>
        <v>1.0000000000000002</v>
      </c>
      <c r="M223" s="12"/>
      <c r="N223" s="12"/>
      <c r="O223" s="14"/>
      <c r="P223" s="12"/>
    </row>
    <row r="224" spans="1:1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x14ac:dyDescent="0.25">
      <c r="A225" s="9" t="s">
        <v>207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x14ac:dyDescent="0.25">
      <c r="A226" s="39" t="s">
        <v>176</v>
      </c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</row>
    <row r="227" spans="1:16" ht="64.5" x14ac:dyDescent="0.25">
      <c r="A227" s="4" t="s">
        <v>0</v>
      </c>
      <c r="B227" s="24" t="s">
        <v>10</v>
      </c>
      <c r="C227" s="25" t="s">
        <v>1</v>
      </c>
      <c r="D227" s="26" t="s">
        <v>2</v>
      </c>
      <c r="E227" s="27" t="s">
        <v>12</v>
      </c>
      <c r="F227" s="27" t="s">
        <v>13</v>
      </c>
      <c r="G227" s="24" t="s">
        <v>11</v>
      </c>
      <c r="H227" s="2" t="s">
        <v>3</v>
      </c>
      <c r="I227" s="20" t="s">
        <v>22</v>
      </c>
      <c r="J227" s="3" t="s">
        <v>6</v>
      </c>
      <c r="K227" s="3" t="s">
        <v>4</v>
      </c>
      <c r="L227" s="3" t="s">
        <v>8</v>
      </c>
      <c r="M227" s="3" t="s">
        <v>7</v>
      </c>
      <c r="N227" s="3" t="s">
        <v>5</v>
      </c>
      <c r="O227" s="3" t="s">
        <v>9</v>
      </c>
      <c r="P227" s="3" t="s">
        <v>14</v>
      </c>
    </row>
    <row r="228" spans="1:16" x14ac:dyDescent="0.25">
      <c r="A228" s="6" t="s">
        <v>177</v>
      </c>
      <c r="B228" s="16">
        <v>8764742.1666700002</v>
      </c>
      <c r="C228" s="16">
        <v>2319751921.1599998</v>
      </c>
      <c r="D228" s="11">
        <f t="shared" ref="D228:D230" si="43">ROUND(C228/B228,2)</f>
        <v>264.67</v>
      </c>
      <c r="E228" s="12">
        <v>0.97878106076709137</v>
      </c>
      <c r="F228" s="12">
        <f>D228/(E228*D$231)</f>
        <v>1.0141305353805958</v>
      </c>
      <c r="G228" s="16">
        <v>650038</v>
      </c>
      <c r="H228" s="13">
        <f t="shared" ref="H228:H230" si="44">MIN(SQRT(G228/3000),1)</f>
        <v>1</v>
      </c>
      <c r="I228" s="19">
        <v>2930023</v>
      </c>
      <c r="J228" s="12">
        <v>1</v>
      </c>
      <c r="K228" s="12">
        <f t="shared" ref="K228:K230" si="45">F228*H228+M228*(1-H228)</f>
        <v>1.0141305353805958</v>
      </c>
      <c r="L228" s="12">
        <v>1.0064102603353533</v>
      </c>
      <c r="M228" s="12">
        <f>J228/$J$231</f>
        <v>1.0041648873456974</v>
      </c>
      <c r="N228" s="12">
        <f>K228/$K$231</f>
        <v>1.0060763647532971</v>
      </c>
      <c r="O228" s="14">
        <f>L228/$L$231</f>
        <v>1.0059610256935443</v>
      </c>
      <c r="P228" s="12">
        <f>O228/$O$228</f>
        <v>1</v>
      </c>
    </row>
    <row r="229" spans="1:16" x14ac:dyDescent="0.25">
      <c r="A229" s="28" t="s">
        <v>178</v>
      </c>
      <c r="B229" s="16">
        <v>146328.5</v>
      </c>
      <c r="C229" s="16">
        <v>54103984.520000003</v>
      </c>
      <c r="D229" s="11">
        <f t="shared" si="43"/>
        <v>369.74</v>
      </c>
      <c r="E229" s="12">
        <v>1.6834880085400572</v>
      </c>
      <c r="F229" s="12">
        <f t="shared" ref="F229:F230" si="46">D229/(E229*D$231)</f>
        <v>0.82368490855433507</v>
      </c>
      <c r="G229" s="16">
        <v>13923</v>
      </c>
      <c r="H229" s="13">
        <f t="shared" si="44"/>
        <v>1</v>
      </c>
      <c r="I229" s="19">
        <v>65541</v>
      </c>
      <c r="J229" s="12">
        <v>0.88700000000000001</v>
      </c>
      <c r="K229" s="12">
        <f t="shared" si="45"/>
        <v>0.82368490855433507</v>
      </c>
      <c r="L229" s="12">
        <v>0.82170604975271766</v>
      </c>
      <c r="M229" s="12">
        <f t="shared" ref="M229:M230" si="47">J229/$J$231</f>
        <v>0.8906942550756336</v>
      </c>
      <c r="N229" s="12">
        <f t="shared" ref="N229:N230" si="48">K229/$K$231</f>
        <v>0.81714324693861629</v>
      </c>
      <c r="O229" s="14">
        <f t="shared" ref="O229:O230" si="49">L229/$L$231</f>
        <v>0.82133926213390906</v>
      </c>
      <c r="P229" s="12">
        <f t="shared" ref="P229:P230" si="50">O229/$O$228</f>
        <v>0.81647225007315705</v>
      </c>
    </row>
    <row r="230" spans="1:16" x14ac:dyDescent="0.25">
      <c r="A230" s="28" t="s">
        <v>179</v>
      </c>
      <c r="B230" s="16">
        <v>64672.333330000001</v>
      </c>
      <c r="C230" s="16">
        <v>19446672.41</v>
      </c>
      <c r="D230" s="11">
        <f t="shared" si="43"/>
        <v>300.7</v>
      </c>
      <c r="E230" s="12">
        <v>1.4900093556587604</v>
      </c>
      <c r="F230" s="12">
        <f t="shared" si="46"/>
        <v>0.75686623677526121</v>
      </c>
      <c r="G230" s="16">
        <v>5107</v>
      </c>
      <c r="H230" s="13">
        <f t="shared" si="44"/>
        <v>1</v>
      </c>
      <c r="I230" s="19">
        <v>23357</v>
      </c>
      <c r="J230" s="12">
        <v>0.78100000000000003</v>
      </c>
      <c r="K230" s="12">
        <f t="shared" si="45"/>
        <v>0.75686623677526121</v>
      </c>
      <c r="L230" s="12">
        <v>0.75388624429332418</v>
      </c>
      <c r="M230" s="12">
        <f t="shared" si="47"/>
        <v>0.7842527770169897</v>
      </c>
      <c r="N230" s="12">
        <f t="shared" si="48"/>
        <v>0.75085524548729876</v>
      </c>
      <c r="O230" s="14">
        <f t="shared" si="49"/>
        <v>0.75354972962304745</v>
      </c>
      <c r="P230" s="12">
        <f t="shared" si="50"/>
        <v>0.74908441815976345</v>
      </c>
    </row>
    <row r="231" spans="1:16" x14ac:dyDescent="0.25">
      <c r="A231" s="28" t="s">
        <v>20</v>
      </c>
      <c r="B231" s="16">
        <f>SUM(B228:B230)</f>
        <v>8975743</v>
      </c>
      <c r="C231" s="16">
        <f>SUM(C228:C230)</f>
        <v>2393302578.0899997</v>
      </c>
      <c r="D231" s="11">
        <f>ROUND(SUM(C228:C230)/SUM(B228:B230),2)</f>
        <v>266.64</v>
      </c>
      <c r="E231" s="10"/>
      <c r="F231" s="10"/>
      <c r="G231" s="16">
        <f>SUM(G228:G230)</f>
        <v>669068</v>
      </c>
      <c r="H231" s="10"/>
      <c r="I231" s="16">
        <f>SUM(I228:I230)</f>
        <v>3018921</v>
      </c>
      <c r="J231" s="12">
        <f>SUMPRODUCT(J228:J230,I228:I230)/SUM(I228:I230)</f>
        <v>0.99585238699522105</v>
      </c>
      <c r="K231" s="12">
        <f>SUMPRODUCT(K228:K230,I228:I230)/SUM(I228:I230)</f>
        <v>1.0080055261304879</v>
      </c>
      <c r="L231" s="12">
        <f>SUMPRODUCT(L228:L230,I228:I230)/SUM(I228:I230)</f>
        <v>1.0004465726110008</v>
      </c>
      <c r="M231" s="10"/>
      <c r="N231" s="10"/>
      <c r="O231" s="10"/>
      <c r="P231" s="10"/>
    </row>
    <row r="232" spans="1:1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x14ac:dyDescent="0.25">
      <c r="A233" s="9" t="s">
        <v>207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x14ac:dyDescent="0.25">
      <c r="A234" s="39" t="s">
        <v>180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</row>
    <row r="235" spans="1:16" ht="64.5" x14ac:dyDescent="0.25">
      <c r="A235" s="4" t="s">
        <v>0</v>
      </c>
      <c r="B235" s="24" t="s">
        <v>10</v>
      </c>
      <c r="C235" s="25" t="s">
        <v>1</v>
      </c>
      <c r="D235" s="26" t="s">
        <v>2</v>
      </c>
      <c r="E235" s="27" t="s">
        <v>12</v>
      </c>
      <c r="F235" s="27" t="s">
        <v>13</v>
      </c>
      <c r="G235" s="24" t="s">
        <v>11</v>
      </c>
      <c r="H235" s="2" t="s">
        <v>3</v>
      </c>
      <c r="I235" s="20" t="s">
        <v>22</v>
      </c>
      <c r="J235" s="3" t="s">
        <v>6</v>
      </c>
      <c r="K235" s="3" t="s">
        <v>4</v>
      </c>
      <c r="L235" s="3" t="s">
        <v>8</v>
      </c>
      <c r="M235" s="3" t="s">
        <v>7</v>
      </c>
      <c r="N235" s="3" t="s">
        <v>5</v>
      </c>
      <c r="O235" s="3" t="s">
        <v>9</v>
      </c>
      <c r="P235" s="3" t="s">
        <v>14</v>
      </c>
    </row>
    <row r="236" spans="1:16" x14ac:dyDescent="0.25">
      <c r="A236" s="6" t="s">
        <v>181</v>
      </c>
      <c r="B236" s="16">
        <v>7307798.5</v>
      </c>
      <c r="C236" s="16">
        <v>1887229804</v>
      </c>
      <c r="D236" s="11">
        <f t="shared" ref="D236:D237" si="51">ROUND(C236/B236,2)</f>
        <v>258.25</v>
      </c>
      <c r="E236" s="12">
        <v>1.0104249567137817</v>
      </c>
      <c r="F236" s="12">
        <f>D236/(E236*D$238)</f>
        <v>0.95854159875991241</v>
      </c>
      <c r="G236" s="16">
        <v>523799</v>
      </c>
      <c r="H236" s="13">
        <f t="shared" ref="H236:H237" si="52">MIN(SQRT(G236/3000),1)</f>
        <v>1</v>
      </c>
      <c r="I236" s="19">
        <v>2466022</v>
      </c>
      <c r="J236" s="12">
        <v>1</v>
      </c>
      <c r="K236" s="12">
        <f t="shared" ref="K236:K237" si="53">F236*H236+M236*(1-H236)</f>
        <v>0.95854159875991241</v>
      </c>
      <c r="L236" s="12">
        <v>0.9554398980612806</v>
      </c>
      <c r="M236" s="12">
        <f>J236/$J$238</f>
        <v>0.97814462597902985</v>
      </c>
      <c r="N236" s="12">
        <f>K236/$K$238</f>
        <v>0.95691732071858426</v>
      </c>
      <c r="O236" s="14">
        <f>L236/$L$238</f>
        <v>0.9554398980612806</v>
      </c>
      <c r="P236" s="12">
        <f>O236/$O$236</f>
        <v>1</v>
      </c>
    </row>
    <row r="237" spans="1:16" x14ac:dyDescent="0.25">
      <c r="A237" s="28" t="s">
        <v>182</v>
      </c>
      <c r="B237" s="16">
        <v>1667944.5</v>
      </c>
      <c r="C237" s="16">
        <v>506072774.08999997</v>
      </c>
      <c r="D237" s="11">
        <f t="shared" si="51"/>
        <v>303.41000000000003</v>
      </c>
      <c r="E237" s="12">
        <v>0.95287343901748478</v>
      </c>
      <c r="F237" s="12">
        <f>D237/(E237*D$238)</f>
        <v>1.1941788316634283</v>
      </c>
      <c r="G237" s="16">
        <v>145269</v>
      </c>
      <c r="H237" s="13">
        <f t="shared" si="52"/>
        <v>1</v>
      </c>
      <c r="I237" s="19">
        <v>552901</v>
      </c>
      <c r="J237" s="12">
        <v>1.1220000000000001</v>
      </c>
      <c r="K237" s="12">
        <f t="shared" si="53"/>
        <v>1.1941788316634283</v>
      </c>
      <c r="L237" s="12">
        <v>1.198744787408822</v>
      </c>
      <c r="M237" s="12">
        <f>J237/$J$238</f>
        <v>1.0974782703484716</v>
      </c>
      <c r="N237" s="12">
        <f>K237/$K$238</f>
        <v>1.1921552591276101</v>
      </c>
      <c r="O237" s="14">
        <f>L237/$L$238</f>
        <v>1.198744787408822</v>
      </c>
      <c r="P237" s="12">
        <f>O237/$O$236</f>
        <v>1.2546522181470969</v>
      </c>
    </row>
    <row r="238" spans="1:16" x14ac:dyDescent="0.25">
      <c r="A238" s="28" t="s">
        <v>20</v>
      </c>
      <c r="B238" s="16">
        <f>SUM(B236:B237)</f>
        <v>8975743</v>
      </c>
      <c r="C238" s="16">
        <f>SUM(C236:C237)</f>
        <v>2393302578.0900002</v>
      </c>
      <c r="D238" s="11">
        <f>ROUND(SUM(C236:C237)/SUM(B236:B237),2)</f>
        <v>266.64</v>
      </c>
      <c r="E238" s="12"/>
      <c r="F238" s="10"/>
      <c r="G238" s="16">
        <f>SUM(G236:G237)</f>
        <v>669068</v>
      </c>
      <c r="H238" s="10"/>
      <c r="I238" s="16">
        <f>SUM(I236:I237)</f>
        <v>3018923</v>
      </c>
      <c r="J238" s="12">
        <f>SUMPRODUCT(J236:J237,I236:I237)/SUM(I236:I237)</f>
        <v>1.0223437040295498</v>
      </c>
      <c r="K238" s="12">
        <f>SUMPRODUCT(K236:K237,I236:I237)/SUM(I236:I237)</f>
        <v>1.0016974068774389</v>
      </c>
      <c r="L238" s="12">
        <f>SUMPRODUCT(L236:L237,I236:I237)/SUM(I236:I237)</f>
        <v>1</v>
      </c>
      <c r="M238" s="10"/>
      <c r="N238" s="10"/>
      <c r="O238" s="10"/>
      <c r="P238" s="10"/>
    </row>
    <row r="239" spans="1:1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x14ac:dyDescent="0.25">
      <c r="A240" s="9" t="s">
        <v>207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x14ac:dyDescent="0.25">
      <c r="A241" s="39" t="s">
        <v>183</v>
      </c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</row>
    <row r="242" spans="1:16" ht="64.5" x14ac:dyDescent="0.25">
      <c r="A242" s="4" t="s">
        <v>0</v>
      </c>
      <c r="B242" s="24" t="s">
        <v>10</v>
      </c>
      <c r="C242" s="25" t="s">
        <v>1</v>
      </c>
      <c r="D242" s="26" t="s">
        <v>2</v>
      </c>
      <c r="E242" s="27" t="s">
        <v>12</v>
      </c>
      <c r="F242" s="27" t="s">
        <v>13</v>
      </c>
      <c r="G242" s="24" t="s">
        <v>11</v>
      </c>
      <c r="H242" s="2" t="s">
        <v>3</v>
      </c>
      <c r="I242" s="20" t="s">
        <v>22</v>
      </c>
      <c r="J242" s="3" t="s">
        <v>6</v>
      </c>
      <c r="K242" s="3" t="s">
        <v>4</v>
      </c>
      <c r="L242" s="3" t="s">
        <v>8</v>
      </c>
      <c r="M242" s="3" t="s">
        <v>7</v>
      </c>
      <c r="N242" s="3" t="s">
        <v>5</v>
      </c>
      <c r="O242" s="3" t="s">
        <v>9</v>
      </c>
      <c r="P242" s="3" t="s">
        <v>14</v>
      </c>
    </row>
    <row r="243" spans="1:16" x14ac:dyDescent="0.25">
      <c r="A243" s="6" t="s">
        <v>184</v>
      </c>
      <c r="B243" s="16">
        <v>2090501.1666699999</v>
      </c>
      <c r="C243" s="16">
        <v>424855413.30000001</v>
      </c>
      <c r="D243" s="11">
        <f t="shared" ref="D243:D248" si="54">ROUND(C243/B243,2)</f>
        <v>203.23</v>
      </c>
      <c r="E243" s="12">
        <v>0.96658752373958456</v>
      </c>
      <c r="F243" s="12">
        <f>D243/(E243*D$249)</f>
        <v>0.78853564747358984</v>
      </c>
      <c r="G243" s="16">
        <v>123851</v>
      </c>
      <c r="H243" s="13">
        <f t="shared" ref="H243:H248" si="55">MIN(SQRT(G243/3000),1)</f>
        <v>1</v>
      </c>
      <c r="I243" s="19">
        <v>705262</v>
      </c>
      <c r="J243" s="12">
        <v>0.78</v>
      </c>
      <c r="K243" s="12">
        <f t="shared" ref="K243:K248" si="56">F243*H243+M243*(1-H243)</f>
        <v>0.78853564747358984</v>
      </c>
      <c r="L243" s="12">
        <v>0.88</v>
      </c>
      <c r="M243" s="12">
        <f>J243/$J$249</f>
        <v>0.90679152293690068</v>
      </c>
      <c r="N243" s="12">
        <f>K243/$K$249</f>
        <v>0.79330010079701152</v>
      </c>
      <c r="O243" s="14">
        <f>L243/$L$249</f>
        <v>0.85890824890947204</v>
      </c>
      <c r="P243" s="30">
        <f>ROUND(O243/$O$248,2)</f>
        <v>0.72</v>
      </c>
    </row>
    <row r="244" spans="1:16" x14ac:dyDescent="0.25">
      <c r="A244" s="28" t="s">
        <v>185</v>
      </c>
      <c r="B244" s="16">
        <v>3437788.9166700002</v>
      </c>
      <c r="C244" s="16">
        <v>782329740.92999995</v>
      </c>
      <c r="D244" s="11">
        <f t="shared" si="54"/>
        <v>227.57</v>
      </c>
      <c r="E244" s="12">
        <v>0.94389365029449424</v>
      </c>
      <c r="F244" s="12">
        <f t="shared" ref="F244:F248" si="57">D244/(E244*D$249)</f>
        <v>0.90420445885873424</v>
      </c>
      <c r="G244" s="16">
        <v>229718</v>
      </c>
      <c r="H244" s="13">
        <f t="shared" si="55"/>
        <v>1</v>
      </c>
      <c r="I244" s="19">
        <v>1157610</v>
      </c>
      <c r="J244" s="12">
        <v>0.83</v>
      </c>
      <c r="K244" s="12">
        <f t="shared" si="56"/>
        <v>0.90420445885873424</v>
      </c>
      <c r="L244" s="12">
        <v>0.97499999999999998</v>
      </c>
      <c r="M244" s="12">
        <f t="shared" ref="M244:M248" si="58">J244/$J$249</f>
        <v>0.96491918466362503</v>
      </c>
      <c r="N244" s="12">
        <f t="shared" ref="N244:N248" si="59">K244/$K$249</f>
        <v>0.90966780088120947</v>
      </c>
      <c r="O244" s="14">
        <f t="shared" ref="O244:O248" si="60">L244/$L$249</f>
        <v>0.95163129850765371</v>
      </c>
      <c r="P244" s="30">
        <f t="shared" ref="P244:P248" si="61">ROUND(O244/$O$248,2)</f>
        <v>0.79</v>
      </c>
    </row>
    <row r="245" spans="1:16" x14ac:dyDescent="0.25">
      <c r="A245" s="28" t="s">
        <v>186</v>
      </c>
      <c r="B245" s="16">
        <v>138929.41667000001</v>
      </c>
      <c r="C245" s="16">
        <v>37762340.159999996</v>
      </c>
      <c r="D245" s="11">
        <f t="shared" si="54"/>
        <v>271.81</v>
      </c>
      <c r="E245" s="12">
        <v>1.0616208219749896</v>
      </c>
      <c r="F245" s="12">
        <f t="shared" si="57"/>
        <v>0.96021989946228636</v>
      </c>
      <c r="G245" s="16">
        <v>10396</v>
      </c>
      <c r="H245" s="13">
        <f t="shared" si="55"/>
        <v>1</v>
      </c>
      <c r="I245" s="19">
        <v>46573</v>
      </c>
      <c r="J245" s="12">
        <v>0.85</v>
      </c>
      <c r="K245" s="12">
        <f t="shared" si="56"/>
        <v>0.96021989946228636</v>
      </c>
      <c r="L245" s="12">
        <v>1.034</v>
      </c>
      <c r="M245" s="12">
        <f t="shared" si="58"/>
        <v>0.98817024935431486</v>
      </c>
      <c r="N245" s="12">
        <f t="shared" si="59"/>
        <v>0.96602169536823734</v>
      </c>
      <c r="O245" s="14">
        <f t="shared" si="60"/>
        <v>1.0092171924686297</v>
      </c>
      <c r="P245" s="30">
        <f t="shared" si="61"/>
        <v>0.84</v>
      </c>
    </row>
    <row r="246" spans="1:16" x14ac:dyDescent="0.25">
      <c r="A246" s="28" t="s">
        <v>187</v>
      </c>
      <c r="B246" s="16">
        <v>1653147.3333300001</v>
      </c>
      <c r="C246" s="16">
        <v>631342709.54999995</v>
      </c>
      <c r="D246" s="11">
        <f t="shared" si="54"/>
        <v>381.9</v>
      </c>
      <c r="E246" s="12">
        <v>1.1361123887544367</v>
      </c>
      <c r="F246" s="12">
        <f t="shared" si="57"/>
        <v>1.2606747721437424</v>
      </c>
      <c r="G246" s="16">
        <v>164082</v>
      </c>
      <c r="H246" s="13">
        <f t="shared" si="55"/>
        <v>1</v>
      </c>
      <c r="I246" s="19">
        <v>587420</v>
      </c>
      <c r="J246" s="12">
        <v>0.9</v>
      </c>
      <c r="K246" s="12">
        <f t="shared" si="56"/>
        <v>1.2606747721437424</v>
      </c>
      <c r="L246" s="12">
        <v>1.1200000000000001</v>
      </c>
      <c r="M246" s="12">
        <f t="shared" si="58"/>
        <v>1.0462979110810393</v>
      </c>
      <c r="N246" s="12">
        <f t="shared" si="59"/>
        <v>1.2682919624725983</v>
      </c>
      <c r="O246" s="14">
        <f t="shared" si="60"/>
        <v>1.0931559531575099</v>
      </c>
      <c r="P246" s="30">
        <f t="shared" si="61"/>
        <v>0.91</v>
      </c>
    </row>
    <row r="247" spans="1:16" x14ac:dyDescent="0.25">
      <c r="A247" s="28" t="s">
        <v>188</v>
      </c>
      <c r="B247" s="16">
        <v>276102.5</v>
      </c>
      <c r="C247" s="16">
        <v>101147929.13</v>
      </c>
      <c r="D247" s="11">
        <f t="shared" si="54"/>
        <v>366.34</v>
      </c>
      <c r="E247" s="12">
        <v>1.0956202424077219</v>
      </c>
      <c r="F247" s="12">
        <f t="shared" si="57"/>
        <v>1.2540042051612981</v>
      </c>
      <c r="G247" s="16">
        <v>27389</v>
      </c>
      <c r="H247" s="13">
        <f t="shared" si="55"/>
        <v>1</v>
      </c>
      <c r="I247" s="19">
        <v>88714</v>
      </c>
      <c r="J247" s="12">
        <v>0.95</v>
      </c>
      <c r="K247" s="12">
        <f t="shared" si="56"/>
        <v>1.2540042051612981</v>
      </c>
      <c r="L247" s="12">
        <v>1.18</v>
      </c>
      <c r="M247" s="12">
        <f t="shared" si="58"/>
        <v>1.1044255728077637</v>
      </c>
      <c r="N247" s="12">
        <f t="shared" si="59"/>
        <v>1.2615810909013503</v>
      </c>
      <c r="O247" s="14">
        <f t="shared" si="60"/>
        <v>1.1517178792195193</v>
      </c>
      <c r="P247" s="30">
        <f t="shared" si="61"/>
        <v>0.96</v>
      </c>
    </row>
    <row r="248" spans="1:16" x14ac:dyDescent="0.25">
      <c r="A248" s="28" t="s">
        <v>189</v>
      </c>
      <c r="B248" s="16">
        <v>1379273.6666699999</v>
      </c>
      <c r="C248" s="16">
        <v>415864445.01999998</v>
      </c>
      <c r="D248" s="11">
        <f t="shared" si="54"/>
        <v>301.51</v>
      </c>
      <c r="E248" s="12">
        <v>0.97721066862828021</v>
      </c>
      <c r="F248" s="12">
        <f t="shared" si="57"/>
        <v>1.1571461649564634</v>
      </c>
      <c r="G248" s="16">
        <v>113632</v>
      </c>
      <c r="H248" s="13">
        <f t="shared" si="55"/>
        <v>1</v>
      </c>
      <c r="I248" s="19">
        <v>433316</v>
      </c>
      <c r="J248" s="12">
        <v>1</v>
      </c>
      <c r="K248" s="12">
        <f t="shared" si="56"/>
        <v>1.1571461649564634</v>
      </c>
      <c r="L248" s="12">
        <v>1.23</v>
      </c>
      <c r="M248" s="12">
        <f t="shared" si="58"/>
        <v>1.162553234534488</v>
      </c>
      <c r="N248" s="12">
        <f t="shared" si="59"/>
        <v>1.1641378195620291</v>
      </c>
      <c r="O248" s="14">
        <f t="shared" si="60"/>
        <v>1.2005194842711939</v>
      </c>
      <c r="P248" s="30">
        <f t="shared" si="61"/>
        <v>1</v>
      </c>
    </row>
    <row r="249" spans="1:16" x14ac:dyDescent="0.25">
      <c r="A249" s="28" t="s">
        <v>20</v>
      </c>
      <c r="B249" s="16">
        <f>SUM(B243:B248)</f>
        <v>8975743.0000100005</v>
      </c>
      <c r="C249" s="16">
        <f>SUM(C243:C248)</f>
        <v>2393302578.0900002</v>
      </c>
      <c r="D249" s="11">
        <f>ROUND(SUM(C243:C248)/SUM(B243:B248),2)</f>
        <v>266.64</v>
      </c>
      <c r="E249" s="12"/>
      <c r="F249" s="10"/>
      <c r="G249" s="16">
        <f>SUM(G243:G248)</f>
        <v>669068</v>
      </c>
      <c r="H249" s="10"/>
      <c r="I249" s="16">
        <f>SUM(I243:I248)</f>
        <v>3018895</v>
      </c>
      <c r="J249" s="12">
        <f>SUMPRODUCT(J243:J248,I243:I248)/SUM(I243:I248)</f>
        <v>0.86017566361201692</v>
      </c>
      <c r="K249" s="12">
        <f>SUMPRODUCT(K243:K248,I243:I248)/SUM(I243:I248)</f>
        <v>0.99399413498292144</v>
      </c>
      <c r="L249" s="12">
        <f>SUMPRODUCT(L243:L248,I243:I248)/SUM(I243:I248)</f>
        <v>1.0245564658591968</v>
      </c>
      <c r="M249" s="10"/>
      <c r="N249" s="10"/>
      <c r="O249" s="10"/>
      <c r="P249" s="10"/>
    </row>
    <row r="250" spans="1:1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x14ac:dyDescent="0.25">
      <c r="A251" s="9" t="s">
        <v>207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x14ac:dyDescent="0.25">
      <c r="A252" s="39" t="s">
        <v>190</v>
      </c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</row>
    <row r="253" spans="1:16" ht="64.5" x14ac:dyDescent="0.25">
      <c r="A253" s="4" t="s">
        <v>0</v>
      </c>
      <c r="B253" s="24" t="s">
        <v>10</v>
      </c>
      <c r="C253" s="25" t="s">
        <v>1</v>
      </c>
      <c r="D253" s="26" t="s">
        <v>2</v>
      </c>
      <c r="E253" s="27" t="s">
        <v>12</v>
      </c>
      <c r="F253" s="27" t="s">
        <v>13</v>
      </c>
      <c r="G253" s="24" t="s">
        <v>11</v>
      </c>
      <c r="H253" s="2" t="s">
        <v>3</v>
      </c>
      <c r="I253" s="20" t="s">
        <v>22</v>
      </c>
      <c r="J253" s="3" t="s">
        <v>6</v>
      </c>
      <c r="K253" s="3" t="s">
        <v>4</v>
      </c>
      <c r="L253" s="3" t="s">
        <v>8</v>
      </c>
      <c r="M253" s="3" t="s">
        <v>7</v>
      </c>
      <c r="N253" s="3" t="s">
        <v>5</v>
      </c>
      <c r="O253" s="3" t="s">
        <v>9</v>
      </c>
      <c r="P253" s="3" t="s">
        <v>14</v>
      </c>
    </row>
    <row r="254" spans="1:16" x14ac:dyDescent="0.25">
      <c r="A254" s="6" t="s">
        <v>191</v>
      </c>
      <c r="B254" s="16">
        <v>23938.166669999999</v>
      </c>
      <c r="C254" s="16">
        <v>5931571.8300000001</v>
      </c>
      <c r="D254" s="11">
        <f t="shared" ref="D254:D259" si="62">ROUND(C254/B254,2)</f>
        <v>247.79</v>
      </c>
      <c r="E254" s="12">
        <v>0.99476567181151432</v>
      </c>
      <c r="F254" s="12">
        <f>D254/(E254*D$260)</f>
        <v>0.93419531541608813</v>
      </c>
      <c r="G254" s="16">
        <v>1709</v>
      </c>
      <c r="H254" s="13">
        <f t="shared" ref="H254:H259" si="63">MIN(SQRT(G254/3000),1)</f>
        <v>0.7547626558506102</v>
      </c>
      <c r="I254" s="19">
        <v>8543</v>
      </c>
      <c r="J254" s="12">
        <v>0.94199999999999995</v>
      </c>
      <c r="K254" s="12">
        <f t="shared" ref="K254:K259" si="64">F254*H254+M254*(1-H254)</f>
        <v>0.93634738434372289</v>
      </c>
      <c r="L254" s="12">
        <v>0.94180314993720327</v>
      </c>
      <c r="M254" s="12">
        <f>J254/$J$260</f>
        <v>0.9429707689878073</v>
      </c>
      <c r="N254" s="12">
        <f>K254/$K$260</f>
        <v>0.93837765213632662</v>
      </c>
      <c r="O254" s="14">
        <f>L254/$L$260</f>
        <v>0.94462993898122227</v>
      </c>
      <c r="P254" s="12">
        <f>O254/$O$259</f>
        <v>0.94423279037360897</v>
      </c>
    </row>
    <row r="255" spans="1:16" x14ac:dyDescent="0.25">
      <c r="A255" s="28" t="s">
        <v>192</v>
      </c>
      <c r="B255" s="16">
        <v>61798.25</v>
      </c>
      <c r="C255" s="16">
        <v>26760088.41</v>
      </c>
      <c r="D255" s="11">
        <f t="shared" si="62"/>
        <v>433.02</v>
      </c>
      <c r="E255" s="12">
        <v>1.5325428877194684</v>
      </c>
      <c r="F255" s="12">
        <f t="shared" ref="F255:F259" si="65">D255/(E255*D$260)</f>
        <v>1.0596684841599973</v>
      </c>
      <c r="G255" s="16">
        <v>6191</v>
      </c>
      <c r="H255" s="13">
        <f t="shared" si="63"/>
        <v>1</v>
      </c>
      <c r="I255" s="19">
        <v>18502</v>
      </c>
      <c r="J255" s="12">
        <v>0.94099999999999995</v>
      </c>
      <c r="K255" s="12">
        <f t="shared" si="64"/>
        <v>1.0596684841599973</v>
      </c>
      <c r="L255" s="12">
        <v>0.98</v>
      </c>
      <c r="M255" s="12">
        <f t="shared" ref="M255:M259" si="66">J255/$J$260</f>
        <v>0.94196973844748044</v>
      </c>
      <c r="N255" s="12">
        <f t="shared" ref="N255:N259" si="67">K255/$K$260</f>
        <v>1.0619661472177471</v>
      </c>
      <c r="O255" s="14">
        <f t="shared" ref="O255:O259" si="68">L255/$L$260</f>
        <v>0.98294143554661428</v>
      </c>
      <c r="P255" s="12">
        <f t="shared" ref="P255:P259" si="69">O255/$O$259</f>
        <v>0.98252817972400741</v>
      </c>
    </row>
    <row r="256" spans="1:16" x14ac:dyDescent="0.25">
      <c r="A256" s="28" t="s">
        <v>193</v>
      </c>
      <c r="B256" s="16">
        <v>75732.416670000006</v>
      </c>
      <c r="C256" s="16">
        <v>30040482.620000001</v>
      </c>
      <c r="D256" s="11">
        <f t="shared" si="62"/>
        <v>396.67</v>
      </c>
      <c r="E256" s="12">
        <v>1.3962398811713397</v>
      </c>
      <c r="F256" s="12">
        <f t="shared" si="65"/>
        <v>1.0654768469144267</v>
      </c>
      <c r="G256" s="16">
        <v>7969</v>
      </c>
      <c r="H256" s="13">
        <f t="shared" si="63"/>
        <v>1</v>
      </c>
      <c r="I256" s="19">
        <v>23666</v>
      </c>
      <c r="J256" s="12">
        <v>0.94099999999999995</v>
      </c>
      <c r="K256" s="12">
        <f t="shared" si="64"/>
        <v>1.0654768469144267</v>
      </c>
      <c r="L256" s="12">
        <v>0.98</v>
      </c>
      <c r="M256" s="12">
        <f t="shared" si="66"/>
        <v>0.94196973844748044</v>
      </c>
      <c r="N256" s="12">
        <f t="shared" si="67"/>
        <v>1.0677871041567979</v>
      </c>
      <c r="O256" s="14">
        <f t="shared" si="68"/>
        <v>0.98294143554661428</v>
      </c>
      <c r="P256" s="12">
        <f t="shared" si="69"/>
        <v>0.98252817972400741</v>
      </c>
    </row>
    <row r="257" spans="1:16" x14ac:dyDescent="0.25">
      <c r="A257" s="28" t="s">
        <v>194</v>
      </c>
      <c r="B257" s="16">
        <v>5285.75</v>
      </c>
      <c r="C257" s="16">
        <v>3733376.08</v>
      </c>
      <c r="D257" s="11">
        <f t="shared" si="62"/>
        <v>706.31</v>
      </c>
      <c r="E257" s="12">
        <v>2.3073048975262678</v>
      </c>
      <c r="F257" s="12">
        <f t="shared" si="65"/>
        <v>1.1480612707836186</v>
      </c>
      <c r="G257" s="16">
        <v>887</v>
      </c>
      <c r="H257" s="13">
        <f t="shared" si="63"/>
        <v>0.54375239463074243</v>
      </c>
      <c r="I257" s="19">
        <v>1867</v>
      </c>
      <c r="J257" s="12">
        <v>0.97499999999999998</v>
      </c>
      <c r="K257" s="12">
        <f t="shared" si="64"/>
        <v>1.0695609074238444</v>
      </c>
      <c r="L257" s="12">
        <v>0.98</v>
      </c>
      <c r="M257" s="12">
        <f t="shared" si="66"/>
        <v>0.97600477681859032</v>
      </c>
      <c r="N257" s="12">
        <f t="shared" si="67"/>
        <v>1.0718800200725038</v>
      </c>
      <c r="O257" s="14">
        <f t="shared" si="68"/>
        <v>0.98294143554661428</v>
      </c>
      <c r="P257" s="12">
        <f t="shared" si="69"/>
        <v>0.98252817972400741</v>
      </c>
    </row>
    <row r="258" spans="1:16" x14ac:dyDescent="0.25">
      <c r="A258" s="28" t="s">
        <v>195</v>
      </c>
      <c r="B258" s="16">
        <v>4150.0833300000004</v>
      </c>
      <c r="C258" s="16">
        <v>3939960.6</v>
      </c>
      <c r="D258" s="11">
        <f t="shared" si="62"/>
        <v>949.37</v>
      </c>
      <c r="E258" s="12">
        <v>2.809859911618358</v>
      </c>
      <c r="F258" s="12">
        <f t="shared" si="65"/>
        <v>1.267142726451528</v>
      </c>
      <c r="G258" s="16">
        <v>718</v>
      </c>
      <c r="H258" s="13">
        <f t="shared" si="63"/>
        <v>0.48921706157219552</v>
      </c>
      <c r="I258" s="19">
        <v>1342</v>
      </c>
      <c r="J258" s="12">
        <v>0.94199999999999995</v>
      </c>
      <c r="K258" s="12">
        <f t="shared" si="64"/>
        <v>1.1015612214623154</v>
      </c>
      <c r="L258" s="12">
        <v>0.98</v>
      </c>
      <c r="M258" s="12">
        <f t="shared" si="66"/>
        <v>0.9429707689878073</v>
      </c>
      <c r="N258" s="12">
        <f t="shared" si="67"/>
        <v>1.1039497199052128</v>
      </c>
      <c r="O258" s="14">
        <f t="shared" si="68"/>
        <v>0.98294143554661428</v>
      </c>
      <c r="P258" s="12">
        <f t="shared" si="69"/>
        <v>0.98252817972400741</v>
      </c>
    </row>
    <row r="259" spans="1:16" x14ac:dyDescent="0.25">
      <c r="A259" s="28" t="s">
        <v>182</v>
      </c>
      <c r="B259" s="16">
        <v>8804838.3333299998</v>
      </c>
      <c r="C259" s="16">
        <v>2322897098.5500002</v>
      </c>
      <c r="D259" s="11">
        <f t="shared" si="62"/>
        <v>263.82</v>
      </c>
      <c r="E259" s="12">
        <v>0.99240539505987979</v>
      </c>
      <c r="F259" s="12">
        <f t="shared" si="65"/>
        <v>0.99699573109892214</v>
      </c>
      <c r="G259" s="16">
        <v>651594</v>
      </c>
      <c r="H259" s="13">
        <f t="shared" si="63"/>
        <v>1</v>
      </c>
      <c r="I259" s="19">
        <v>2965001</v>
      </c>
      <c r="J259" s="12">
        <v>1</v>
      </c>
      <c r="K259" s="12">
        <f t="shared" si="64"/>
        <v>0.99699573109892214</v>
      </c>
      <c r="L259" s="12">
        <v>0.99742686288680538</v>
      </c>
      <c r="M259" s="12">
        <f t="shared" si="66"/>
        <v>1.0010305403267594</v>
      </c>
      <c r="N259" s="12">
        <f t="shared" si="67"/>
        <v>0.99915750177939699</v>
      </c>
      <c r="O259" s="14">
        <f t="shared" si="68"/>
        <v>1.0004206045497066</v>
      </c>
      <c r="P259" s="12">
        <f t="shared" si="69"/>
        <v>1</v>
      </c>
    </row>
    <row r="260" spans="1:16" x14ac:dyDescent="0.25">
      <c r="A260" s="28" t="s">
        <v>20</v>
      </c>
      <c r="B260" s="16">
        <f>SUM(B254:B259)</f>
        <v>8975743</v>
      </c>
      <c r="C260" s="16">
        <f>SUM(C254:C259)</f>
        <v>2393302578.0900002</v>
      </c>
      <c r="D260" s="11">
        <f>ROUND(SUM(C254:C259)/SUM(B254:B259),2)</f>
        <v>266.64</v>
      </c>
      <c r="E260" s="12"/>
      <c r="F260" s="10"/>
      <c r="G260" s="16">
        <f>SUM(G254:G259)</f>
        <v>669068</v>
      </c>
      <c r="H260" s="10"/>
      <c r="I260" s="16">
        <f>SUM(I254:I259)</f>
        <v>3018921</v>
      </c>
      <c r="J260" s="12">
        <f>SUMPRODUCT(J254:J259,I254:I259)/SUM(I254:I259)</f>
        <v>0.99897052059328484</v>
      </c>
      <c r="K260" s="12">
        <f>SUMPRODUCT(K254:K259,I254:I259)/SUM(I254:I259)</f>
        <v>0.99783640649584782</v>
      </c>
      <c r="L260" s="12">
        <f>SUMPRODUCT(L254:L259,I254:I259)/SUM(I254:I259)</f>
        <v>0.99700751698906809</v>
      </c>
      <c r="M260" s="10"/>
      <c r="N260" s="10"/>
      <c r="O260" s="10"/>
      <c r="P260" s="10"/>
    </row>
    <row r="261" spans="1:1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x14ac:dyDescent="0.25">
      <c r="A262" s="9" t="s">
        <v>207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x14ac:dyDescent="0.25">
      <c r="A263" s="39" t="s">
        <v>196</v>
      </c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</row>
    <row r="264" spans="1:16" ht="64.5" x14ac:dyDescent="0.25">
      <c r="A264" s="4" t="s">
        <v>0</v>
      </c>
      <c r="B264" s="24" t="s">
        <v>10</v>
      </c>
      <c r="C264" s="25" t="s">
        <v>1</v>
      </c>
      <c r="D264" s="26" t="s">
        <v>2</v>
      </c>
      <c r="E264" s="27" t="s">
        <v>12</v>
      </c>
      <c r="F264" s="27" t="s">
        <v>13</v>
      </c>
      <c r="G264" s="24" t="s">
        <v>11</v>
      </c>
      <c r="H264" s="2" t="s">
        <v>3</v>
      </c>
      <c r="I264" s="20" t="s">
        <v>22</v>
      </c>
      <c r="J264" s="3" t="s">
        <v>6</v>
      </c>
      <c r="K264" s="3" t="s">
        <v>4</v>
      </c>
      <c r="L264" s="3" t="s">
        <v>8</v>
      </c>
      <c r="M264" s="3" t="s">
        <v>7</v>
      </c>
      <c r="N264" s="3" t="s">
        <v>5</v>
      </c>
      <c r="O264" s="3" t="s">
        <v>9</v>
      </c>
      <c r="P264" s="3" t="s">
        <v>14</v>
      </c>
    </row>
    <row r="265" spans="1:16" x14ac:dyDescent="0.25">
      <c r="A265" s="6" t="s">
        <v>197</v>
      </c>
      <c r="B265" s="23">
        <v>1086319.8333300001</v>
      </c>
      <c r="C265" s="23">
        <v>534481761.80000001</v>
      </c>
      <c r="D265" s="11">
        <f t="shared" ref="D265:D269" si="70">ROUND(C265/B265,2)</f>
        <v>492.01</v>
      </c>
      <c r="E265" s="12">
        <v>1.3910764886423181</v>
      </c>
      <c r="F265" s="12">
        <f>D265/(E265*D$270)</f>
        <v>1.3264705695681374</v>
      </c>
      <c r="G265" s="16">
        <v>122114</v>
      </c>
      <c r="H265" s="13">
        <f t="shared" ref="H265:H269" si="71">MIN(SQRT(G265/3000),1)</f>
        <v>1</v>
      </c>
      <c r="I265" s="19">
        <v>339632</v>
      </c>
      <c r="J265" s="12">
        <v>0.97129831239081454</v>
      </c>
      <c r="K265" s="12">
        <f t="shared" ref="K265:K269" si="72">F265*H265+M265*(1-H265)</f>
        <v>1.3264705695681374</v>
      </c>
      <c r="L265" s="12">
        <v>1.25</v>
      </c>
      <c r="M265" s="12">
        <f>J265/$J$270</f>
        <v>1.1985078541092649</v>
      </c>
      <c r="N265" s="12">
        <f>K265/$K$270</f>
        <v>1.3704463350697129</v>
      </c>
      <c r="O265" s="14">
        <f>L265/$L$270</f>
        <v>1.2703912299740554</v>
      </c>
      <c r="P265" s="30">
        <f>ROUND(O265/$O$265,2)</f>
        <v>1</v>
      </c>
    </row>
    <row r="266" spans="1:16" x14ac:dyDescent="0.25">
      <c r="A266" s="28" t="s">
        <v>198</v>
      </c>
      <c r="B266" s="23">
        <v>334498.83332999999</v>
      </c>
      <c r="C266" s="23">
        <v>118798280.83</v>
      </c>
      <c r="D266" s="11">
        <f t="shared" si="70"/>
        <v>355.15</v>
      </c>
      <c r="E266" s="12">
        <v>1.2143247492653098</v>
      </c>
      <c r="F266" s="12">
        <f t="shared" ref="F266:F269" si="73">D266/(E266*D$270)</f>
        <v>1.0968611941536317</v>
      </c>
      <c r="G266" s="16">
        <v>29576</v>
      </c>
      <c r="H266" s="13">
        <f t="shared" si="71"/>
        <v>1</v>
      </c>
      <c r="I266" s="19">
        <v>106411</v>
      </c>
      <c r="J266" s="12">
        <v>0.91</v>
      </c>
      <c r="K266" s="12">
        <f t="shared" si="72"/>
        <v>1.0968611941536317</v>
      </c>
      <c r="L266" s="12">
        <v>1.1200000000000001</v>
      </c>
      <c r="M266" s="12">
        <f t="shared" ref="M266:M269" si="74">J266/$J$270</f>
        <v>1.1228704233561944</v>
      </c>
      <c r="N266" s="12">
        <f t="shared" ref="N266:N269" si="75">K266/$K$270</f>
        <v>1.1332248435013759</v>
      </c>
      <c r="O266" s="14">
        <f t="shared" ref="O266:O269" si="76">L266/$L$270</f>
        <v>1.1382705420567538</v>
      </c>
      <c r="P266" s="30">
        <f t="shared" ref="P266:P269" si="77">ROUND(O266/$O$265,2)</f>
        <v>0.9</v>
      </c>
    </row>
    <row r="267" spans="1:16" x14ac:dyDescent="0.25">
      <c r="A267" s="28" t="s">
        <v>199</v>
      </c>
      <c r="B267" s="23">
        <v>313231.5</v>
      </c>
      <c r="C267" s="23">
        <v>103270294.98</v>
      </c>
      <c r="D267" s="11">
        <f t="shared" si="70"/>
        <v>329.69</v>
      </c>
      <c r="E267" s="12">
        <v>1.1479576498425808</v>
      </c>
      <c r="F267" s="12">
        <f t="shared" si="73"/>
        <v>1.0770964819862188</v>
      </c>
      <c r="G267" s="16">
        <v>26279</v>
      </c>
      <c r="H267" s="13">
        <f t="shared" si="71"/>
        <v>1</v>
      </c>
      <c r="I267" s="19">
        <v>114507</v>
      </c>
      <c r="J267" s="12">
        <v>0.85</v>
      </c>
      <c r="K267" s="12">
        <f t="shared" si="72"/>
        <v>1.0770964819862188</v>
      </c>
      <c r="L267" s="12">
        <v>1.1000000000000001</v>
      </c>
      <c r="M267" s="12">
        <f t="shared" si="74"/>
        <v>1.0488350108272144</v>
      </c>
      <c r="N267" s="12">
        <f t="shared" si="75"/>
        <v>1.112804882459679</v>
      </c>
      <c r="O267" s="14">
        <f t="shared" si="76"/>
        <v>1.1179442823771688</v>
      </c>
      <c r="P267" s="30">
        <f t="shared" si="77"/>
        <v>0.88</v>
      </c>
    </row>
    <row r="268" spans="1:16" x14ac:dyDescent="0.25">
      <c r="A268" s="28" t="s">
        <v>200</v>
      </c>
      <c r="B268" s="23">
        <v>291719.66667000001</v>
      </c>
      <c r="C268" s="23">
        <v>88336252.650000006</v>
      </c>
      <c r="D268" s="11">
        <f t="shared" si="70"/>
        <v>302.81</v>
      </c>
      <c r="E268" s="12">
        <v>1.1108213926611938</v>
      </c>
      <c r="F268" s="12">
        <f t="shared" si="73"/>
        <v>1.0223525335480192</v>
      </c>
      <c r="G268" s="16">
        <v>23424</v>
      </c>
      <c r="H268" s="13">
        <f t="shared" si="71"/>
        <v>1</v>
      </c>
      <c r="I268" s="19">
        <v>100494</v>
      </c>
      <c r="J268" s="12">
        <v>0.83</v>
      </c>
      <c r="K268" s="12">
        <f t="shared" si="72"/>
        <v>1.0223525335480192</v>
      </c>
      <c r="L268" s="12">
        <v>1.04</v>
      </c>
      <c r="M268" s="12">
        <f t="shared" si="74"/>
        <v>1.0241565399842212</v>
      </c>
      <c r="N268" s="12">
        <f t="shared" si="75"/>
        <v>1.0562460373367137</v>
      </c>
      <c r="O268" s="14">
        <f t="shared" si="76"/>
        <v>1.0569655033384142</v>
      </c>
      <c r="P268" s="30">
        <f t="shared" si="77"/>
        <v>0.83</v>
      </c>
    </row>
    <row r="269" spans="1:16" x14ac:dyDescent="0.25">
      <c r="A269" s="28" t="s">
        <v>201</v>
      </c>
      <c r="B269" s="23">
        <v>6949973.1666700002</v>
      </c>
      <c r="C269" s="23">
        <v>1548415987.8299999</v>
      </c>
      <c r="D269" s="11">
        <f t="shared" si="70"/>
        <v>222.79</v>
      </c>
      <c r="E269" s="12">
        <v>0.92548282619898703</v>
      </c>
      <c r="F269" s="12">
        <f t="shared" si="73"/>
        <v>0.9028217822659097</v>
      </c>
      <c r="G269" s="16">
        <v>467675</v>
      </c>
      <c r="H269" s="13">
        <f t="shared" si="71"/>
        <v>1</v>
      </c>
      <c r="I269" s="19">
        <v>2357879</v>
      </c>
      <c r="J269" s="12">
        <v>0.78</v>
      </c>
      <c r="K269" s="12">
        <f t="shared" si="72"/>
        <v>0.9028217822659097</v>
      </c>
      <c r="L269" s="12">
        <v>0.93146173250103725</v>
      </c>
      <c r="M269" s="12">
        <f t="shared" si="74"/>
        <v>0.96246036287673797</v>
      </c>
      <c r="N269" s="12">
        <f t="shared" si="75"/>
        <v>0.93275254733336699</v>
      </c>
      <c r="O269" s="14">
        <f t="shared" si="76"/>
        <v>0.94665665282060585</v>
      </c>
      <c r="P269" s="30">
        <f t="shared" si="77"/>
        <v>0.75</v>
      </c>
    </row>
    <row r="270" spans="1:16" x14ac:dyDescent="0.25">
      <c r="A270" s="28" t="s">
        <v>20</v>
      </c>
      <c r="B270" s="16">
        <f>SUM(B265:B269)</f>
        <v>8975743</v>
      </c>
      <c r="C270" s="16">
        <f>SUM(C265:C269)</f>
        <v>2393302578.0900002</v>
      </c>
      <c r="D270" s="11">
        <f>ROUND(SUM(C265:C269)/SUM(B265:B269),2)</f>
        <v>266.64</v>
      </c>
      <c r="E270" s="12"/>
      <c r="F270" s="10"/>
      <c r="G270" s="16">
        <f>SUM(G265:G269)</f>
        <v>669068</v>
      </c>
      <c r="H270" s="10"/>
      <c r="I270" s="16">
        <f>SUM(I265:I269)</f>
        <v>3018923</v>
      </c>
      <c r="J270" s="12">
        <f>SUMPRODUCT(J265:J269,I265:I269)/SUM(I265:I269)</f>
        <v>0.81042298476440677</v>
      </c>
      <c r="K270" s="12">
        <f>SUMPRODUCT(K265:K269,I265:I269)/SUM(I265:I269)</f>
        <v>0.96791135531816452</v>
      </c>
      <c r="L270" s="12">
        <f>SUMPRODUCT(L265:L269,I265:I269)/SUM(I265:I269)</f>
        <v>0.98394885804235921</v>
      </c>
      <c r="M270" s="10"/>
      <c r="N270" s="10"/>
      <c r="O270" s="10"/>
      <c r="P270" s="10"/>
    </row>
    <row r="271" spans="1:16" x14ac:dyDescent="0.25">
      <c r="A271" s="28"/>
      <c r="B271" s="10"/>
      <c r="C271" s="10"/>
      <c r="D271" s="10"/>
      <c r="E271" s="12"/>
      <c r="F271" s="10"/>
      <c r="G271" s="10"/>
      <c r="H271" s="10"/>
      <c r="I271" s="10"/>
      <c r="J271" s="12"/>
      <c r="K271" s="10"/>
      <c r="L271" s="12"/>
      <c r="M271" s="10"/>
      <c r="N271" s="10"/>
      <c r="O271" s="10"/>
      <c r="P271" s="10"/>
    </row>
    <row r="272" spans="1:16" x14ac:dyDescent="0.25">
      <c r="A272" s="9" t="s">
        <v>207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x14ac:dyDescent="0.25">
      <c r="A273" s="39" t="s">
        <v>202</v>
      </c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</row>
    <row r="274" spans="1:16" ht="64.5" x14ac:dyDescent="0.25">
      <c r="A274" s="4" t="s">
        <v>0</v>
      </c>
      <c r="B274" s="24" t="s">
        <v>10</v>
      </c>
      <c r="C274" s="25" t="s">
        <v>1</v>
      </c>
      <c r="D274" s="26" t="s">
        <v>2</v>
      </c>
      <c r="E274" s="27" t="s">
        <v>12</v>
      </c>
      <c r="F274" s="27" t="s">
        <v>13</v>
      </c>
      <c r="G274" s="24" t="s">
        <v>11</v>
      </c>
      <c r="H274" s="20" t="s">
        <v>3</v>
      </c>
      <c r="I274" s="20" t="s">
        <v>22</v>
      </c>
      <c r="J274" s="3" t="s">
        <v>6</v>
      </c>
      <c r="K274" s="3" t="s">
        <v>4</v>
      </c>
      <c r="L274" s="3" t="s">
        <v>8</v>
      </c>
      <c r="M274" s="3" t="s">
        <v>7</v>
      </c>
      <c r="N274" s="3" t="s">
        <v>5</v>
      </c>
      <c r="O274" s="3" t="s">
        <v>9</v>
      </c>
      <c r="P274" s="3" t="s">
        <v>14</v>
      </c>
    </row>
    <row r="275" spans="1:16" x14ac:dyDescent="0.25">
      <c r="A275" s="6" t="s">
        <v>181</v>
      </c>
      <c r="B275" s="16">
        <v>524332.08333000005</v>
      </c>
      <c r="C275" s="16">
        <v>247509865.5</v>
      </c>
      <c r="D275" s="11">
        <f t="shared" ref="D275:D276" si="78">ROUND(C275/B275,2)</f>
        <v>472.05</v>
      </c>
      <c r="E275" s="12">
        <v>1.7769637271309497</v>
      </c>
      <c r="F275" s="12">
        <f>D275/(E275*D$277)</f>
        <v>0.99628625470708998</v>
      </c>
      <c r="G275" s="16">
        <v>58582</v>
      </c>
      <c r="H275" s="13">
        <f t="shared" ref="H275:H276" si="79">MIN(SQRT(G275/3000),1)</f>
        <v>1</v>
      </c>
      <c r="I275" s="19">
        <v>175740</v>
      </c>
      <c r="J275" s="12">
        <v>0.97099999999999997</v>
      </c>
      <c r="K275" s="12">
        <f t="shared" ref="K275:K276" si="80">F275*H275+M275*(1-H275)</f>
        <v>0.99628625470708998</v>
      </c>
      <c r="L275" s="12">
        <v>0.98</v>
      </c>
      <c r="M275" s="12">
        <f>J275/$J$277</f>
        <v>0.97264198655573586</v>
      </c>
      <c r="N275" s="12">
        <f>K275/$K$277</f>
        <v>0.99444110011632358</v>
      </c>
      <c r="O275" s="14">
        <f>L275/$L$277</f>
        <v>0.98025104271138619</v>
      </c>
      <c r="P275" s="12">
        <f>O275/$O$276</f>
        <v>0.97905590632019568</v>
      </c>
    </row>
    <row r="276" spans="1:16" x14ac:dyDescent="0.25">
      <c r="A276" s="28" t="s">
        <v>182</v>
      </c>
      <c r="B276" s="16">
        <v>8451410.9166700002</v>
      </c>
      <c r="C276" s="16">
        <v>2145792712.5899999</v>
      </c>
      <c r="D276" s="11">
        <f t="shared" si="78"/>
        <v>253.9</v>
      </c>
      <c r="E276" s="12">
        <v>0.95013021328604497</v>
      </c>
      <c r="F276" s="12">
        <f>D276/(E276*D$277)</f>
        <v>1.002199707689464</v>
      </c>
      <c r="G276" s="16">
        <v>610486</v>
      </c>
      <c r="H276" s="13">
        <f t="shared" si="79"/>
        <v>1</v>
      </c>
      <c r="I276" s="19">
        <v>2843183</v>
      </c>
      <c r="J276" s="12">
        <v>1</v>
      </c>
      <c r="K276" s="12">
        <f t="shared" si="80"/>
        <v>1.002199707689464</v>
      </c>
      <c r="L276" s="12">
        <v>1.0009642898569018</v>
      </c>
      <c r="M276" s="12">
        <f>J276/$J$277</f>
        <v>1.0016910263189864</v>
      </c>
      <c r="N276" s="12">
        <f>K276/$K$277</f>
        <v>1.000343601191185</v>
      </c>
      <c r="O276" s="14">
        <f>L276/$L$277</f>
        <v>1.0012207029072349</v>
      </c>
      <c r="P276" s="12">
        <f>O276/$O$276</f>
        <v>1</v>
      </c>
    </row>
    <row r="277" spans="1:16" x14ac:dyDescent="0.25">
      <c r="A277" s="28" t="s">
        <v>20</v>
      </c>
      <c r="B277" s="16">
        <f>SUM(B275:B276)</f>
        <v>8975743</v>
      </c>
      <c r="C277" s="16">
        <f>SUM(C275:C276)</f>
        <v>2393302578.0900002</v>
      </c>
      <c r="D277" s="11">
        <f>ROUND(SUM(C275:C276)/SUM(B275:B276),2)</f>
        <v>266.64</v>
      </c>
      <c r="E277" s="12"/>
      <c r="F277" s="10"/>
      <c r="G277" s="16">
        <f>SUM(G275:G276)</f>
        <v>669068</v>
      </c>
      <c r="H277" s="10"/>
      <c r="I277" s="16">
        <f>SUM(I275:I276)</f>
        <v>3018923</v>
      </c>
      <c r="J277" s="12">
        <f>SUMPRODUCT(J275:J276,I275:I276)/SUM(I275:I276)</f>
        <v>0.99831182842358024</v>
      </c>
      <c r="K277" s="12">
        <f>SUMPRODUCT(K275:K276,I275:I276)/SUM(I275:I276)</f>
        <v>1.0018554689569352</v>
      </c>
      <c r="L277" s="12">
        <f>SUMPRODUCT(L275:L276,I275:I276)/SUM(I275:I276)</f>
        <v>0.99974389957220366</v>
      </c>
      <c r="M277" s="10"/>
      <c r="N277" s="10"/>
      <c r="O277" s="10"/>
      <c r="P277" s="10"/>
    </row>
    <row r="278" spans="1:1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x14ac:dyDescent="0.25">
      <c r="A279" s="9" t="s">
        <v>207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x14ac:dyDescent="0.25">
      <c r="A280" s="39" t="s">
        <v>203</v>
      </c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</row>
    <row r="281" spans="1:16" ht="64.5" x14ac:dyDescent="0.25">
      <c r="A281" s="4" t="s">
        <v>0</v>
      </c>
      <c r="B281" s="24" t="s">
        <v>10</v>
      </c>
      <c r="C281" s="25" t="s">
        <v>1</v>
      </c>
      <c r="D281" s="26" t="s">
        <v>2</v>
      </c>
      <c r="E281" s="27" t="s">
        <v>12</v>
      </c>
      <c r="F281" s="27" t="s">
        <v>13</v>
      </c>
      <c r="G281" s="24" t="s">
        <v>11</v>
      </c>
      <c r="H281" s="2" t="s">
        <v>3</v>
      </c>
      <c r="I281" s="20" t="s">
        <v>22</v>
      </c>
      <c r="J281" s="3" t="s">
        <v>6</v>
      </c>
      <c r="K281" s="3" t="s">
        <v>4</v>
      </c>
      <c r="L281" s="3" t="s">
        <v>8</v>
      </c>
      <c r="M281" s="3" t="s">
        <v>7</v>
      </c>
      <c r="N281" s="3" t="s">
        <v>5</v>
      </c>
      <c r="O281" s="3" t="s">
        <v>9</v>
      </c>
      <c r="P281" s="3" t="s">
        <v>14</v>
      </c>
    </row>
    <row r="282" spans="1:16" x14ac:dyDescent="0.25">
      <c r="A282" s="6" t="s">
        <v>181</v>
      </c>
      <c r="B282" s="16">
        <v>69626.333329999994</v>
      </c>
      <c r="C282" s="16">
        <v>14155170.279999999</v>
      </c>
      <c r="D282" s="11">
        <f t="shared" ref="D282:D283" si="81">ROUND(C282/B282,2)</f>
        <v>203.3</v>
      </c>
      <c r="E282" s="12">
        <v>0.72205351719427235</v>
      </c>
      <c r="F282" s="12">
        <f>D282/(E282*D$284)</f>
        <v>1.0559483846671311</v>
      </c>
      <c r="G282" s="16">
        <v>4847</v>
      </c>
      <c r="H282" s="13">
        <f t="shared" ref="H282:H283" si="82">MIN(SQRT(G282/3000),1)</f>
        <v>1</v>
      </c>
      <c r="I282" s="19">
        <v>22645</v>
      </c>
      <c r="J282" s="12">
        <v>0.95</v>
      </c>
      <c r="K282" s="12">
        <f t="shared" ref="K282:K283" si="83">F282*H282+M282*(1-H282)</f>
        <v>1.0559483846671311</v>
      </c>
      <c r="L282" s="12">
        <v>0.98</v>
      </c>
      <c r="M282" s="12">
        <f>J282/$J$284</f>
        <v>0.95035643210186127</v>
      </c>
      <c r="N282" s="12">
        <f>K282/$K$284</f>
        <v>1.0560704360535353</v>
      </c>
      <c r="O282" s="14">
        <f>L282/$L$284</f>
        <v>0.98057975041997802</v>
      </c>
      <c r="P282" s="12">
        <f>O282/$O$283</f>
        <v>0.98043584928836647</v>
      </c>
    </row>
    <row r="283" spans="1:16" x14ac:dyDescent="0.25">
      <c r="A283" s="28" t="s">
        <v>182</v>
      </c>
      <c r="B283" s="16">
        <v>8906116.6666700002</v>
      </c>
      <c r="C283" s="16">
        <v>2379147407.8099999</v>
      </c>
      <c r="D283" s="11">
        <f t="shared" si="81"/>
        <v>267.14</v>
      </c>
      <c r="E283" s="12">
        <v>1.002415776686411</v>
      </c>
      <c r="F283" s="12">
        <f>D283/(E283*D$284)</f>
        <v>0.9994607136277861</v>
      </c>
      <c r="G283" s="16">
        <v>664221</v>
      </c>
      <c r="H283" s="13">
        <f t="shared" si="82"/>
        <v>1</v>
      </c>
      <c r="I283" s="19">
        <v>2996278</v>
      </c>
      <c r="J283" s="12">
        <v>1</v>
      </c>
      <c r="K283" s="12">
        <f t="shared" si="83"/>
        <v>0.9994607136277861</v>
      </c>
      <c r="L283" s="12">
        <v>0.99955545353764563</v>
      </c>
      <c r="M283" s="12">
        <f>J283/$J$284</f>
        <v>1.0003751916861698</v>
      </c>
      <c r="N283" s="12">
        <f>K283/$K$284</f>
        <v>0.99957623590853972</v>
      </c>
      <c r="O283" s="14">
        <f>L283/$L$284</f>
        <v>1.0001467726131352</v>
      </c>
      <c r="P283" s="12">
        <f>O283/$O$283</f>
        <v>1</v>
      </c>
    </row>
    <row r="284" spans="1:16" x14ac:dyDescent="0.25">
      <c r="A284" s="28" t="s">
        <v>20</v>
      </c>
      <c r="B284" s="16">
        <f>SUM(B282:B283)</f>
        <v>8975743</v>
      </c>
      <c r="C284" s="16">
        <f>SUM(C282:C283)</f>
        <v>2393302578.0900002</v>
      </c>
      <c r="D284" s="11">
        <f>ROUND(SUM(C282:C283)/SUM(B282:B283),2)</f>
        <v>266.64</v>
      </c>
      <c r="E284" s="12"/>
      <c r="F284" s="10"/>
      <c r="G284" s="16">
        <f>SUM(G282:G283)</f>
        <v>669068</v>
      </c>
      <c r="H284" s="10"/>
      <c r="I284" s="16">
        <f>SUM(I282:I283)</f>
        <v>3018923</v>
      </c>
      <c r="J284" s="12">
        <f>SUMPRODUCT(J282:J283,I282:I283)/SUM(I282:I283)</f>
        <v>0.99962494902983612</v>
      </c>
      <c r="K284" s="12">
        <f>SUMPRODUCT(K282:K283,I282:I283)/SUM(I282:I283)</f>
        <v>0.99988442874429817</v>
      </c>
      <c r="L284" s="12">
        <f>SUMPRODUCT(L282:L283,I282:I283)/SUM(I282:I283)</f>
        <v>0.99940876770121989</v>
      </c>
      <c r="M284" s="10"/>
      <c r="N284" s="10"/>
      <c r="O284" s="10"/>
      <c r="P284" s="10"/>
    </row>
    <row r="285" spans="1:1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x14ac:dyDescent="0.25">
      <c r="A286" s="9" t="s">
        <v>207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x14ac:dyDescent="0.25">
      <c r="A287" s="39" t="s">
        <v>205</v>
      </c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</row>
    <row r="288" spans="1:16" ht="64.5" x14ac:dyDescent="0.25">
      <c r="A288" s="4" t="s">
        <v>0</v>
      </c>
      <c r="B288" s="24" t="s">
        <v>10</v>
      </c>
      <c r="C288" s="25" t="s">
        <v>1</v>
      </c>
      <c r="D288" s="26" t="s">
        <v>2</v>
      </c>
      <c r="E288" s="27" t="s">
        <v>12</v>
      </c>
      <c r="F288" s="27" t="s">
        <v>13</v>
      </c>
      <c r="G288" s="24" t="s">
        <v>11</v>
      </c>
      <c r="H288" s="2" t="s">
        <v>3</v>
      </c>
      <c r="I288" s="20" t="s">
        <v>22</v>
      </c>
      <c r="J288" s="3" t="s">
        <v>6</v>
      </c>
      <c r="K288" s="3" t="s">
        <v>4</v>
      </c>
      <c r="L288" s="3" t="s">
        <v>8</v>
      </c>
      <c r="M288" s="3" t="s">
        <v>7</v>
      </c>
      <c r="N288" s="3" t="s">
        <v>5</v>
      </c>
      <c r="O288" s="3" t="s">
        <v>9</v>
      </c>
      <c r="P288" s="3" t="s">
        <v>14</v>
      </c>
    </row>
    <row r="289" spans="1:20" x14ac:dyDescent="0.25">
      <c r="A289" s="6">
        <v>1</v>
      </c>
      <c r="B289" s="16">
        <v>205849.33334000001</v>
      </c>
      <c r="C289" s="16">
        <v>30171422.110000007</v>
      </c>
      <c r="D289" s="11">
        <f t="shared" ref="D289:D308" si="84">ROUND(C289/B289,2)</f>
        <v>146.57</v>
      </c>
      <c r="E289" s="12">
        <v>0.80624366061366159</v>
      </c>
      <c r="F289" s="12">
        <f>D289/(E289*D$309)</f>
        <v>0.68171776904116765</v>
      </c>
      <c r="G289" s="16">
        <v>8533</v>
      </c>
      <c r="H289" s="13">
        <f t="shared" ref="H289:H308" si="85">MIN(SQRT(G289/3000),1)</f>
        <v>1</v>
      </c>
      <c r="I289" s="19">
        <v>69152</v>
      </c>
      <c r="J289" s="12">
        <v>0.8799616496992132</v>
      </c>
      <c r="K289" s="12">
        <f t="shared" ref="K289:K308" si="86">F289*H289+M289*(1-H289)</f>
        <v>0.68171776904116765</v>
      </c>
      <c r="L289" s="12">
        <v>0.80494615439837647</v>
      </c>
      <c r="M289" s="12">
        <f>J289/$J$309</f>
        <v>0.87926052688988698</v>
      </c>
      <c r="N289" s="12">
        <f>K289/$K$309</f>
        <v>0.69315696266992111</v>
      </c>
      <c r="O289" s="14">
        <f>L289/$L$309</f>
        <v>0.80494615439837669</v>
      </c>
      <c r="P289" s="12">
        <f>O289</f>
        <v>0.80494615439837669</v>
      </c>
      <c r="T289" s="22"/>
    </row>
    <row r="290" spans="1:20" x14ac:dyDescent="0.25">
      <c r="A290" s="28">
        <v>2</v>
      </c>
      <c r="B290" s="16">
        <v>366572.91664000001</v>
      </c>
      <c r="C290" s="16">
        <v>64112384.510000028</v>
      </c>
      <c r="D290" s="11">
        <f t="shared" si="84"/>
        <v>174.9</v>
      </c>
      <c r="E290" s="12">
        <v>0.8643477858995201</v>
      </c>
      <c r="F290" s="12">
        <f t="shared" ref="F290:F308" si="87">D290/(E290*D$309)</f>
        <v>0.75879965491254608</v>
      </c>
      <c r="G290" s="16">
        <v>18133</v>
      </c>
      <c r="H290" s="13">
        <f t="shared" si="85"/>
        <v>1</v>
      </c>
      <c r="I290" s="19">
        <v>123040</v>
      </c>
      <c r="J290" s="12">
        <v>0.88825023569570871</v>
      </c>
      <c r="K290" s="12">
        <f t="shared" si="86"/>
        <v>0.75879965491254608</v>
      </c>
      <c r="L290" s="12">
        <v>0.84341163664703533</v>
      </c>
      <c r="M290" s="12">
        <f t="shared" ref="M290:M308" si="88">J290/$J$309</f>
        <v>0.88754250882960217</v>
      </c>
      <c r="N290" s="12">
        <f t="shared" ref="N290:N308" si="89">K290/$K$309</f>
        <v>0.77153227913354061</v>
      </c>
      <c r="O290" s="14">
        <f t="shared" ref="O290:O308" si="90">L290/$L$309</f>
        <v>0.84341163664703567</v>
      </c>
      <c r="P290" s="12">
        <f t="shared" ref="P290:P308" si="91">O290</f>
        <v>0.84341163664703567</v>
      </c>
      <c r="T290" s="22"/>
    </row>
    <row r="291" spans="1:20" x14ac:dyDescent="0.25">
      <c r="A291" s="28">
        <v>3</v>
      </c>
      <c r="B291" s="16">
        <v>454130.16665999999</v>
      </c>
      <c r="C291" s="16">
        <v>83433234.810000017</v>
      </c>
      <c r="D291" s="11">
        <f t="shared" si="84"/>
        <v>183.72</v>
      </c>
      <c r="E291" s="12">
        <v>0.87486924878285088</v>
      </c>
      <c r="F291" s="12">
        <f t="shared" si="87"/>
        <v>0.78747925954778586</v>
      </c>
      <c r="G291" s="16">
        <v>24183</v>
      </c>
      <c r="H291" s="13">
        <f t="shared" si="85"/>
        <v>1</v>
      </c>
      <c r="I291" s="19">
        <v>153068</v>
      </c>
      <c r="J291" s="12">
        <v>0.9089738547573627</v>
      </c>
      <c r="K291" s="12">
        <f t="shared" si="86"/>
        <v>0.78747925954778586</v>
      </c>
      <c r="L291" s="12">
        <v>0.86737842579525337</v>
      </c>
      <c r="M291" s="12">
        <f t="shared" si="88"/>
        <v>0.90824961603301668</v>
      </c>
      <c r="N291" s="12">
        <f t="shared" si="89"/>
        <v>0.80069312624993205</v>
      </c>
      <c r="O291" s="14">
        <f t="shared" si="90"/>
        <v>0.8673784257952537</v>
      </c>
      <c r="P291" s="12">
        <f t="shared" si="91"/>
        <v>0.8673784257952537</v>
      </c>
      <c r="T291" s="22"/>
    </row>
    <row r="292" spans="1:20" x14ac:dyDescent="0.25">
      <c r="A292" s="28">
        <v>4</v>
      </c>
      <c r="B292" s="16">
        <v>392296.33335000003</v>
      </c>
      <c r="C292" s="16">
        <v>77013316.609999999</v>
      </c>
      <c r="D292" s="11">
        <f t="shared" si="84"/>
        <v>196.31</v>
      </c>
      <c r="E292" s="12">
        <v>0.91270509339976158</v>
      </c>
      <c r="F292" s="12">
        <f t="shared" si="87"/>
        <v>0.80656205756632215</v>
      </c>
      <c r="G292" s="16">
        <v>22188</v>
      </c>
      <c r="H292" s="13">
        <f t="shared" si="85"/>
        <v>1</v>
      </c>
      <c r="I292" s="19">
        <v>130887</v>
      </c>
      <c r="J292" s="12">
        <v>0.91262145973244069</v>
      </c>
      <c r="K292" s="12">
        <f t="shared" si="86"/>
        <v>0.80656205756632215</v>
      </c>
      <c r="L292" s="12">
        <v>0.88155691408011405</v>
      </c>
      <c r="M292" s="12">
        <f t="shared" si="88"/>
        <v>0.91189431472343074</v>
      </c>
      <c r="N292" s="12">
        <f t="shared" si="89"/>
        <v>0.82009613276445559</v>
      </c>
      <c r="O292" s="14">
        <f t="shared" si="90"/>
        <v>0.88155691408011438</v>
      </c>
      <c r="P292" s="12">
        <f t="shared" si="91"/>
        <v>0.88155691408011438</v>
      </c>
      <c r="T292" s="22"/>
    </row>
    <row r="293" spans="1:20" x14ac:dyDescent="0.25">
      <c r="A293" s="28">
        <v>5</v>
      </c>
      <c r="B293" s="16">
        <v>386305.33332999999</v>
      </c>
      <c r="C293" s="16">
        <v>75752675.100000009</v>
      </c>
      <c r="D293" s="11">
        <f t="shared" si="84"/>
        <v>196.1</v>
      </c>
      <c r="E293" s="12">
        <v>0.92324016774097095</v>
      </c>
      <c r="F293" s="12">
        <f t="shared" si="87"/>
        <v>0.79650543122135786</v>
      </c>
      <c r="G293" s="16">
        <v>22711</v>
      </c>
      <c r="H293" s="13">
        <f t="shared" si="85"/>
        <v>1</v>
      </c>
      <c r="I293" s="19">
        <v>129569</v>
      </c>
      <c r="J293" s="12">
        <v>0.93052072640832306</v>
      </c>
      <c r="K293" s="12">
        <f t="shared" si="86"/>
        <v>0.79650543122135786</v>
      </c>
      <c r="L293" s="12">
        <v>0.88820181687590616</v>
      </c>
      <c r="M293" s="12">
        <f t="shared" si="88"/>
        <v>0.92977931988673357</v>
      </c>
      <c r="N293" s="12">
        <f t="shared" si="89"/>
        <v>0.80987075667988295</v>
      </c>
      <c r="O293" s="14">
        <f t="shared" si="90"/>
        <v>0.88820181687590649</v>
      </c>
      <c r="P293" s="12">
        <f t="shared" si="91"/>
        <v>0.88820181687590649</v>
      </c>
      <c r="T293" s="22"/>
    </row>
    <row r="294" spans="1:20" x14ac:dyDescent="0.25">
      <c r="A294" s="28">
        <v>6</v>
      </c>
      <c r="B294" s="16">
        <v>462091.49996999995</v>
      </c>
      <c r="C294" s="16">
        <v>96803380.010000005</v>
      </c>
      <c r="D294" s="11">
        <f t="shared" si="84"/>
        <v>209.49</v>
      </c>
      <c r="E294" s="12">
        <v>0.93795950642139081</v>
      </c>
      <c r="F294" s="12">
        <f t="shared" si="87"/>
        <v>0.83753901410543974</v>
      </c>
      <c r="G294" s="16">
        <v>27822</v>
      </c>
      <c r="H294" s="13">
        <f t="shared" si="85"/>
        <v>1</v>
      </c>
      <c r="I294" s="19">
        <v>154205</v>
      </c>
      <c r="J294" s="12">
        <v>0.94299303524528999</v>
      </c>
      <c r="K294" s="12">
        <f t="shared" si="86"/>
        <v>0.83753901410543974</v>
      </c>
      <c r="L294" s="12">
        <v>0.90436333246160716</v>
      </c>
      <c r="M294" s="12">
        <f t="shared" si="88"/>
        <v>0.94224169122220425</v>
      </c>
      <c r="N294" s="12">
        <f t="shared" si="89"/>
        <v>0.85159288124676813</v>
      </c>
      <c r="O294" s="14">
        <f t="shared" si="90"/>
        <v>0.90436333246160749</v>
      </c>
      <c r="P294" s="12">
        <f t="shared" si="91"/>
        <v>0.90436333246160749</v>
      </c>
      <c r="T294" s="22"/>
    </row>
    <row r="295" spans="1:20" x14ac:dyDescent="0.25">
      <c r="A295" s="28">
        <v>7</v>
      </c>
      <c r="B295" s="16">
        <v>451500.74999999994</v>
      </c>
      <c r="C295" s="16">
        <v>98272125.700000003</v>
      </c>
      <c r="D295" s="11">
        <f t="shared" si="84"/>
        <v>217.66</v>
      </c>
      <c r="E295" s="12">
        <v>0.95574417365138586</v>
      </c>
      <c r="F295" s="12">
        <f t="shared" si="87"/>
        <v>0.85400970240468699</v>
      </c>
      <c r="G295" s="16">
        <v>28182</v>
      </c>
      <c r="H295" s="13">
        <f t="shared" si="85"/>
        <v>1</v>
      </c>
      <c r="I295" s="19">
        <v>150589</v>
      </c>
      <c r="J295" s="12">
        <v>0.95795018892482209</v>
      </c>
      <c r="K295" s="12">
        <f t="shared" si="86"/>
        <v>0.85400970240468699</v>
      </c>
      <c r="L295" s="12">
        <v>0.91450255193408247</v>
      </c>
      <c r="M295" s="12">
        <f t="shared" si="88"/>
        <v>0.95718692756237167</v>
      </c>
      <c r="N295" s="12">
        <f t="shared" si="89"/>
        <v>0.8683399469579155</v>
      </c>
      <c r="O295" s="14">
        <f t="shared" si="90"/>
        <v>0.91450255193408281</v>
      </c>
      <c r="P295" s="12">
        <f t="shared" si="91"/>
        <v>0.91450255193408281</v>
      </c>
      <c r="T295" s="22"/>
    </row>
    <row r="296" spans="1:20" x14ac:dyDescent="0.25">
      <c r="A296" s="28">
        <v>8</v>
      </c>
      <c r="B296" s="16">
        <v>570991.2499800002</v>
      </c>
      <c r="C296" s="16">
        <v>128664050.13000001</v>
      </c>
      <c r="D296" s="11">
        <f t="shared" si="84"/>
        <v>225.33</v>
      </c>
      <c r="E296" s="12">
        <v>0.97852681112079498</v>
      </c>
      <c r="F296" s="12">
        <f t="shared" si="87"/>
        <v>0.86351945412762832</v>
      </c>
      <c r="G296" s="16">
        <v>36891</v>
      </c>
      <c r="H296" s="13">
        <f t="shared" si="85"/>
        <v>1</v>
      </c>
      <c r="I296" s="19">
        <v>191207</v>
      </c>
      <c r="J296" s="12">
        <v>0.96002550638836404</v>
      </c>
      <c r="K296" s="12">
        <f t="shared" si="86"/>
        <v>0.86351945412762832</v>
      </c>
      <c r="L296" s="12">
        <v>0.9241492102472012</v>
      </c>
      <c r="M296" s="12">
        <f t="shared" si="88"/>
        <v>0.95926059148520448</v>
      </c>
      <c r="N296" s="12">
        <f t="shared" si="89"/>
        <v>0.8780092718888034</v>
      </c>
      <c r="O296" s="14">
        <f t="shared" si="90"/>
        <v>0.92414921024720154</v>
      </c>
      <c r="P296" s="12">
        <f t="shared" si="91"/>
        <v>0.92414921024720154</v>
      </c>
      <c r="T296" s="22"/>
    </row>
    <row r="297" spans="1:20" x14ac:dyDescent="0.25">
      <c r="A297" s="28">
        <v>9</v>
      </c>
      <c r="B297" s="16">
        <v>977099.50003000011</v>
      </c>
      <c r="C297" s="16">
        <v>223730181.23999995</v>
      </c>
      <c r="D297" s="11">
        <f t="shared" si="84"/>
        <v>228.97</v>
      </c>
      <c r="E297" s="12">
        <v>0.96512041761957279</v>
      </c>
      <c r="F297" s="12">
        <f t="shared" si="87"/>
        <v>0.88965765462011026</v>
      </c>
      <c r="G297" s="16">
        <v>65898</v>
      </c>
      <c r="H297" s="13">
        <f t="shared" si="85"/>
        <v>1</v>
      </c>
      <c r="I297" s="19">
        <v>325328</v>
      </c>
      <c r="J297" s="12">
        <v>0.98982603403334501</v>
      </c>
      <c r="K297" s="12">
        <f t="shared" si="86"/>
        <v>0.88965765462011026</v>
      </c>
      <c r="L297" s="12">
        <v>0.94440262774324069</v>
      </c>
      <c r="M297" s="12">
        <f t="shared" si="88"/>
        <v>0.98903737510717149</v>
      </c>
      <c r="N297" s="12">
        <f t="shared" si="89"/>
        <v>0.90458607021475723</v>
      </c>
      <c r="O297" s="14">
        <f t="shared" si="90"/>
        <v>0.94440262774324102</v>
      </c>
      <c r="P297" s="12">
        <f t="shared" si="91"/>
        <v>0.94440262774324102</v>
      </c>
      <c r="T297" s="22"/>
    </row>
    <row r="298" spans="1:20" x14ac:dyDescent="0.25">
      <c r="A298" s="28">
        <v>10</v>
      </c>
      <c r="B298" s="16">
        <v>851003.08336000028</v>
      </c>
      <c r="C298" s="16">
        <v>203484054.64000005</v>
      </c>
      <c r="D298" s="11">
        <f t="shared" si="84"/>
        <v>239.11</v>
      </c>
      <c r="E298" s="12">
        <v>0.9850236332524116</v>
      </c>
      <c r="F298" s="12">
        <f t="shared" si="87"/>
        <v>0.91028403947855885</v>
      </c>
      <c r="G298" s="16">
        <v>60290</v>
      </c>
      <c r="H298" s="13">
        <f t="shared" si="85"/>
        <v>1</v>
      </c>
      <c r="I298" s="19">
        <v>284668</v>
      </c>
      <c r="J298" s="12">
        <v>1.0002128163334125</v>
      </c>
      <c r="K298" s="12">
        <f t="shared" si="86"/>
        <v>0.91028403947855885</v>
      </c>
      <c r="L298" s="12">
        <v>0.96114321848723494</v>
      </c>
      <c r="M298" s="12">
        <f t="shared" si="88"/>
        <v>0.99941588158068617</v>
      </c>
      <c r="N298" s="12">
        <f t="shared" si="89"/>
        <v>0.92555856488722577</v>
      </c>
      <c r="O298" s="14">
        <f t="shared" si="90"/>
        <v>0.96114321848723527</v>
      </c>
      <c r="P298" s="12">
        <f t="shared" si="91"/>
        <v>0.96114321848723527</v>
      </c>
      <c r="T298" s="22"/>
    </row>
    <row r="299" spans="1:20" x14ac:dyDescent="0.25">
      <c r="A299" s="28">
        <v>11</v>
      </c>
      <c r="B299" s="16">
        <v>599451.66666999995</v>
      </c>
      <c r="C299" s="16">
        <v>156931454.57999998</v>
      </c>
      <c r="D299" s="11">
        <f t="shared" si="84"/>
        <v>261.79000000000002</v>
      </c>
      <c r="E299" s="12">
        <v>1.0129547364586844</v>
      </c>
      <c r="F299" s="12">
        <f t="shared" si="87"/>
        <v>0.96914520798746617</v>
      </c>
      <c r="G299" s="16">
        <v>44991</v>
      </c>
      <c r="H299" s="13">
        <f t="shared" si="85"/>
        <v>1</v>
      </c>
      <c r="I299" s="19">
        <v>201193</v>
      </c>
      <c r="J299" s="12">
        <v>1.0252146148225834</v>
      </c>
      <c r="K299" s="12">
        <f t="shared" si="86"/>
        <v>0.96914520798746617</v>
      </c>
      <c r="L299" s="12">
        <v>1.0041527662912761</v>
      </c>
      <c r="M299" s="12">
        <f t="shared" si="88"/>
        <v>1.0243977595071814</v>
      </c>
      <c r="N299" s="12">
        <f t="shared" si="89"/>
        <v>0.98540742116718105</v>
      </c>
      <c r="O299" s="14">
        <f t="shared" si="90"/>
        <v>1.0041527662912766</v>
      </c>
      <c r="P299" s="12">
        <f t="shared" si="91"/>
        <v>1.0041527662912766</v>
      </c>
      <c r="T299" s="22"/>
    </row>
    <row r="300" spans="1:20" x14ac:dyDescent="0.25">
      <c r="A300" s="28">
        <v>12</v>
      </c>
      <c r="B300" s="16">
        <v>538026.74999000004</v>
      </c>
      <c r="C300" s="16">
        <v>145798352.07999998</v>
      </c>
      <c r="D300" s="11">
        <f t="shared" si="84"/>
        <v>270.99</v>
      </c>
      <c r="E300" s="12">
        <v>1.0440739531548611</v>
      </c>
      <c r="F300" s="12">
        <f t="shared" si="87"/>
        <v>0.97330250834425758</v>
      </c>
      <c r="G300" s="16">
        <v>42243</v>
      </c>
      <c r="H300" s="13">
        <f t="shared" si="85"/>
        <v>1</v>
      </c>
      <c r="I300" s="19">
        <v>180808</v>
      </c>
      <c r="J300" s="12">
        <v>1.0426007532852528</v>
      </c>
      <c r="K300" s="12">
        <f t="shared" si="86"/>
        <v>0.97330250834425758</v>
      </c>
      <c r="L300" s="12">
        <v>1.0168696588866339</v>
      </c>
      <c r="M300" s="12">
        <f t="shared" si="88"/>
        <v>1.0417700452999687</v>
      </c>
      <c r="N300" s="12">
        <f t="shared" si="89"/>
        <v>0.98963448083774408</v>
      </c>
      <c r="O300" s="14">
        <f t="shared" si="90"/>
        <v>1.0168696588866344</v>
      </c>
      <c r="P300" s="12">
        <f t="shared" si="91"/>
        <v>1.0168696588866344</v>
      </c>
      <c r="T300" s="22"/>
    </row>
    <row r="301" spans="1:20" x14ac:dyDescent="0.25">
      <c r="A301" s="28">
        <v>13</v>
      </c>
      <c r="B301" s="16">
        <v>466981.66667000001</v>
      </c>
      <c r="C301" s="16">
        <v>130121688.63000001</v>
      </c>
      <c r="D301" s="11">
        <f t="shared" si="84"/>
        <v>278.64</v>
      </c>
      <c r="E301" s="12">
        <v>1.0097728560368273</v>
      </c>
      <c r="F301" s="12">
        <f t="shared" si="87"/>
        <v>1.0347742392425288</v>
      </c>
      <c r="G301" s="16">
        <v>38526</v>
      </c>
      <c r="H301" s="13">
        <f t="shared" si="85"/>
        <v>1</v>
      </c>
      <c r="I301" s="19">
        <v>156454</v>
      </c>
      <c r="J301" s="12">
        <v>1.064366145959835</v>
      </c>
      <c r="K301" s="12">
        <f t="shared" si="86"/>
        <v>1.0347742392425288</v>
      </c>
      <c r="L301" s="12">
        <v>1.0471444452420995</v>
      </c>
      <c r="M301" s="12">
        <f t="shared" si="88"/>
        <v>1.0635180960673629</v>
      </c>
      <c r="N301" s="12">
        <f t="shared" si="89"/>
        <v>1.0521377046270235</v>
      </c>
      <c r="O301" s="14">
        <f t="shared" si="90"/>
        <v>1.0471444452420999</v>
      </c>
      <c r="P301" s="12">
        <f t="shared" si="91"/>
        <v>1.0471444452420999</v>
      </c>
      <c r="T301" s="22"/>
    </row>
    <row r="302" spans="1:20" x14ac:dyDescent="0.25">
      <c r="A302" s="28">
        <v>14</v>
      </c>
      <c r="B302" s="16">
        <v>531784.08331999998</v>
      </c>
      <c r="C302" s="16">
        <v>166057340.87999997</v>
      </c>
      <c r="D302" s="11">
        <f t="shared" si="84"/>
        <v>312.26</v>
      </c>
      <c r="E302" s="12">
        <v>1.0571077077258686</v>
      </c>
      <c r="F302" s="12">
        <f t="shared" si="87"/>
        <v>1.1077020387208438</v>
      </c>
      <c r="G302" s="16">
        <v>46306</v>
      </c>
      <c r="H302" s="13">
        <f t="shared" si="85"/>
        <v>1</v>
      </c>
      <c r="I302" s="19">
        <v>179952</v>
      </c>
      <c r="J302" s="12">
        <v>1.0700292689161552</v>
      </c>
      <c r="K302" s="12">
        <f t="shared" si="86"/>
        <v>1.1077020387208438</v>
      </c>
      <c r="L302" s="12">
        <v>1.0925566247752974</v>
      </c>
      <c r="M302" s="12">
        <f t="shared" si="88"/>
        <v>1.0691767068444558</v>
      </c>
      <c r="N302" s="12">
        <f t="shared" si="89"/>
        <v>1.1262892293139755</v>
      </c>
      <c r="O302" s="14">
        <f t="shared" si="90"/>
        <v>1.0925566247752978</v>
      </c>
      <c r="P302" s="12">
        <f t="shared" si="91"/>
        <v>1.0925566247752978</v>
      </c>
      <c r="T302" s="22"/>
    </row>
    <row r="303" spans="1:20" x14ac:dyDescent="0.25">
      <c r="A303" s="28">
        <v>15</v>
      </c>
      <c r="B303" s="16">
        <v>442667.91668999998</v>
      </c>
      <c r="C303" s="16">
        <v>150393076.63000003</v>
      </c>
      <c r="D303" s="11">
        <f t="shared" si="84"/>
        <v>339.74</v>
      </c>
      <c r="E303" s="12">
        <v>1.0992769298208751</v>
      </c>
      <c r="F303" s="12">
        <f t="shared" si="87"/>
        <v>1.1589518894880846</v>
      </c>
      <c r="G303" s="16">
        <v>40374</v>
      </c>
      <c r="H303" s="13">
        <f t="shared" si="85"/>
        <v>1</v>
      </c>
      <c r="I303" s="19">
        <v>151312</v>
      </c>
      <c r="J303" s="12">
        <v>1.0751728085016397</v>
      </c>
      <c r="K303" s="12">
        <f t="shared" si="86"/>
        <v>1.1589518894880846</v>
      </c>
      <c r="L303" s="12">
        <v>1.1304001077196291</v>
      </c>
      <c r="M303" s="12">
        <f t="shared" si="88"/>
        <v>1.0743161482366548</v>
      </c>
      <c r="N303" s="12">
        <f t="shared" si="89"/>
        <v>1.1783990502814881</v>
      </c>
      <c r="O303" s="14">
        <f t="shared" si="90"/>
        <v>1.1304001077196295</v>
      </c>
      <c r="P303" s="12">
        <f t="shared" si="91"/>
        <v>1.1304001077196295</v>
      </c>
      <c r="T303" s="22"/>
    </row>
    <row r="304" spans="1:20" x14ac:dyDescent="0.25">
      <c r="A304" s="28">
        <v>16</v>
      </c>
      <c r="B304" s="16">
        <v>481027.00001000002</v>
      </c>
      <c r="C304" s="16">
        <v>171265312.12000006</v>
      </c>
      <c r="D304" s="11">
        <f t="shared" si="84"/>
        <v>356.04</v>
      </c>
      <c r="E304" s="12">
        <v>1.1015855558487626</v>
      </c>
      <c r="F304" s="12">
        <f t="shared" si="87"/>
        <v>1.2120105458399055</v>
      </c>
      <c r="G304" s="16">
        <v>46775</v>
      </c>
      <c r="H304" s="13">
        <f t="shared" si="85"/>
        <v>1</v>
      </c>
      <c r="I304" s="19">
        <v>164541</v>
      </c>
      <c r="J304" s="12">
        <v>1.0796968172066532</v>
      </c>
      <c r="K304" s="12">
        <f t="shared" si="86"/>
        <v>1.2120105458399055</v>
      </c>
      <c r="L304" s="12">
        <v>1.1682435906639608</v>
      </c>
      <c r="M304" s="12">
        <f t="shared" si="88"/>
        <v>1.0788365523690218</v>
      </c>
      <c r="N304" s="12">
        <f t="shared" si="89"/>
        <v>1.2323480285102693</v>
      </c>
      <c r="O304" s="14">
        <f t="shared" si="90"/>
        <v>1.1682435906639612</v>
      </c>
      <c r="P304" s="12">
        <f t="shared" si="91"/>
        <v>1.1682435906639612</v>
      </c>
      <c r="T304" s="22"/>
    </row>
    <row r="305" spans="1:20" x14ac:dyDescent="0.25">
      <c r="A305" s="28">
        <v>17</v>
      </c>
      <c r="B305" s="16">
        <v>306582.99997</v>
      </c>
      <c r="C305" s="16">
        <v>124833974.62000002</v>
      </c>
      <c r="D305" s="11">
        <f t="shared" si="84"/>
        <v>407.18</v>
      </c>
      <c r="E305" s="12">
        <v>1.1372084019319166</v>
      </c>
      <c r="F305" s="12">
        <f t="shared" si="87"/>
        <v>1.3426790648768818</v>
      </c>
      <c r="G305" s="16">
        <v>32186</v>
      </c>
      <c r="H305" s="13">
        <f t="shared" si="85"/>
        <v>1</v>
      </c>
      <c r="I305" s="19">
        <v>104229</v>
      </c>
      <c r="J305" s="12">
        <v>1.087926229744121</v>
      </c>
      <c r="K305" s="12">
        <f t="shared" si="86"/>
        <v>1.3426790648768818</v>
      </c>
      <c r="L305" s="12">
        <v>1.2439305565526242</v>
      </c>
      <c r="M305" s="12">
        <f t="shared" si="88"/>
        <v>1.0870594079970612</v>
      </c>
      <c r="N305" s="12">
        <f t="shared" si="89"/>
        <v>1.3652091594437328</v>
      </c>
      <c r="O305" s="14">
        <f t="shared" si="90"/>
        <v>1.2439305565526246</v>
      </c>
      <c r="P305" s="12">
        <f t="shared" si="91"/>
        <v>1.2439305565526246</v>
      </c>
      <c r="T305" s="22"/>
    </row>
    <row r="306" spans="1:20" x14ac:dyDescent="0.25">
      <c r="A306" s="28">
        <v>18</v>
      </c>
      <c r="B306" s="16">
        <v>244248.41664999997</v>
      </c>
      <c r="C306" s="16">
        <v>124079148.39</v>
      </c>
      <c r="D306" s="11">
        <f t="shared" si="84"/>
        <v>508</v>
      </c>
      <c r="E306" s="12">
        <v>1.2185041981583635</v>
      </c>
      <c r="F306" s="12">
        <f t="shared" si="87"/>
        <v>1.5633726914333299</v>
      </c>
      <c r="G306" s="16">
        <v>28541</v>
      </c>
      <c r="H306" s="13">
        <f t="shared" si="85"/>
        <v>1</v>
      </c>
      <c r="I306" s="19">
        <v>83015</v>
      </c>
      <c r="J306" s="12">
        <v>1.0911644522074324</v>
      </c>
      <c r="K306" s="12">
        <f t="shared" si="86"/>
        <v>1.5633726914333299</v>
      </c>
      <c r="L306" s="12">
        <v>1.2817740394969559</v>
      </c>
      <c r="M306" s="12">
        <f t="shared" si="88"/>
        <v>1.0902950503574427</v>
      </c>
      <c r="N306" s="12">
        <f t="shared" si="89"/>
        <v>1.5896060151684066</v>
      </c>
      <c r="O306" s="14">
        <f t="shared" si="90"/>
        <v>1.2817740394969563</v>
      </c>
      <c r="P306" s="12">
        <f t="shared" si="91"/>
        <v>1.2817740394969563</v>
      </c>
      <c r="T306" s="22"/>
    </row>
    <row r="307" spans="1:20" x14ac:dyDescent="0.25">
      <c r="A307" s="28">
        <v>19</v>
      </c>
      <c r="B307" s="16">
        <v>141578.16665</v>
      </c>
      <c r="C307" s="16">
        <v>70679948.910000011</v>
      </c>
      <c r="D307" s="11">
        <f t="shared" si="84"/>
        <v>499.23</v>
      </c>
      <c r="E307" s="12">
        <v>1.1984179688666585</v>
      </c>
      <c r="F307" s="12">
        <f t="shared" si="87"/>
        <v>1.5621337025317594</v>
      </c>
      <c r="G307" s="16">
        <v>18213</v>
      </c>
      <c r="H307" s="13">
        <f t="shared" si="85"/>
        <v>1</v>
      </c>
      <c r="I307" s="19">
        <v>49008</v>
      </c>
      <c r="J307" s="12">
        <v>1.0934559051583412</v>
      </c>
      <c r="K307" s="12">
        <f t="shared" si="86"/>
        <v>1.5621337025317594</v>
      </c>
      <c r="L307" s="12">
        <v>1.3196175224412874</v>
      </c>
      <c r="M307" s="12">
        <f t="shared" si="88"/>
        <v>1.09258467755841</v>
      </c>
      <c r="N307" s="12">
        <f t="shared" si="89"/>
        <v>1.5883462360885652</v>
      </c>
      <c r="O307" s="14">
        <f t="shared" si="90"/>
        <v>1.3196175224412878</v>
      </c>
      <c r="P307" s="12">
        <f t="shared" si="91"/>
        <v>1.3196175224412878</v>
      </c>
      <c r="T307" s="22"/>
    </row>
    <row r="308" spans="1:20" x14ac:dyDescent="0.25">
      <c r="A308" s="28">
        <v>20</v>
      </c>
      <c r="B308" s="16">
        <v>104351.99999</v>
      </c>
      <c r="C308" s="16">
        <v>71632099.200000003</v>
      </c>
      <c r="D308" s="11">
        <f t="shared" si="84"/>
        <v>686.45</v>
      </c>
      <c r="E308" s="12">
        <v>1.2664332376529108</v>
      </c>
      <c r="F308" s="12">
        <f t="shared" si="87"/>
        <v>2.0326024669323757</v>
      </c>
      <c r="G308" s="16">
        <v>15990</v>
      </c>
      <c r="H308" s="13">
        <f t="shared" si="85"/>
        <v>1</v>
      </c>
      <c r="I308" s="19">
        <v>36697</v>
      </c>
      <c r="J308" s="12">
        <v>1.0980329454723821</v>
      </c>
      <c r="K308" s="12">
        <f t="shared" si="86"/>
        <v>2.0326024669323757</v>
      </c>
      <c r="L308" s="12">
        <v>1.395304488329951</v>
      </c>
      <c r="M308" s="12">
        <f t="shared" si="88"/>
        <v>1.0971580710460642</v>
      </c>
      <c r="N308" s="12">
        <f t="shared" si="89"/>
        <v>2.0667094452824109</v>
      </c>
      <c r="O308" s="14">
        <f t="shared" si="90"/>
        <v>1.3953044883299515</v>
      </c>
      <c r="P308" s="12">
        <f t="shared" si="91"/>
        <v>1.3953044883299515</v>
      </c>
      <c r="T308" s="22"/>
    </row>
    <row r="309" spans="1:20" x14ac:dyDescent="0.25">
      <c r="A309" s="28" t="s">
        <v>20</v>
      </c>
      <c r="B309" s="16">
        <f>SUM(B289:B308)</f>
        <v>8974540.8332699984</v>
      </c>
      <c r="C309" s="16">
        <f>SUM(C289:C308)</f>
        <v>2393229220.9000001</v>
      </c>
      <c r="D309" s="11">
        <f>ROUND(SUM(C289:C308)/SUM(B289:B308),2)</f>
        <v>266.67</v>
      </c>
      <c r="E309" s="12"/>
      <c r="F309" s="10"/>
      <c r="G309" s="16">
        <f>SUM(G289:G308)</f>
        <v>668976</v>
      </c>
      <c r="H309" s="10"/>
      <c r="I309" s="16">
        <f>SUM(I289:I308)</f>
        <v>3018922</v>
      </c>
      <c r="J309" s="12">
        <f>SUMPRODUCT(J289:J308,I289:I308)/SUM(I289:I308)</f>
        <v>1.000797400529063</v>
      </c>
      <c r="K309" s="12">
        <f>SUMPRODUCT(K289:K308,I289:I308)/SUM(I289:I308)</f>
        <v>0.98349696498078643</v>
      </c>
      <c r="L309" s="12">
        <f>SUMPRODUCT(L289:L308,I289:I308)/SUM(I289:I308)</f>
        <v>0.99999999999999967</v>
      </c>
      <c r="M309" s="10"/>
      <c r="N309" s="10"/>
      <c r="O309" s="10"/>
      <c r="P309" s="10"/>
    </row>
    <row r="310" spans="1:20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2"/>
      <c r="K310" s="10"/>
      <c r="L310" s="12"/>
      <c r="M310" s="10"/>
      <c r="N310" s="10"/>
      <c r="O310" s="10"/>
      <c r="P310" s="10"/>
    </row>
    <row r="311" spans="1:20" x14ac:dyDescent="0.25">
      <c r="A311" s="9" t="s">
        <v>207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20" x14ac:dyDescent="0.25">
      <c r="A312" s="39" t="s">
        <v>206</v>
      </c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</row>
    <row r="313" spans="1:20" ht="64.5" x14ac:dyDescent="0.25">
      <c r="A313" s="4" t="s">
        <v>0</v>
      </c>
      <c r="B313" s="24" t="s">
        <v>10</v>
      </c>
      <c r="C313" s="25" t="s">
        <v>1</v>
      </c>
      <c r="D313" s="26" t="s">
        <v>2</v>
      </c>
      <c r="E313" s="27" t="s">
        <v>12</v>
      </c>
      <c r="F313" s="27" t="s">
        <v>13</v>
      </c>
      <c r="G313" s="24" t="s">
        <v>11</v>
      </c>
      <c r="H313" s="2" t="s">
        <v>3</v>
      </c>
      <c r="I313" s="20" t="s">
        <v>22</v>
      </c>
      <c r="J313" s="3" t="s">
        <v>6</v>
      </c>
      <c r="K313" s="3" t="s">
        <v>4</v>
      </c>
      <c r="L313" s="3" t="s">
        <v>8</v>
      </c>
      <c r="M313" s="3" t="s">
        <v>7</v>
      </c>
      <c r="N313" s="3" t="s">
        <v>5</v>
      </c>
      <c r="O313" s="3" t="s">
        <v>9</v>
      </c>
      <c r="P313" s="3" t="s">
        <v>14</v>
      </c>
    </row>
    <row r="314" spans="1:20" x14ac:dyDescent="0.25">
      <c r="A314" s="6">
        <v>1</v>
      </c>
      <c r="B314" s="16">
        <v>150474.33334000001</v>
      </c>
      <c r="C314" s="16">
        <v>27257034.469999995</v>
      </c>
      <c r="D314" s="11">
        <f t="shared" ref="D314:D333" si="92">ROUND(C314/B314,2)</f>
        <v>181.14</v>
      </c>
      <c r="E314" s="12">
        <v>0.8049865144861259</v>
      </c>
      <c r="F314" s="12">
        <f>D314/(E314*D$334)</f>
        <v>0.84382346405176023</v>
      </c>
      <c r="G314" s="16">
        <v>10012</v>
      </c>
      <c r="H314" s="13">
        <f t="shared" ref="H314:H333" si="93">MIN(SQRT(G314/3000),1)</f>
        <v>1</v>
      </c>
      <c r="I314" s="19">
        <v>50526</v>
      </c>
      <c r="J314" s="12">
        <v>0.88189900249376574</v>
      </c>
      <c r="K314" s="12">
        <f t="shared" ref="K314:K333" si="94">F314*H314+M314*(1-H314)</f>
        <v>0.84382346405176023</v>
      </c>
      <c r="L314" s="12">
        <v>0.85931783692862562</v>
      </c>
      <c r="M314" s="12">
        <f>J314/$J$334</f>
        <v>0.88058021161275757</v>
      </c>
      <c r="N314" s="12">
        <f>K314/$K$334</f>
        <v>0.85619706175921462</v>
      </c>
      <c r="O314" s="14">
        <f>L314/$L$334</f>
        <v>0.85487997609986621</v>
      </c>
      <c r="P314" s="12">
        <f t="shared" ref="P314:P333" si="95">O314</f>
        <v>0.85487997609986621</v>
      </c>
      <c r="T314" s="22"/>
    </row>
    <row r="315" spans="1:20" x14ac:dyDescent="0.25">
      <c r="A315" s="28">
        <v>2</v>
      </c>
      <c r="B315" s="16">
        <v>187336.25</v>
      </c>
      <c r="C315" s="16">
        <v>40086140.100000001</v>
      </c>
      <c r="D315" s="11">
        <f t="shared" si="92"/>
        <v>213.98</v>
      </c>
      <c r="E315" s="12">
        <v>0.92428817142155362</v>
      </c>
      <c r="F315" s="12">
        <f t="shared" ref="F315:F333" si="96">D315/(E315*D$334)</f>
        <v>0.86814371818560043</v>
      </c>
      <c r="G315" s="16">
        <v>14098</v>
      </c>
      <c r="H315" s="13">
        <f t="shared" si="93"/>
        <v>1</v>
      </c>
      <c r="I315" s="19">
        <v>62441</v>
      </c>
      <c r="J315" s="12">
        <v>0.94519464774747353</v>
      </c>
      <c r="K315" s="12">
        <f t="shared" si="94"/>
        <v>0.86814371818560043</v>
      </c>
      <c r="L315" s="12">
        <v>0.87000791531234312</v>
      </c>
      <c r="M315" s="12">
        <f t="shared" ref="M315:M333" si="97">J315/$J$334</f>
        <v>0.9437812046222378</v>
      </c>
      <c r="N315" s="12">
        <f t="shared" ref="N315:N333" si="98">K315/$K$334</f>
        <v>0.88087394148314002</v>
      </c>
      <c r="O315" s="14">
        <f t="shared" ref="O315:O333" si="99">L315/$L$334</f>
        <v>0.86551484664536982</v>
      </c>
      <c r="P315" s="12">
        <f t="shared" si="95"/>
        <v>0.86551484664536982</v>
      </c>
      <c r="T315" s="22"/>
    </row>
    <row r="316" spans="1:20" x14ac:dyDescent="0.25">
      <c r="A316" s="28">
        <v>3</v>
      </c>
      <c r="B316" s="16">
        <v>319101.83329999994</v>
      </c>
      <c r="C316" s="16">
        <v>71334228.73999998</v>
      </c>
      <c r="D316" s="11">
        <f t="shared" si="92"/>
        <v>223.55</v>
      </c>
      <c r="E316" s="12">
        <v>0.9589042755543542</v>
      </c>
      <c r="F316" s="12">
        <f t="shared" si="96"/>
        <v>0.87422909939587246</v>
      </c>
      <c r="G316" s="16">
        <v>23900</v>
      </c>
      <c r="H316" s="13">
        <f t="shared" si="93"/>
        <v>1</v>
      </c>
      <c r="I316" s="19">
        <v>107499</v>
      </c>
      <c r="J316" s="12">
        <v>0.93238193843663653</v>
      </c>
      <c r="K316" s="12">
        <f t="shared" si="94"/>
        <v>0.87422909939587246</v>
      </c>
      <c r="L316" s="12">
        <v>0.88625475254717545</v>
      </c>
      <c r="M316" s="12">
        <f t="shared" si="97"/>
        <v>0.93098765542401274</v>
      </c>
      <c r="N316" s="12">
        <f t="shared" si="98"/>
        <v>0.88704855706789942</v>
      </c>
      <c r="O316" s="14">
        <f t="shared" si="99"/>
        <v>0.88167777871792441</v>
      </c>
      <c r="P316" s="12">
        <f t="shared" si="95"/>
        <v>0.88167777871792441</v>
      </c>
      <c r="T316" s="22"/>
    </row>
    <row r="317" spans="1:20" x14ac:dyDescent="0.25">
      <c r="A317" s="28">
        <v>4</v>
      </c>
      <c r="B317" s="16">
        <v>486195.41664999997</v>
      </c>
      <c r="C317" s="16">
        <v>108123252.37</v>
      </c>
      <c r="D317" s="11">
        <f t="shared" si="92"/>
        <v>222.39</v>
      </c>
      <c r="E317" s="12">
        <v>0.9074118265457165</v>
      </c>
      <c r="F317" s="12">
        <f t="shared" si="96"/>
        <v>0.91904475035739397</v>
      </c>
      <c r="G317" s="16">
        <v>35527</v>
      </c>
      <c r="H317" s="13">
        <f t="shared" si="93"/>
        <v>1</v>
      </c>
      <c r="I317" s="19">
        <v>163130</v>
      </c>
      <c r="J317" s="12">
        <v>0.94101465089192649</v>
      </c>
      <c r="K317" s="12">
        <f t="shared" si="94"/>
        <v>0.91904475035739397</v>
      </c>
      <c r="L317" s="12">
        <v>0.92968680629840017</v>
      </c>
      <c r="M317" s="12">
        <f t="shared" si="97"/>
        <v>0.93960745852978278</v>
      </c>
      <c r="N317" s="12">
        <f t="shared" si="98"/>
        <v>0.932521372542639</v>
      </c>
      <c r="O317" s="14">
        <f t="shared" si="99"/>
        <v>0.92488553198128298</v>
      </c>
      <c r="P317" s="12">
        <f t="shared" si="95"/>
        <v>0.92488553198128298</v>
      </c>
      <c r="T317" s="22"/>
    </row>
    <row r="318" spans="1:20" x14ac:dyDescent="0.25">
      <c r="A318" s="28">
        <v>5</v>
      </c>
      <c r="B318" s="16">
        <v>603696.6666600001</v>
      </c>
      <c r="C318" s="16">
        <v>138386851.57000005</v>
      </c>
      <c r="D318" s="11">
        <f t="shared" si="92"/>
        <v>229.23</v>
      </c>
      <c r="E318" s="12">
        <v>0.94255299291388717</v>
      </c>
      <c r="F318" s="12">
        <f t="shared" si="96"/>
        <v>0.91199302473234733</v>
      </c>
      <c r="G318" s="16">
        <v>44200</v>
      </c>
      <c r="H318" s="13">
        <f t="shared" si="93"/>
        <v>1</v>
      </c>
      <c r="I318" s="19">
        <v>202006</v>
      </c>
      <c r="J318" s="12">
        <v>0.96201495995168496</v>
      </c>
      <c r="K318" s="12">
        <f t="shared" si="94"/>
        <v>0.91199302473234733</v>
      </c>
      <c r="L318" s="12">
        <v>0.94</v>
      </c>
      <c r="M318" s="12">
        <f t="shared" si="97"/>
        <v>0.96057636374850275</v>
      </c>
      <c r="N318" s="12">
        <f t="shared" si="98"/>
        <v>0.92536624233150899</v>
      </c>
      <c r="O318" s="14">
        <f t="shared" si="99"/>
        <v>0.93514546422782985</v>
      </c>
      <c r="P318" s="12">
        <f t="shared" si="95"/>
        <v>0.93514546422782985</v>
      </c>
      <c r="T318" s="22"/>
    </row>
    <row r="319" spans="1:20" x14ac:dyDescent="0.25">
      <c r="A319" s="28">
        <v>6</v>
      </c>
      <c r="B319" s="16">
        <v>769470.83331999998</v>
      </c>
      <c r="C319" s="16">
        <v>171432191.77000004</v>
      </c>
      <c r="D319" s="11">
        <f t="shared" si="92"/>
        <v>222.79</v>
      </c>
      <c r="E319" s="12">
        <v>0.89206988123288</v>
      </c>
      <c r="F319" s="12">
        <f t="shared" si="96"/>
        <v>0.93653207492518142</v>
      </c>
      <c r="G319" s="16">
        <v>53784</v>
      </c>
      <c r="H319" s="13">
        <f t="shared" si="93"/>
        <v>1</v>
      </c>
      <c r="I319" s="19">
        <v>257464</v>
      </c>
      <c r="J319" s="12">
        <v>0.94461715424292325</v>
      </c>
      <c r="K319" s="12">
        <f t="shared" si="94"/>
        <v>0.93653207492518142</v>
      </c>
      <c r="L319" s="12">
        <v>0.94921941691091571</v>
      </c>
      <c r="M319" s="12">
        <f t="shared" si="97"/>
        <v>0.94320457470089314</v>
      </c>
      <c r="N319" s="12">
        <f t="shared" si="98"/>
        <v>0.95026512648031203</v>
      </c>
      <c r="O319" s="14">
        <f t="shared" si="99"/>
        <v>0.94431726838428542</v>
      </c>
      <c r="P319" s="12">
        <f t="shared" si="95"/>
        <v>0.94431726838428542</v>
      </c>
      <c r="T319" s="22"/>
    </row>
    <row r="320" spans="1:20" x14ac:dyDescent="0.25">
      <c r="A320" s="28">
        <v>7</v>
      </c>
      <c r="B320" s="16">
        <v>1075823.6666300003</v>
      </c>
      <c r="C320" s="16">
        <v>246019625.35999992</v>
      </c>
      <c r="D320" s="11">
        <f t="shared" si="92"/>
        <v>228.68</v>
      </c>
      <c r="E320" s="12">
        <v>0.87372589701563708</v>
      </c>
      <c r="F320" s="12">
        <f t="shared" si="96"/>
        <v>0.98147403400547606</v>
      </c>
      <c r="G320" s="16">
        <v>74091</v>
      </c>
      <c r="H320" s="13">
        <f t="shared" si="93"/>
        <v>1</v>
      </c>
      <c r="I320" s="19">
        <v>362406</v>
      </c>
      <c r="J320" s="12">
        <v>0.98135134076146702</v>
      </c>
      <c r="K320" s="12">
        <f t="shared" si="94"/>
        <v>0.98147403400547606</v>
      </c>
      <c r="L320" s="12">
        <v>1.0003275870068897</v>
      </c>
      <c r="M320" s="12">
        <f t="shared" si="97"/>
        <v>0.97988382895387716</v>
      </c>
      <c r="N320" s="12">
        <f t="shared" si="98"/>
        <v>0.99586610222171523</v>
      </c>
      <c r="O320" s="14">
        <f t="shared" si="99"/>
        <v>0.99516149545900301</v>
      </c>
      <c r="P320" s="12">
        <f t="shared" si="95"/>
        <v>0.99516149545900301</v>
      </c>
      <c r="T320" s="22"/>
    </row>
    <row r="321" spans="1:20" x14ac:dyDescent="0.25">
      <c r="A321" s="28">
        <v>8</v>
      </c>
      <c r="B321" s="16">
        <v>737537.33336999989</v>
      </c>
      <c r="C321" s="16">
        <v>180479096.56000006</v>
      </c>
      <c r="D321" s="11">
        <f t="shared" si="92"/>
        <v>244.71</v>
      </c>
      <c r="E321" s="12">
        <v>0.92910295532365961</v>
      </c>
      <c r="F321" s="12">
        <f t="shared" si="96"/>
        <v>0.9876742121032891</v>
      </c>
      <c r="G321" s="16">
        <v>52909</v>
      </c>
      <c r="H321" s="13">
        <f t="shared" si="93"/>
        <v>1</v>
      </c>
      <c r="I321" s="19">
        <v>248748</v>
      </c>
      <c r="J321" s="12">
        <v>0.9803183422580285</v>
      </c>
      <c r="K321" s="12">
        <f t="shared" si="94"/>
        <v>0.9876742121032891</v>
      </c>
      <c r="L321" s="12">
        <v>1.0041592991650725</v>
      </c>
      <c r="M321" s="12">
        <f t="shared" si="97"/>
        <v>0.97885237519536128</v>
      </c>
      <c r="N321" s="12">
        <f t="shared" si="98"/>
        <v>1.0021571980443431</v>
      </c>
      <c r="O321" s="14">
        <f t="shared" si="99"/>
        <v>0.99897341912384474</v>
      </c>
      <c r="P321" s="12">
        <f t="shared" si="95"/>
        <v>0.99897341912384474</v>
      </c>
      <c r="T321" s="22"/>
    </row>
    <row r="322" spans="1:20" x14ac:dyDescent="0.25">
      <c r="A322" s="28">
        <v>9</v>
      </c>
      <c r="B322" s="16">
        <v>829166.33328000037</v>
      </c>
      <c r="C322" s="16">
        <v>208453788.91</v>
      </c>
      <c r="D322" s="11">
        <f t="shared" si="92"/>
        <v>251.4</v>
      </c>
      <c r="E322" s="12">
        <v>0.93746062639514649</v>
      </c>
      <c r="F322" s="12">
        <f t="shared" si="96"/>
        <v>1.0056296651065233</v>
      </c>
      <c r="G322" s="16">
        <v>59985</v>
      </c>
      <c r="H322" s="13">
        <f t="shared" si="93"/>
        <v>1</v>
      </c>
      <c r="I322" s="19">
        <v>279125</v>
      </c>
      <c r="J322" s="12">
        <v>0.99448035826242753</v>
      </c>
      <c r="K322" s="12">
        <f t="shared" si="94"/>
        <v>1.0056296651065233</v>
      </c>
      <c r="L322" s="12">
        <v>1.0214056762482866</v>
      </c>
      <c r="M322" s="12">
        <f t="shared" si="97"/>
        <v>0.99299321333527646</v>
      </c>
      <c r="N322" s="12">
        <f t="shared" si="98"/>
        <v>1.0203759449254819</v>
      </c>
      <c r="O322" s="14">
        <f t="shared" si="99"/>
        <v>1.0161307290214303</v>
      </c>
      <c r="P322" s="12">
        <f t="shared" si="95"/>
        <v>1.0161307290214303</v>
      </c>
      <c r="T322" s="22"/>
    </row>
    <row r="323" spans="1:20" x14ac:dyDescent="0.25">
      <c r="A323" s="28">
        <v>10</v>
      </c>
      <c r="B323" s="16">
        <v>846802.4166600008</v>
      </c>
      <c r="C323" s="16">
        <v>218227777.01000014</v>
      </c>
      <c r="D323" s="11">
        <f t="shared" si="92"/>
        <v>257.70999999999998</v>
      </c>
      <c r="E323" s="12">
        <v>0.97540976081052833</v>
      </c>
      <c r="F323" s="12">
        <f t="shared" si="96"/>
        <v>0.9907635322325542</v>
      </c>
      <c r="G323" s="16">
        <v>61011</v>
      </c>
      <c r="H323" s="13">
        <f t="shared" si="93"/>
        <v>1</v>
      </c>
      <c r="I323" s="19">
        <v>285230</v>
      </c>
      <c r="J323" s="12">
        <v>0.98868644602601397</v>
      </c>
      <c r="K323" s="12">
        <f t="shared" si="94"/>
        <v>0.9907635322325542</v>
      </c>
      <c r="L323" s="12">
        <v>1.0249999999999999</v>
      </c>
      <c r="M323" s="12">
        <f t="shared" si="97"/>
        <v>0.9872079653093917</v>
      </c>
      <c r="N323" s="12">
        <f t="shared" si="98"/>
        <v>1.0052918191235076</v>
      </c>
      <c r="O323" s="14">
        <f t="shared" si="99"/>
        <v>1.0197064902484314</v>
      </c>
      <c r="P323" s="12">
        <f t="shared" si="95"/>
        <v>1.0197064902484314</v>
      </c>
      <c r="T323" s="22"/>
    </row>
    <row r="324" spans="1:20" x14ac:dyDescent="0.25">
      <c r="A324" s="28">
        <v>11</v>
      </c>
      <c r="B324" s="16">
        <v>631775.16673000006</v>
      </c>
      <c r="C324" s="16">
        <v>165106727.41999996</v>
      </c>
      <c r="D324" s="11">
        <f t="shared" si="92"/>
        <v>261.33999999999997</v>
      </c>
      <c r="E324" s="12">
        <v>0.96819644426891804</v>
      </c>
      <c r="F324" s="12">
        <f t="shared" si="96"/>
        <v>1.0122044504931345</v>
      </c>
      <c r="G324" s="16">
        <v>45214</v>
      </c>
      <c r="H324" s="13">
        <f t="shared" si="93"/>
        <v>1</v>
      </c>
      <c r="I324" s="19">
        <v>212949</v>
      </c>
      <c r="J324" s="12">
        <v>1.0056261358353407</v>
      </c>
      <c r="K324" s="12">
        <f t="shared" si="94"/>
        <v>1.0122044504931345</v>
      </c>
      <c r="L324" s="12">
        <v>1.027853254563923</v>
      </c>
      <c r="M324" s="12">
        <f t="shared" si="97"/>
        <v>1.0041223235236214</v>
      </c>
      <c r="N324" s="12">
        <f t="shared" si="98"/>
        <v>1.0270471411762756</v>
      </c>
      <c r="O324" s="14">
        <f t="shared" si="99"/>
        <v>1.0225450094651762</v>
      </c>
      <c r="P324" s="12">
        <f t="shared" si="95"/>
        <v>1.0225450094651762</v>
      </c>
      <c r="T324" s="22"/>
    </row>
    <row r="325" spans="1:20" x14ac:dyDescent="0.25">
      <c r="A325" s="28">
        <v>12</v>
      </c>
      <c r="B325" s="16">
        <v>412916.33329999994</v>
      </c>
      <c r="C325" s="16">
        <v>118932207.10000004</v>
      </c>
      <c r="D325" s="11">
        <f t="shared" si="92"/>
        <v>288.02999999999997</v>
      </c>
      <c r="E325" s="12">
        <v>1.0793943140214852</v>
      </c>
      <c r="F325" s="12">
        <f t="shared" si="96"/>
        <v>1.0006528520040139</v>
      </c>
      <c r="G325" s="16">
        <v>31725</v>
      </c>
      <c r="H325" s="13">
        <f t="shared" si="93"/>
        <v>1</v>
      </c>
      <c r="I325" s="19">
        <v>139821</v>
      </c>
      <c r="J325" s="12">
        <v>1.0191366389884204</v>
      </c>
      <c r="K325" s="12">
        <f t="shared" si="94"/>
        <v>1.0006528520040139</v>
      </c>
      <c r="L325" s="12">
        <v>1.03</v>
      </c>
      <c r="M325" s="12">
        <f t="shared" si="97"/>
        <v>1.0176126230838796</v>
      </c>
      <c r="N325" s="12">
        <f t="shared" si="98"/>
        <v>1.0153261531896218</v>
      </c>
      <c r="O325" s="14">
        <f t="shared" si="99"/>
        <v>1.0246806682496434</v>
      </c>
      <c r="P325" s="12">
        <f t="shared" si="95"/>
        <v>1.0246806682496434</v>
      </c>
      <c r="T325" s="22"/>
    </row>
    <row r="326" spans="1:20" x14ac:dyDescent="0.25">
      <c r="A326" s="28">
        <v>13</v>
      </c>
      <c r="B326" s="16">
        <v>437675.25001000002</v>
      </c>
      <c r="C326" s="16">
        <v>128538841.30999997</v>
      </c>
      <c r="D326" s="11">
        <f t="shared" si="92"/>
        <v>293.69</v>
      </c>
      <c r="E326" s="12">
        <v>1.0908747946334985</v>
      </c>
      <c r="F326" s="12">
        <f t="shared" si="96"/>
        <v>1.0095784950493276</v>
      </c>
      <c r="G326" s="16">
        <v>33362</v>
      </c>
      <c r="H326" s="13">
        <f t="shared" si="93"/>
        <v>1</v>
      </c>
      <c r="I326" s="19">
        <v>147777</v>
      </c>
      <c r="J326" s="12">
        <v>1.0267648822211841</v>
      </c>
      <c r="K326" s="12">
        <f t="shared" si="94"/>
        <v>1.0095784950493276</v>
      </c>
      <c r="L326" s="12">
        <v>1.04</v>
      </c>
      <c r="M326" s="12">
        <f t="shared" si="97"/>
        <v>1.025229459049388</v>
      </c>
      <c r="N326" s="12">
        <f t="shared" si="98"/>
        <v>1.0243826794362545</v>
      </c>
      <c r="O326" s="14">
        <f t="shared" si="99"/>
        <v>1.0346290242520673</v>
      </c>
      <c r="P326" s="12">
        <f t="shared" si="95"/>
        <v>1.0346290242520673</v>
      </c>
      <c r="T326" s="22"/>
    </row>
    <row r="327" spans="1:20" x14ac:dyDescent="0.25">
      <c r="A327" s="28">
        <v>14</v>
      </c>
      <c r="B327" s="16">
        <v>595111.91662000003</v>
      </c>
      <c r="C327" s="16">
        <v>187323772.19999996</v>
      </c>
      <c r="D327" s="11">
        <f t="shared" si="92"/>
        <v>314.77</v>
      </c>
      <c r="E327" s="12">
        <v>1.1327740068028642</v>
      </c>
      <c r="F327" s="12">
        <f t="shared" si="96"/>
        <v>1.0420196246135285</v>
      </c>
      <c r="G327" s="16">
        <v>46978</v>
      </c>
      <c r="H327" s="13">
        <f t="shared" si="93"/>
        <v>1</v>
      </c>
      <c r="I327" s="19">
        <v>200912</v>
      </c>
      <c r="J327" s="12">
        <v>1.0670557159353358</v>
      </c>
      <c r="K327" s="12">
        <f t="shared" si="94"/>
        <v>1.0420196246135285</v>
      </c>
      <c r="L327" s="12">
        <v>1.0579067692870425</v>
      </c>
      <c r="M327" s="12">
        <f t="shared" si="97"/>
        <v>1.0654600418913422</v>
      </c>
      <c r="N327" s="12">
        <f t="shared" si="98"/>
        <v>1.0572995168984975</v>
      </c>
      <c r="O327" s="14">
        <f t="shared" si="99"/>
        <v>1.0524433158241437</v>
      </c>
      <c r="P327" s="12">
        <f t="shared" si="95"/>
        <v>1.0524433158241437</v>
      </c>
      <c r="T327" s="22"/>
    </row>
    <row r="328" spans="1:20" x14ac:dyDescent="0.25">
      <c r="A328" s="28">
        <v>15</v>
      </c>
      <c r="B328" s="16">
        <v>315207.33335000003</v>
      </c>
      <c r="C328" s="16">
        <v>116195703.05999999</v>
      </c>
      <c r="D328" s="11">
        <f t="shared" si="92"/>
        <v>368.63</v>
      </c>
      <c r="E328" s="12">
        <v>1.3166289064926342</v>
      </c>
      <c r="F328" s="12">
        <f t="shared" si="96"/>
        <v>1.0499125561257567</v>
      </c>
      <c r="G328" s="16">
        <v>27665</v>
      </c>
      <c r="H328" s="13">
        <f t="shared" si="93"/>
        <v>1</v>
      </c>
      <c r="I328" s="19">
        <v>105275</v>
      </c>
      <c r="J328" s="12">
        <v>1.1160959392068395</v>
      </c>
      <c r="K328" s="12">
        <f t="shared" si="94"/>
        <v>1.0499125561257567</v>
      </c>
      <c r="L328" s="12">
        <v>1.07</v>
      </c>
      <c r="M328" s="12">
        <f t="shared" si="97"/>
        <v>1.1144269304623073</v>
      </c>
      <c r="N328" s="12">
        <f t="shared" si="98"/>
        <v>1.0653081882110815</v>
      </c>
      <c r="O328" s="14">
        <f t="shared" si="99"/>
        <v>1.0644740922593383</v>
      </c>
      <c r="P328" s="12">
        <f t="shared" si="95"/>
        <v>1.0644740922593383</v>
      </c>
      <c r="T328" s="22"/>
    </row>
    <row r="329" spans="1:20" x14ac:dyDescent="0.25">
      <c r="A329" s="28">
        <v>16</v>
      </c>
      <c r="B329" s="16">
        <v>163987.49998999998</v>
      </c>
      <c r="C329" s="16">
        <v>62784472.279999994</v>
      </c>
      <c r="D329" s="11">
        <f t="shared" si="92"/>
        <v>382.86</v>
      </c>
      <c r="E329" s="12">
        <v>1.3277626073075537</v>
      </c>
      <c r="F329" s="12">
        <f t="shared" si="96"/>
        <v>1.0812980014350351</v>
      </c>
      <c r="G329" s="16">
        <v>14189</v>
      </c>
      <c r="H329" s="13">
        <f t="shared" si="93"/>
        <v>1</v>
      </c>
      <c r="I329" s="19">
        <v>55915</v>
      </c>
      <c r="J329" s="12">
        <v>1.119817884288653</v>
      </c>
      <c r="K329" s="12">
        <f t="shared" si="94"/>
        <v>1.0812980014350351</v>
      </c>
      <c r="L329" s="12">
        <v>1.0956371140521446</v>
      </c>
      <c r="M329" s="12">
        <f t="shared" si="97"/>
        <v>1.1181433097511904</v>
      </c>
      <c r="N329" s="12">
        <f t="shared" si="98"/>
        <v>1.097153861151696</v>
      </c>
      <c r="O329" s="14">
        <f t="shared" si="99"/>
        <v>1.0899788060058857</v>
      </c>
      <c r="P329" s="12">
        <f t="shared" si="95"/>
        <v>1.0899788060058857</v>
      </c>
      <c r="T329" s="22"/>
    </row>
    <row r="330" spans="1:20" x14ac:dyDescent="0.25">
      <c r="A330" s="28">
        <v>17</v>
      </c>
      <c r="B330" s="16">
        <v>159591.9167</v>
      </c>
      <c r="C330" s="16">
        <v>63877424.520000003</v>
      </c>
      <c r="D330" s="11">
        <f t="shared" si="92"/>
        <v>400.25</v>
      </c>
      <c r="E330" s="12">
        <v>1.4165106903085756</v>
      </c>
      <c r="F330" s="12">
        <f t="shared" si="96"/>
        <v>1.0595887124500312</v>
      </c>
      <c r="G330" s="16">
        <v>14208</v>
      </c>
      <c r="H330" s="13">
        <f t="shared" si="93"/>
        <v>1</v>
      </c>
      <c r="I330" s="19">
        <v>52812</v>
      </c>
      <c r="J330" s="12">
        <v>1.1430725592668334</v>
      </c>
      <c r="K330" s="12">
        <f t="shared" si="94"/>
        <v>1.0595887124500312</v>
      </c>
      <c r="L330" s="12">
        <v>1.1100000000000001</v>
      </c>
      <c r="M330" s="12">
        <f t="shared" si="97"/>
        <v>1.141363209711806</v>
      </c>
      <c r="N330" s="12">
        <f t="shared" si="98"/>
        <v>1.075126233059214</v>
      </c>
      <c r="O330" s="14">
        <f t="shared" si="99"/>
        <v>1.1042675162690332</v>
      </c>
      <c r="P330" s="12">
        <f t="shared" si="95"/>
        <v>1.1042675162690332</v>
      </c>
      <c r="T330" s="22"/>
    </row>
    <row r="331" spans="1:20" x14ac:dyDescent="0.25">
      <c r="A331" s="28">
        <v>18</v>
      </c>
      <c r="B331" s="16">
        <v>147854.66669000001</v>
      </c>
      <c r="C331" s="16">
        <v>70182604.090000004</v>
      </c>
      <c r="D331" s="11">
        <f t="shared" si="92"/>
        <v>474.67</v>
      </c>
      <c r="E331" s="12">
        <v>1.4691882707752046</v>
      </c>
      <c r="F331" s="12">
        <f t="shared" si="96"/>
        <v>1.2115467333418588</v>
      </c>
      <c r="G331" s="16">
        <v>14274</v>
      </c>
      <c r="H331" s="13">
        <f t="shared" si="93"/>
        <v>1</v>
      </c>
      <c r="I331" s="19">
        <v>49676</v>
      </c>
      <c r="J331" s="12">
        <v>1.222249255173524</v>
      </c>
      <c r="K331" s="12">
        <f t="shared" si="94"/>
        <v>1.2115467333418588</v>
      </c>
      <c r="L331" s="12">
        <v>1.2059704128528235</v>
      </c>
      <c r="M331" s="12">
        <f t="shared" si="97"/>
        <v>1.2204215048671012</v>
      </c>
      <c r="N331" s="12">
        <f t="shared" si="98"/>
        <v>1.2293125250279182</v>
      </c>
      <c r="O331" s="14">
        <f t="shared" si="99"/>
        <v>1.19974229954498</v>
      </c>
      <c r="P331" s="12">
        <f t="shared" si="95"/>
        <v>1.19974229954498</v>
      </c>
      <c r="T331" s="22"/>
    </row>
    <row r="332" spans="1:20" x14ac:dyDescent="0.25">
      <c r="A332" s="28">
        <v>19</v>
      </c>
      <c r="B332" s="16">
        <v>52455.916660000003</v>
      </c>
      <c r="C332" s="16">
        <v>34375797.43</v>
      </c>
      <c r="D332" s="11">
        <f t="shared" si="92"/>
        <v>655.33000000000004</v>
      </c>
      <c r="E332" s="12">
        <v>1.9785289808629225</v>
      </c>
      <c r="F332" s="12">
        <f t="shared" si="96"/>
        <v>1.2420625654512396</v>
      </c>
      <c r="G332" s="16">
        <v>6156</v>
      </c>
      <c r="H332" s="13">
        <f t="shared" si="93"/>
        <v>1</v>
      </c>
      <c r="I332" s="19">
        <v>18593</v>
      </c>
      <c r="J332" s="12">
        <v>1.2550860538912494</v>
      </c>
      <c r="K332" s="12">
        <f t="shared" si="94"/>
        <v>1.2420625654512396</v>
      </c>
      <c r="L332" s="12">
        <v>1.2481785062621704</v>
      </c>
      <c r="M332" s="12">
        <f t="shared" si="97"/>
        <v>1.2532091994690628</v>
      </c>
      <c r="N332" s="12">
        <f t="shared" si="98"/>
        <v>1.2602758329972574</v>
      </c>
      <c r="O332" s="14">
        <f t="shared" si="99"/>
        <v>1.2417324134869538</v>
      </c>
      <c r="P332" s="12">
        <f t="shared" si="95"/>
        <v>1.2417324134869538</v>
      </c>
      <c r="T332" s="22"/>
    </row>
    <row r="333" spans="1:20" x14ac:dyDescent="0.25">
      <c r="A333" s="28">
        <v>20</v>
      </c>
      <c r="B333" s="16">
        <v>52359.750009999996</v>
      </c>
      <c r="C333" s="16">
        <v>36111684.630000003</v>
      </c>
      <c r="D333" s="11">
        <f t="shared" si="92"/>
        <v>689.68</v>
      </c>
      <c r="E333" s="12">
        <v>2.1174833839393608</v>
      </c>
      <c r="F333" s="12">
        <f t="shared" si="96"/>
        <v>1.2213874693281503</v>
      </c>
      <c r="G333" s="16">
        <v>5688</v>
      </c>
      <c r="H333" s="13">
        <f t="shared" si="93"/>
        <v>1</v>
      </c>
      <c r="I333" s="19">
        <v>16617</v>
      </c>
      <c r="J333" s="12">
        <v>1.3366202683998314</v>
      </c>
      <c r="K333" s="12">
        <f t="shared" si="94"/>
        <v>1.2213874693281503</v>
      </c>
      <c r="L333" s="12">
        <v>1.27</v>
      </c>
      <c r="M333" s="12">
        <f t="shared" si="97"/>
        <v>1.3346214877953042</v>
      </c>
      <c r="N333" s="12">
        <f t="shared" si="98"/>
        <v>1.2392975628894563</v>
      </c>
      <c r="O333" s="14">
        <f t="shared" si="99"/>
        <v>1.2634412123078127</v>
      </c>
      <c r="P333" s="12">
        <f t="shared" si="95"/>
        <v>1.2634412123078127</v>
      </c>
      <c r="T333" s="22"/>
    </row>
    <row r="334" spans="1:20" x14ac:dyDescent="0.25">
      <c r="A334" s="28" t="s">
        <v>20</v>
      </c>
      <c r="B334" s="16">
        <f>SUM(B314:B333)</f>
        <v>8974540.8332700003</v>
      </c>
      <c r="C334" s="16">
        <f>SUM(C314:C333)</f>
        <v>2393229220.9000006</v>
      </c>
      <c r="D334" s="11">
        <f>ROUND(SUM(C314:C333)/SUM(B314:B333),2)</f>
        <v>266.67</v>
      </c>
      <c r="E334" s="12"/>
      <c r="F334" s="10"/>
      <c r="G334" s="16">
        <f>SUM(G314:G333)</f>
        <v>668976</v>
      </c>
      <c r="H334" s="10"/>
      <c r="I334" s="16">
        <f>SUM(I314:I333)</f>
        <v>3018922</v>
      </c>
      <c r="J334" s="12">
        <f>SUMPRODUCT(J314:J333,I314:I333)/SUM(I314:I333)</f>
        <v>1.0014976385610492</v>
      </c>
      <c r="K334" s="12">
        <f>SUMPRODUCT(K314:K333,I314:I333)/SUM(I314:I333)</f>
        <v>0.98554818947634493</v>
      </c>
      <c r="L334" s="12">
        <f>SUMPRODUCT(L314:L333,I314:I333)/SUM(I314:I333)</f>
        <v>1.0051912092373549</v>
      </c>
      <c r="M334" s="10"/>
      <c r="N334" s="10"/>
      <c r="O334" s="10"/>
      <c r="P334" s="10"/>
    </row>
  </sheetData>
  <mergeCells count="24">
    <mergeCell ref="A1:P1"/>
    <mergeCell ref="A2:P2"/>
    <mergeCell ref="A4:P4"/>
    <mergeCell ref="A5:P5"/>
    <mergeCell ref="A312:P312"/>
    <mergeCell ref="A252:P252"/>
    <mergeCell ref="A263:P263"/>
    <mergeCell ref="A273:P273"/>
    <mergeCell ref="A280:P280"/>
    <mergeCell ref="A287:P287"/>
    <mergeCell ref="A241:P241"/>
    <mergeCell ref="A8:P8"/>
    <mergeCell ref="A9:P9"/>
    <mergeCell ref="A10:P10"/>
    <mergeCell ref="A11:P11"/>
    <mergeCell ref="A14:P14"/>
    <mergeCell ref="A234:P234"/>
    <mergeCell ref="A148:P148"/>
    <mergeCell ref="A203:P203"/>
    <mergeCell ref="A50:P50"/>
    <mergeCell ref="A83:P83"/>
    <mergeCell ref="A90:P90"/>
    <mergeCell ref="A98:P98"/>
    <mergeCell ref="A226:P226"/>
  </mergeCells>
  <pageMargins left="0.5" right="0.5" top="0.75" bottom="0.5" header="0.3" footer="0.3"/>
  <pageSetup scale="56" fitToHeight="0" orientation="landscape" r:id="rId1"/>
  <rowBreaks count="6" manualBreakCount="6">
    <brk id="48" max="15" man="1"/>
    <brk id="96" max="15" man="1"/>
    <brk id="146" max="15" man="1"/>
    <brk id="239" max="15" man="1"/>
    <brk id="278" max="15" man="1"/>
    <brk id="310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34"/>
  <sheetViews>
    <sheetView zoomScaleNormal="100" workbookViewId="0">
      <selection sqref="A1:P1"/>
    </sheetView>
  </sheetViews>
  <sheetFormatPr defaultRowHeight="15" x14ac:dyDescent="0.25"/>
  <cols>
    <col min="1" max="1" width="24.85546875" style="17" customWidth="1"/>
    <col min="2" max="2" width="13.42578125" style="17" customWidth="1"/>
    <col min="3" max="3" width="14.7109375" style="17" customWidth="1"/>
    <col min="4" max="16" width="13.140625" style="17" customWidth="1"/>
    <col min="17" max="16384" width="9.140625" style="17"/>
  </cols>
  <sheetData>
    <row r="1" spans="1:19" x14ac:dyDescent="0.25">
      <c r="A1" s="38" t="s">
        <v>219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9" x14ac:dyDescent="0.25">
      <c r="A2" s="38" t="s">
        <v>220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9" x14ac:dyDescent="0.25">
      <c r="A3" s="9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9" x14ac:dyDescent="0.25">
      <c r="A4" s="38" t="s">
        <v>221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9" x14ac:dyDescent="0.25">
      <c r="A5" s="38" t="s">
        <v>222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9" s="37" customFormat="1" x14ac:dyDescent="0.25">
      <c r="A6" s="36"/>
    </row>
    <row r="8" spans="1:19" x14ac:dyDescent="0.25">
      <c r="A8" s="38" t="s">
        <v>15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9" x14ac:dyDescent="0.25">
      <c r="A9" s="38" t="s">
        <v>218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9" x14ac:dyDescent="0.25">
      <c r="A10" s="38" t="s">
        <v>16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9" x14ac:dyDescent="0.25">
      <c r="A11" s="38" t="s">
        <v>17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9" x14ac:dyDescent="0.25">
      <c r="B12" s="21"/>
    </row>
    <row r="13" spans="1:19" x14ac:dyDescent="0.25">
      <c r="A13" s="9" t="s">
        <v>208</v>
      </c>
    </row>
    <row r="14" spans="1:19" x14ac:dyDescent="0.25">
      <c r="A14" s="39" t="s">
        <v>217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9" ht="66.75" customHeight="1" x14ac:dyDescent="0.25">
      <c r="A15" s="4" t="s">
        <v>0</v>
      </c>
      <c r="B15" s="24" t="s">
        <v>10</v>
      </c>
      <c r="C15" s="25" t="s">
        <v>1</v>
      </c>
      <c r="D15" s="26" t="s">
        <v>2</v>
      </c>
      <c r="E15" s="27" t="s">
        <v>12</v>
      </c>
      <c r="F15" s="27" t="s">
        <v>13</v>
      </c>
      <c r="G15" s="24" t="s">
        <v>11</v>
      </c>
      <c r="H15" s="20" t="s">
        <v>3</v>
      </c>
      <c r="I15" s="20" t="s">
        <v>22</v>
      </c>
      <c r="J15" s="27" t="s">
        <v>6</v>
      </c>
      <c r="K15" s="27" t="s">
        <v>4</v>
      </c>
      <c r="L15" s="27" t="s">
        <v>8</v>
      </c>
      <c r="M15" s="27" t="s">
        <v>7</v>
      </c>
      <c r="N15" s="27" t="s">
        <v>5</v>
      </c>
      <c r="O15" s="3" t="s">
        <v>9</v>
      </c>
      <c r="P15" s="3" t="s">
        <v>14</v>
      </c>
    </row>
    <row r="16" spans="1:19" x14ac:dyDescent="0.25">
      <c r="A16" s="6" t="s">
        <v>19</v>
      </c>
      <c r="B16" s="16">
        <v>7470512.1666700002</v>
      </c>
      <c r="C16" s="16">
        <v>480578192.27999997</v>
      </c>
      <c r="D16" s="11">
        <f>ROUND(C16/B16,2)</f>
        <v>64.33</v>
      </c>
      <c r="E16" s="12">
        <v>1.0022322473516094</v>
      </c>
      <c r="F16" s="12">
        <f>D16/(E16*D$47)</f>
        <v>0.96448864561513825</v>
      </c>
      <c r="G16" s="16">
        <v>226038</v>
      </c>
      <c r="H16" s="13">
        <f>MIN(SQRT(G16/3000),1)</f>
        <v>1</v>
      </c>
      <c r="I16" s="18">
        <v>2540003</v>
      </c>
      <c r="J16" s="12">
        <v>0.57299999999999995</v>
      </c>
      <c r="K16" s="12">
        <f t="shared" ref="K16:K46" si="0">F16*H16+M16*(1-H16)</f>
        <v>0.96448864561513825</v>
      </c>
      <c r="L16" s="12">
        <v>0.96099774834751472</v>
      </c>
      <c r="M16" s="12">
        <f>J16/$J$47</f>
        <v>0.94331499984942024</v>
      </c>
      <c r="N16" s="12">
        <f>K16/$K$47</f>
        <v>0.96099774834751472</v>
      </c>
      <c r="O16" s="14">
        <f>L16/$L$47</f>
        <v>0.9592504234231134</v>
      </c>
      <c r="P16" s="12">
        <f>O16/$O$24</f>
        <v>0.64066516556500985</v>
      </c>
      <c r="Q16" s="7"/>
      <c r="R16" s="7"/>
      <c r="S16" s="7"/>
    </row>
    <row r="17" spans="1:19" x14ac:dyDescent="0.25">
      <c r="A17" s="6">
        <v>1</v>
      </c>
      <c r="B17" s="16">
        <v>274292.91667000001</v>
      </c>
      <c r="C17" s="16">
        <v>18047051.609999999</v>
      </c>
      <c r="D17" s="11">
        <f t="shared" ref="D17:D46" si="1">ROUND(C17/B17,2)</f>
        <v>65.790000000000006</v>
      </c>
      <c r="E17" s="12">
        <v>0.98927139844238721</v>
      </c>
      <c r="F17" s="12">
        <f t="shared" ref="F17:F46" si="2">D17/(E17*D$47)</f>
        <v>0.99930111856343995</v>
      </c>
      <c r="G17" s="16">
        <v>9081</v>
      </c>
      <c r="H17" s="13">
        <f t="shared" ref="H17:H46" si="3">MIN(SQRT(G17/3000),1)</f>
        <v>1</v>
      </c>
      <c r="I17" s="19">
        <v>86288</v>
      </c>
      <c r="J17" s="12">
        <v>0.63700000000000001</v>
      </c>
      <c r="K17" s="12">
        <f t="shared" si="0"/>
        <v>0.99930111856343995</v>
      </c>
      <c r="L17" s="12">
        <v>0.99568422005438462</v>
      </c>
      <c r="M17" s="12">
        <f t="shared" ref="M17:M46" si="4">J17/$J$47</f>
        <v>1.048676535609216</v>
      </c>
      <c r="N17" s="12">
        <f t="shared" ref="N17:N46" si="5">K17/$K$47</f>
        <v>0.99568422005438462</v>
      </c>
      <c r="O17" s="14">
        <f t="shared" ref="O17:O46" si="6">L17/$L$47</f>
        <v>0.99387382678600733</v>
      </c>
      <c r="P17" s="12">
        <f>O17/$O$24</f>
        <v>0.66378948003625649</v>
      </c>
      <c r="Q17" s="7"/>
      <c r="R17" s="7"/>
      <c r="S17" s="7"/>
    </row>
    <row r="18" spans="1:19" x14ac:dyDescent="0.25">
      <c r="A18" s="6">
        <v>2</v>
      </c>
      <c r="B18" s="16">
        <v>289088.41667000001</v>
      </c>
      <c r="C18" s="16">
        <v>19386305.829999998</v>
      </c>
      <c r="D18" s="11">
        <f t="shared" si="1"/>
        <v>67.06</v>
      </c>
      <c r="E18" s="12">
        <v>0.97809205848321124</v>
      </c>
      <c r="F18" s="12">
        <f t="shared" si="2"/>
        <v>1.0302337108552371</v>
      </c>
      <c r="G18" s="16">
        <v>9698</v>
      </c>
      <c r="H18" s="13">
        <f t="shared" si="3"/>
        <v>1</v>
      </c>
      <c r="I18" s="19">
        <v>92176</v>
      </c>
      <c r="J18" s="12">
        <v>0.66100000000000003</v>
      </c>
      <c r="K18" s="12">
        <f t="shared" si="0"/>
        <v>1.0302337108552371</v>
      </c>
      <c r="L18" s="12">
        <v>1.0265048540536681</v>
      </c>
      <c r="M18" s="12">
        <f t="shared" si="4"/>
        <v>1.0881871115191393</v>
      </c>
      <c r="N18" s="12">
        <f t="shared" si="5"/>
        <v>1.0265048540536681</v>
      </c>
      <c r="O18" s="14">
        <f t="shared" si="6"/>
        <v>1.0246384214635906</v>
      </c>
      <c r="P18" s="12">
        <f t="shared" ref="P18:P46" si="7">O18/$O$24</f>
        <v>0.68433656936911214</v>
      </c>
      <c r="Q18" s="7"/>
      <c r="R18" s="7"/>
      <c r="S18" s="7"/>
    </row>
    <row r="19" spans="1:19" x14ac:dyDescent="0.25">
      <c r="A19" s="6">
        <v>3</v>
      </c>
      <c r="B19" s="16">
        <v>301564.91667000001</v>
      </c>
      <c r="C19" s="16">
        <v>22626061.789999999</v>
      </c>
      <c r="D19" s="11">
        <f t="shared" si="1"/>
        <v>75.03</v>
      </c>
      <c r="E19" s="12">
        <v>0.9660196810493723</v>
      </c>
      <c r="F19" s="12">
        <f t="shared" si="2"/>
        <v>1.1670807669344845</v>
      </c>
      <c r="G19" s="16">
        <v>10363</v>
      </c>
      <c r="H19" s="13">
        <f t="shared" si="3"/>
        <v>1</v>
      </c>
      <c r="I19" s="19">
        <v>98166</v>
      </c>
      <c r="J19" s="12">
        <v>0.70399999999999996</v>
      </c>
      <c r="K19" s="12">
        <f t="shared" si="0"/>
        <v>1.1670807669344845</v>
      </c>
      <c r="L19" s="12">
        <v>1.162856602058195</v>
      </c>
      <c r="M19" s="12">
        <f t="shared" si="4"/>
        <v>1.158976893357752</v>
      </c>
      <c r="N19" s="12">
        <f t="shared" si="5"/>
        <v>1.162856602058195</v>
      </c>
      <c r="O19" s="14">
        <f t="shared" si="6"/>
        <v>1.1607422492121298</v>
      </c>
      <c r="P19" s="12">
        <f t="shared" si="7"/>
        <v>0.77523773470546342</v>
      </c>
      <c r="Q19" s="7"/>
      <c r="R19" s="7"/>
      <c r="S19" s="7"/>
    </row>
    <row r="20" spans="1:19" x14ac:dyDescent="0.25">
      <c r="A20" s="6">
        <v>4</v>
      </c>
      <c r="B20" s="16">
        <v>313749.5</v>
      </c>
      <c r="C20" s="16">
        <v>24428380.859999999</v>
      </c>
      <c r="D20" s="11">
        <f t="shared" si="1"/>
        <v>77.86</v>
      </c>
      <c r="E20" s="12">
        <v>0.98586997281338917</v>
      </c>
      <c r="F20" s="12">
        <f t="shared" si="2"/>
        <v>1.1867157335416596</v>
      </c>
      <c r="G20" s="16">
        <v>10783</v>
      </c>
      <c r="H20" s="13">
        <f t="shared" si="3"/>
        <v>1</v>
      </c>
      <c r="I20" s="19">
        <v>102158</v>
      </c>
      <c r="J20" s="12">
        <v>0.747</v>
      </c>
      <c r="K20" s="12">
        <f t="shared" si="0"/>
        <v>1.1867157335416596</v>
      </c>
      <c r="L20" s="12">
        <v>1.1824205013162723</v>
      </c>
      <c r="M20" s="12">
        <f t="shared" si="4"/>
        <v>1.2297666751963647</v>
      </c>
      <c r="N20" s="12">
        <f t="shared" si="5"/>
        <v>1.1824205013162723</v>
      </c>
      <c r="O20" s="14">
        <f t="shared" si="6"/>
        <v>1.1802705765983157</v>
      </c>
      <c r="P20" s="12">
        <f t="shared" si="7"/>
        <v>0.78828033421084831</v>
      </c>
      <c r="Q20" s="7"/>
      <c r="R20" s="7"/>
      <c r="S20" s="7"/>
    </row>
    <row r="21" spans="1:19" x14ac:dyDescent="0.25">
      <c r="A21" s="6">
        <v>5</v>
      </c>
      <c r="B21" s="16">
        <v>267534.83332999999</v>
      </c>
      <c r="C21" s="16">
        <v>21172932.399999999</v>
      </c>
      <c r="D21" s="11">
        <f t="shared" si="1"/>
        <v>79.14</v>
      </c>
      <c r="E21" s="12">
        <v>0.99319486960078041</v>
      </c>
      <c r="F21" s="12">
        <f t="shared" si="2"/>
        <v>1.1973290471637401</v>
      </c>
      <c r="G21" s="16">
        <v>9182</v>
      </c>
      <c r="H21" s="13">
        <f t="shared" si="3"/>
        <v>1</v>
      </c>
      <c r="I21" s="19">
        <v>88079</v>
      </c>
      <c r="J21" s="12">
        <v>0.77800000000000002</v>
      </c>
      <c r="K21" s="12">
        <f t="shared" si="0"/>
        <v>1.1973290471637401</v>
      </c>
      <c r="L21" s="12">
        <v>1.192995400813218</v>
      </c>
      <c r="M21" s="12">
        <f t="shared" si="4"/>
        <v>1.2808011690800158</v>
      </c>
      <c r="N21" s="12">
        <f t="shared" si="5"/>
        <v>1.192995400813218</v>
      </c>
      <c r="O21" s="14">
        <f t="shared" si="6"/>
        <v>1.1908262483858356</v>
      </c>
      <c r="P21" s="12">
        <f t="shared" si="7"/>
        <v>0.79533026720881206</v>
      </c>
      <c r="Q21" s="7"/>
      <c r="R21" s="7"/>
      <c r="S21" s="7"/>
    </row>
    <row r="22" spans="1:19" x14ac:dyDescent="0.25">
      <c r="A22" s="6">
        <v>6</v>
      </c>
      <c r="B22" s="16">
        <v>190149.75</v>
      </c>
      <c r="C22" s="16">
        <v>15162083.02</v>
      </c>
      <c r="D22" s="11">
        <f t="shared" si="1"/>
        <v>79.739999999999995</v>
      </c>
      <c r="E22" s="12">
        <v>0.99205958954541373</v>
      </c>
      <c r="F22" s="12">
        <f t="shared" si="2"/>
        <v>1.2077871703522161</v>
      </c>
      <c r="G22" s="16">
        <v>6478</v>
      </c>
      <c r="H22" s="13">
        <f t="shared" si="3"/>
        <v>1</v>
      </c>
      <c r="I22" s="19">
        <v>63548</v>
      </c>
      <c r="J22" s="12">
        <v>0.81799999999999995</v>
      </c>
      <c r="K22" s="12">
        <f t="shared" si="0"/>
        <v>1.2077871703522161</v>
      </c>
      <c r="L22" s="12">
        <v>1.2034156715771691</v>
      </c>
      <c r="M22" s="12">
        <f t="shared" si="4"/>
        <v>1.3466521289298878</v>
      </c>
      <c r="N22" s="12">
        <f t="shared" si="5"/>
        <v>1.2034156715771691</v>
      </c>
      <c r="O22" s="14">
        <f t="shared" si="6"/>
        <v>1.2012275725925692</v>
      </c>
      <c r="P22" s="12">
        <f t="shared" si="7"/>
        <v>0.80227711438477933</v>
      </c>
      <c r="Q22" s="7"/>
      <c r="R22" s="7"/>
      <c r="S22" s="7"/>
    </row>
    <row r="23" spans="1:19" x14ac:dyDescent="0.25">
      <c r="A23" s="6">
        <v>7</v>
      </c>
      <c r="B23" s="16">
        <v>49229.333330000001</v>
      </c>
      <c r="C23" s="16">
        <v>4446685.0999999996</v>
      </c>
      <c r="D23" s="11">
        <f t="shared" si="1"/>
        <v>90.33</v>
      </c>
      <c r="E23" s="12">
        <v>1.014077821447614</v>
      </c>
      <c r="F23" s="12">
        <f t="shared" si="2"/>
        <v>1.3384824030281863</v>
      </c>
      <c r="G23" s="16">
        <v>1909</v>
      </c>
      <c r="H23" s="13">
        <f t="shared" si="3"/>
        <v>0.797705041561938</v>
      </c>
      <c r="I23" s="19">
        <v>15038</v>
      </c>
      <c r="J23" s="12">
        <v>0.88900000000000001</v>
      </c>
      <c r="K23" s="12">
        <f t="shared" si="0"/>
        <v>1.3637804353949585</v>
      </c>
      <c r="L23" s="12">
        <v>1.3588443302192235</v>
      </c>
      <c r="M23" s="12">
        <f t="shared" si="4"/>
        <v>1.4635375826634114</v>
      </c>
      <c r="N23" s="12">
        <f t="shared" si="5"/>
        <v>1.3588443302192235</v>
      </c>
      <c r="O23" s="14">
        <f t="shared" si="6"/>
        <v>1.3563736245691258</v>
      </c>
      <c r="P23" s="12">
        <f t="shared" si="7"/>
        <v>0.90589622014614912</v>
      </c>
      <c r="Q23" s="7"/>
      <c r="R23" s="7"/>
      <c r="S23" s="7"/>
    </row>
    <row r="24" spans="1:19" x14ac:dyDescent="0.25">
      <c r="A24" s="6">
        <v>8</v>
      </c>
      <c r="B24" s="16">
        <v>42011.083330000001</v>
      </c>
      <c r="C24" s="16">
        <v>3795553.18</v>
      </c>
      <c r="D24" s="11">
        <f t="shared" si="1"/>
        <v>90.35</v>
      </c>
      <c r="E24" s="12">
        <v>1.0402946780135134</v>
      </c>
      <c r="F24" s="12">
        <f t="shared" si="2"/>
        <v>1.3050396910821411</v>
      </c>
      <c r="G24" s="16">
        <v>1533</v>
      </c>
      <c r="H24" s="13">
        <f t="shared" si="3"/>
        <v>0.7148426400264607</v>
      </c>
      <c r="I24" s="19">
        <v>12936</v>
      </c>
      <c r="J24" s="12">
        <v>1</v>
      </c>
      <c r="K24" s="12">
        <f t="shared" si="0"/>
        <v>1.4023451646753022</v>
      </c>
      <c r="L24" s="12">
        <v>1.5</v>
      </c>
      <c r="M24" s="12">
        <f t="shared" si="4"/>
        <v>1.6462739962468069</v>
      </c>
      <c r="N24" s="12">
        <f t="shared" si="5"/>
        <v>1.3972694772362781</v>
      </c>
      <c r="O24" s="14">
        <f t="shared" si="6"/>
        <v>1.4972726394092921</v>
      </c>
      <c r="P24" s="12">
        <f t="shared" si="7"/>
        <v>1</v>
      </c>
      <c r="Q24" s="7"/>
      <c r="R24" s="7"/>
      <c r="S24" s="7"/>
    </row>
    <row r="25" spans="1:19" x14ac:dyDescent="0.25">
      <c r="A25" s="6">
        <v>9</v>
      </c>
      <c r="B25" s="16">
        <v>29565.25</v>
      </c>
      <c r="C25" s="16">
        <v>2715907.9</v>
      </c>
      <c r="D25" s="11">
        <f t="shared" si="1"/>
        <v>91.86</v>
      </c>
      <c r="E25" s="12">
        <v>1.0722385867547097</v>
      </c>
      <c r="F25" s="12">
        <f t="shared" si="2"/>
        <v>1.2873212820983342</v>
      </c>
      <c r="G25" s="16">
        <v>1069</v>
      </c>
      <c r="H25" s="13">
        <f t="shared" si="3"/>
        <v>0.59693662421846205</v>
      </c>
      <c r="I25" s="19">
        <v>9340</v>
      </c>
      <c r="J25" s="12">
        <v>1.1100000000000001</v>
      </c>
      <c r="K25" s="12">
        <f t="shared" si="0"/>
        <v>1.5049927777917091</v>
      </c>
      <c r="L25" s="12">
        <v>1.65</v>
      </c>
      <c r="M25" s="12">
        <f t="shared" si="4"/>
        <v>1.8273641358339556</v>
      </c>
      <c r="N25" s="12">
        <f t="shared" si="5"/>
        <v>1.4995455647014655</v>
      </c>
      <c r="O25" s="14">
        <f t="shared" si="6"/>
        <v>1.6469999033502214</v>
      </c>
      <c r="P25" s="12">
        <f t="shared" si="7"/>
        <v>1.1000000000000001</v>
      </c>
      <c r="Q25" s="7"/>
      <c r="R25" s="7"/>
      <c r="S25" s="7"/>
    </row>
    <row r="26" spans="1:19" x14ac:dyDescent="0.25">
      <c r="A26" s="6">
        <v>10</v>
      </c>
      <c r="B26" s="16">
        <v>21900.333330000001</v>
      </c>
      <c r="C26" s="16">
        <v>2108334.9500000002</v>
      </c>
      <c r="D26" s="11">
        <f t="shared" si="1"/>
        <v>96.27</v>
      </c>
      <c r="E26" s="12">
        <v>1.0961080801060081</v>
      </c>
      <c r="F26" s="12">
        <f t="shared" si="2"/>
        <v>1.3197435033194849</v>
      </c>
      <c r="G26" s="16">
        <v>741</v>
      </c>
      <c r="H26" s="13">
        <f t="shared" si="3"/>
        <v>0.49699094559156709</v>
      </c>
      <c r="I26" s="19">
        <v>6869</v>
      </c>
      <c r="J26" s="12">
        <v>1.218</v>
      </c>
      <c r="K26" s="12">
        <f t="shared" si="0"/>
        <v>1.6645150761029237</v>
      </c>
      <c r="L26" s="12">
        <v>1.85</v>
      </c>
      <c r="M26" s="12">
        <f t="shared" si="4"/>
        <v>2.0051617274286109</v>
      </c>
      <c r="N26" s="12">
        <f t="shared" si="5"/>
        <v>1.6584904835299548</v>
      </c>
      <c r="O26" s="14">
        <f t="shared" si="6"/>
        <v>1.8466362552714604</v>
      </c>
      <c r="P26" s="12">
        <f t="shared" si="7"/>
        <v>1.2333333333333334</v>
      </c>
      <c r="Q26" s="7"/>
      <c r="R26" s="7"/>
      <c r="S26" s="7"/>
    </row>
    <row r="27" spans="1:19" x14ac:dyDescent="0.25">
      <c r="A27" s="6">
        <v>11</v>
      </c>
      <c r="B27" s="16">
        <v>12216</v>
      </c>
      <c r="C27" s="16">
        <v>1194044.82</v>
      </c>
      <c r="D27" s="11">
        <f t="shared" si="1"/>
        <v>97.74</v>
      </c>
      <c r="E27" s="12">
        <v>1.1216585506994576</v>
      </c>
      <c r="F27" s="12">
        <f t="shared" si="2"/>
        <v>1.3093736698093663</v>
      </c>
      <c r="G27" s="16">
        <v>436</v>
      </c>
      <c r="H27" s="13">
        <f t="shared" si="3"/>
        <v>0.38122609214655462</v>
      </c>
      <c r="I27" s="19">
        <v>3903</v>
      </c>
      <c r="J27" s="12">
        <v>1.3380000000000001</v>
      </c>
      <c r="K27" s="12">
        <f t="shared" si="0"/>
        <v>1.8621497325468017</v>
      </c>
      <c r="L27" s="12">
        <v>2.0499999999999998</v>
      </c>
      <c r="M27" s="12">
        <f t="shared" si="4"/>
        <v>2.2027146069782275</v>
      </c>
      <c r="N27" s="12">
        <f t="shared" si="5"/>
        <v>1.8554098155526442</v>
      </c>
      <c r="O27" s="14">
        <f t="shared" si="6"/>
        <v>2.0462726071926993</v>
      </c>
      <c r="P27" s="12">
        <f t="shared" si="7"/>
        <v>1.3666666666666667</v>
      </c>
      <c r="Q27" s="7"/>
      <c r="R27" s="7"/>
      <c r="S27" s="7"/>
    </row>
    <row r="28" spans="1:19" x14ac:dyDescent="0.25">
      <c r="A28" s="6">
        <v>12</v>
      </c>
      <c r="B28" s="16">
        <v>8030.4166699999996</v>
      </c>
      <c r="C28" s="16">
        <v>697716.94</v>
      </c>
      <c r="D28" s="11">
        <f t="shared" si="1"/>
        <v>86.88</v>
      </c>
      <c r="E28" s="12">
        <v>1.0778989372262777</v>
      </c>
      <c r="F28" s="12">
        <f t="shared" si="2"/>
        <v>1.2111382180280672</v>
      </c>
      <c r="G28" s="16">
        <v>262</v>
      </c>
      <c r="H28" s="13">
        <f t="shared" si="3"/>
        <v>0.29552213679068667</v>
      </c>
      <c r="I28" s="19">
        <v>2527</v>
      </c>
      <c r="J28" s="12">
        <v>1.486</v>
      </c>
      <c r="K28" s="12">
        <f t="shared" si="0"/>
        <v>2.0813268446201683</v>
      </c>
      <c r="L28" s="12">
        <v>2.25</v>
      </c>
      <c r="M28" s="12">
        <f t="shared" si="4"/>
        <v>2.4463631584227548</v>
      </c>
      <c r="N28" s="12">
        <f t="shared" si="5"/>
        <v>2.0737936318364323</v>
      </c>
      <c r="O28" s="14">
        <f t="shared" si="6"/>
        <v>2.2459089591139385</v>
      </c>
      <c r="P28" s="12">
        <f t="shared" si="7"/>
        <v>1.5000000000000002</v>
      </c>
      <c r="Q28" s="7"/>
      <c r="R28" s="7"/>
      <c r="S28" s="7"/>
    </row>
    <row r="29" spans="1:19" x14ac:dyDescent="0.25">
      <c r="A29" s="6">
        <v>13</v>
      </c>
      <c r="B29" s="16">
        <v>3674.4166700000001</v>
      </c>
      <c r="C29" s="16">
        <v>430660.44</v>
      </c>
      <c r="D29" s="11">
        <f t="shared" si="1"/>
        <v>117.21</v>
      </c>
      <c r="E29" s="12">
        <v>1.1110996509970508</v>
      </c>
      <c r="F29" s="12">
        <f t="shared" si="2"/>
        <v>1.5851252897910895</v>
      </c>
      <c r="G29" s="16">
        <v>146</v>
      </c>
      <c r="H29" s="13">
        <f t="shared" si="3"/>
        <v>0.22060522810365729</v>
      </c>
      <c r="I29" s="19">
        <v>1142</v>
      </c>
      <c r="J29" s="12">
        <v>1.6379999999999999</v>
      </c>
      <c r="K29" s="12">
        <f t="shared" si="0"/>
        <v>2.4514003785208751</v>
      </c>
      <c r="L29" s="12">
        <v>2.6</v>
      </c>
      <c r="M29" s="12">
        <f t="shared" si="4"/>
        <v>2.6965968058522694</v>
      </c>
      <c r="N29" s="12">
        <f t="shared" si="5"/>
        <v>2.442527711204225</v>
      </c>
      <c r="O29" s="14">
        <f t="shared" si="6"/>
        <v>2.5952725749761067</v>
      </c>
      <c r="P29" s="12">
        <f t="shared" si="7"/>
        <v>1.7333333333333336</v>
      </c>
      <c r="Q29" s="7"/>
      <c r="R29" s="7"/>
      <c r="S29" s="7"/>
    </row>
    <row r="30" spans="1:19" x14ac:dyDescent="0.25">
      <c r="A30" s="6">
        <v>14</v>
      </c>
      <c r="B30" s="16">
        <v>2972</v>
      </c>
      <c r="C30" s="16">
        <v>315252.92</v>
      </c>
      <c r="D30" s="11">
        <f t="shared" si="1"/>
        <v>106.07</v>
      </c>
      <c r="E30" s="12">
        <v>1.125238155029477</v>
      </c>
      <c r="F30" s="12">
        <f t="shared" si="2"/>
        <v>1.416446119880155</v>
      </c>
      <c r="G30" s="16">
        <v>101</v>
      </c>
      <c r="H30" s="13">
        <f t="shared" si="3"/>
        <v>0.18348478592697179</v>
      </c>
      <c r="I30" s="19">
        <v>923</v>
      </c>
      <c r="J30" s="12">
        <v>1.7809999999999999</v>
      </c>
      <c r="K30" s="12">
        <f t="shared" si="0"/>
        <v>2.6539303416013795</v>
      </c>
      <c r="L30" s="12">
        <v>2.8</v>
      </c>
      <c r="M30" s="12">
        <f t="shared" si="4"/>
        <v>2.9320139873155626</v>
      </c>
      <c r="N30" s="12">
        <f t="shared" si="5"/>
        <v>2.6443246316533369</v>
      </c>
      <c r="O30" s="14">
        <f t="shared" si="6"/>
        <v>2.794908926897345</v>
      </c>
      <c r="P30" s="12">
        <f t="shared" si="7"/>
        <v>1.8666666666666665</v>
      </c>
      <c r="Q30" s="7"/>
      <c r="R30" s="7"/>
      <c r="S30" s="7"/>
    </row>
    <row r="31" spans="1:19" x14ac:dyDescent="0.25">
      <c r="A31" s="6">
        <v>15</v>
      </c>
      <c r="B31" s="16">
        <v>1496.5</v>
      </c>
      <c r="C31" s="16">
        <v>127681.41</v>
      </c>
      <c r="D31" s="11">
        <f t="shared" si="1"/>
        <v>85.32</v>
      </c>
      <c r="E31" s="12">
        <v>1.1084844812264123</v>
      </c>
      <c r="F31" s="12">
        <f t="shared" si="2"/>
        <v>1.1565733196733765</v>
      </c>
      <c r="G31" s="16">
        <v>49</v>
      </c>
      <c r="H31" s="13">
        <f t="shared" si="3"/>
        <v>0.12780193008453875</v>
      </c>
      <c r="I31" s="19">
        <v>468</v>
      </c>
      <c r="J31" s="12">
        <v>1.923</v>
      </c>
      <c r="K31" s="12">
        <f t="shared" si="0"/>
        <v>2.9090037775354531</v>
      </c>
      <c r="L31" s="12">
        <v>3.05</v>
      </c>
      <c r="M31" s="12">
        <f t="shared" si="4"/>
        <v>3.1657848947826097</v>
      </c>
      <c r="N31" s="12">
        <f t="shared" si="5"/>
        <v>2.8984748476359954</v>
      </c>
      <c r="O31" s="14">
        <f t="shared" si="6"/>
        <v>3.0444543667988939</v>
      </c>
      <c r="P31" s="12">
        <f t="shared" si="7"/>
        <v>2.0333333333333332</v>
      </c>
      <c r="Q31" s="7"/>
      <c r="R31" s="7"/>
      <c r="S31" s="7"/>
    </row>
    <row r="32" spans="1:19" x14ac:dyDescent="0.25">
      <c r="A32" s="6">
        <v>16</v>
      </c>
      <c r="B32" s="16">
        <v>1078.1666700000001</v>
      </c>
      <c r="C32" s="16">
        <v>163254.35</v>
      </c>
      <c r="D32" s="11">
        <f t="shared" si="1"/>
        <v>151.41999999999999</v>
      </c>
      <c r="E32" s="12">
        <v>1.1346039721650711</v>
      </c>
      <c r="F32" s="12">
        <f t="shared" si="2"/>
        <v>2.0053532323781713</v>
      </c>
      <c r="G32" s="16">
        <v>42</v>
      </c>
      <c r="H32" s="13">
        <f t="shared" si="3"/>
        <v>0.11832159566199232</v>
      </c>
      <c r="I32" s="19">
        <v>328</v>
      </c>
      <c r="J32" s="12">
        <v>2.0710000000000002</v>
      </c>
      <c r="K32" s="12">
        <f t="shared" si="0"/>
        <v>3.2433004348870962</v>
      </c>
      <c r="L32" s="12">
        <v>3.3</v>
      </c>
      <c r="M32" s="12">
        <f t="shared" si="4"/>
        <v>3.4094334462271374</v>
      </c>
      <c r="N32" s="12">
        <f t="shared" si="5"/>
        <v>3.2315615422856094</v>
      </c>
      <c r="O32" s="14">
        <f t="shared" si="6"/>
        <v>3.2939998067004428</v>
      </c>
      <c r="P32" s="12">
        <f t="shared" si="7"/>
        <v>2.2000000000000002</v>
      </c>
      <c r="Q32" s="7"/>
      <c r="R32" s="7"/>
      <c r="S32" s="7"/>
    </row>
    <row r="33" spans="1:19" x14ac:dyDescent="0.25">
      <c r="A33" s="6">
        <v>17</v>
      </c>
      <c r="B33" s="16">
        <v>645.66666999999995</v>
      </c>
      <c r="C33" s="16">
        <v>54114.1</v>
      </c>
      <c r="D33" s="11">
        <f t="shared" si="1"/>
        <v>83.81</v>
      </c>
      <c r="E33" s="12">
        <v>1.1339081791416066</v>
      </c>
      <c r="F33" s="12">
        <f t="shared" si="2"/>
        <v>1.1106312596003878</v>
      </c>
      <c r="G33" s="16">
        <v>19</v>
      </c>
      <c r="H33" s="13">
        <f t="shared" si="3"/>
        <v>7.9582242575422152E-2</v>
      </c>
      <c r="I33" s="19">
        <v>196</v>
      </c>
      <c r="J33" s="12">
        <v>2.2290000000000001</v>
      </c>
      <c r="K33" s="12">
        <f t="shared" si="0"/>
        <v>3.465900664495734</v>
      </c>
      <c r="L33" s="12">
        <v>3.55</v>
      </c>
      <c r="M33" s="12">
        <f t="shared" si="4"/>
        <v>3.6695447376341326</v>
      </c>
      <c r="N33" s="12">
        <f t="shared" si="5"/>
        <v>3.4533560863770085</v>
      </c>
      <c r="O33" s="14">
        <f t="shared" si="6"/>
        <v>3.5435452466019912</v>
      </c>
      <c r="P33" s="12">
        <f t="shared" si="7"/>
        <v>2.3666666666666667</v>
      </c>
      <c r="Q33" s="7"/>
      <c r="R33" s="7"/>
      <c r="S33" s="7"/>
    </row>
    <row r="34" spans="1:19" x14ac:dyDescent="0.25">
      <c r="A34" s="6">
        <v>18</v>
      </c>
      <c r="B34" s="16">
        <v>401.41667000000001</v>
      </c>
      <c r="C34" s="16">
        <v>66753</v>
      </c>
      <c r="D34" s="11">
        <f t="shared" si="1"/>
        <v>166.29</v>
      </c>
      <c r="E34" s="12">
        <v>1.161790665148049</v>
      </c>
      <c r="F34" s="12">
        <f t="shared" si="2"/>
        <v>2.1507512840276184</v>
      </c>
      <c r="G34" s="16">
        <v>19</v>
      </c>
      <c r="H34" s="13">
        <f t="shared" si="3"/>
        <v>7.9582242575422152E-2</v>
      </c>
      <c r="I34" s="19">
        <v>116</v>
      </c>
      <c r="J34" s="12">
        <v>2.3610000000000002</v>
      </c>
      <c r="K34" s="12">
        <f t="shared" si="0"/>
        <v>3.7486900447918647</v>
      </c>
      <c r="L34" s="12">
        <v>3.7351219308549868</v>
      </c>
      <c r="M34" s="12">
        <f t="shared" si="4"/>
        <v>3.8868529051387113</v>
      </c>
      <c r="N34" s="12">
        <f t="shared" si="5"/>
        <v>3.7351219308549868</v>
      </c>
      <c r="O34" s="14">
        <f t="shared" si="6"/>
        <v>3.7283305812845184</v>
      </c>
      <c r="P34" s="12">
        <f t="shared" si="7"/>
        <v>2.490081287236658</v>
      </c>
      <c r="Q34" s="7"/>
      <c r="R34" s="7"/>
      <c r="S34" s="7"/>
    </row>
    <row r="35" spans="1:19" x14ac:dyDescent="0.25">
      <c r="A35" s="6">
        <v>19</v>
      </c>
      <c r="B35" s="16">
        <v>305.83332999999999</v>
      </c>
      <c r="C35" s="16">
        <v>22734.400000000001</v>
      </c>
      <c r="D35" s="11">
        <f t="shared" si="1"/>
        <v>74.34</v>
      </c>
      <c r="E35" s="12">
        <v>1.0695121009554751</v>
      </c>
      <c r="F35" s="12">
        <f t="shared" si="2"/>
        <v>1.0444527415655394</v>
      </c>
      <c r="G35" s="16">
        <v>11</v>
      </c>
      <c r="H35" s="13">
        <f t="shared" si="3"/>
        <v>6.0553007081949835E-2</v>
      </c>
      <c r="I35" s="19">
        <v>83</v>
      </c>
      <c r="J35" s="12">
        <v>2.4860000000000002</v>
      </c>
      <c r="K35" s="12">
        <f t="shared" si="0"/>
        <v>3.9080604223157853</v>
      </c>
      <c r="L35" s="12">
        <v>3.8939154787625427</v>
      </c>
      <c r="M35" s="12">
        <f t="shared" si="4"/>
        <v>4.0926371546695623</v>
      </c>
      <c r="N35" s="12">
        <f t="shared" si="5"/>
        <v>3.8939154787625427</v>
      </c>
      <c r="O35" s="14">
        <f t="shared" si="6"/>
        <v>3.8868354043489934</v>
      </c>
      <c r="P35" s="12">
        <f t="shared" si="7"/>
        <v>2.5959436525083621</v>
      </c>
      <c r="Q35" s="7"/>
      <c r="R35" s="7"/>
      <c r="S35" s="7"/>
    </row>
    <row r="36" spans="1:19" x14ac:dyDescent="0.25">
      <c r="A36" s="6">
        <v>20</v>
      </c>
      <c r="B36" s="16">
        <v>206.08332999999999</v>
      </c>
      <c r="C36" s="16">
        <v>68964.36</v>
      </c>
      <c r="D36" s="11">
        <f t="shared" si="1"/>
        <v>334.64</v>
      </c>
      <c r="E36" s="12">
        <v>1.0931028019127083</v>
      </c>
      <c r="F36" s="12">
        <f t="shared" si="2"/>
        <v>4.600116009834939</v>
      </c>
      <c r="G36" s="16">
        <v>15</v>
      </c>
      <c r="H36" s="13">
        <f t="shared" si="3"/>
        <v>7.0710678118654752E-2</v>
      </c>
      <c r="I36" s="19">
        <v>74</v>
      </c>
      <c r="J36" s="12">
        <v>2.6219999999999999</v>
      </c>
      <c r="K36" s="12">
        <f t="shared" si="0"/>
        <v>4.3365829476512037</v>
      </c>
      <c r="L36" s="12">
        <v>4.3208869976453608</v>
      </c>
      <c r="M36" s="12">
        <f t="shared" si="4"/>
        <v>4.3165304181591271</v>
      </c>
      <c r="N36" s="12">
        <f t="shared" si="5"/>
        <v>4.3208869976453608</v>
      </c>
      <c r="O36" s="14">
        <f t="shared" si="6"/>
        <v>4.313030586369174</v>
      </c>
      <c r="P36" s="12">
        <f t="shared" si="7"/>
        <v>2.8805913317635738</v>
      </c>
      <c r="Q36" s="7"/>
      <c r="R36" s="7"/>
      <c r="S36" s="7"/>
    </row>
    <row r="37" spans="1:19" x14ac:dyDescent="0.25">
      <c r="A37" s="6">
        <v>21</v>
      </c>
      <c r="B37" s="16">
        <v>104.83333</v>
      </c>
      <c r="C37" s="16">
        <v>32663.24</v>
      </c>
      <c r="D37" s="11">
        <f t="shared" si="1"/>
        <v>311.57</v>
      </c>
      <c r="E37" s="12">
        <v>1.2814179948165401</v>
      </c>
      <c r="F37" s="12">
        <f t="shared" si="2"/>
        <v>3.6535643086613394</v>
      </c>
      <c r="G37" s="16">
        <v>7</v>
      </c>
      <c r="H37" s="13">
        <f t="shared" si="3"/>
        <v>4.8304589153964794E-2</v>
      </c>
      <c r="I37" s="19">
        <v>35</v>
      </c>
      <c r="J37" s="12">
        <v>2.8290000000000002</v>
      </c>
      <c r="K37" s="12">
        <f t="shared" si="0"/>
        <v>4.6088236539120473</v>
      </c>
      <c r="L37" s="12">
        <v>4.5921423482548525</v>
      </c>
      <c r="M37" s="12">
        <f t="shared" si="4"/>
        <v>4.6573091353822171</v>
      </c>
      <c r="N37" s="12">
        <f t="shared" si="5"/>
        <v>4.5921423482548525</v>
      </c>
      <c r="O37" s="14">
        <f t="shared" si="6"/>
        <v>4.583792729543152</v>
      </c>
      <c r="P37" s="12">
        <f t="shared" si="7"/>
        <v>3.0614282321699018</v>
      </c>
      <c r="Q37" s="7"/>
      <c r="R37" s="7"/>
      <c r="S37" s="7"/>
    </row>
    <row r="38" spans="1:19" x14ac:dyDescent="0.25">
      <c r="A38" s="6">
        <v>22</v>
      </c>
      <c r="B38" s="16">
        <v>82.75</v>
      </c>
      <c r="C38" s="16">
        <v>5520.63</v>
      </c>
      <c r="D38" s="11">
        <f t="shared" si="1"/>
        <v>66.709999999999994</v>
      </c>
      <c r="E38" s="12">
        <v>1.0755671853187556</v>
      </c>
      <c r="F38" s="12">
        <f t="shared" si="2"/>
        <v>0.93197730559789438</v>
      </c>
      <c r="G38" s="16">
        <v>3</v>
      </c>
      <c r="H38" s="13">
        <f t="shared" si="3"/>
        <v>3.1622776601683791E-2</v>
      </c>
      <c r="I38" s="19">
        <v>28</v>
      </c>
      <c r="J38" s="12">
        <v>2.8929999999999998</v>
      </c>
      <c r="K38" s="12">
        <f t="shared" si="0"/>
        <v>4.6415335106138587</v>
      </c>
      <c r="L38" s="12">
        <v>4.6247338139834744</v>
      </c>
      <c r="M38" s="12">
        <f t="shared" si="4"/>
        <v>4.7626706711420121</v>
      </c>
      <c r="N38" s="12">
        <f t="shared" si="5"/>
        <v>4.6247338139834744</v>
      </c>
      <c r="O38" s="14">
        <f t="shared" si="6"/>
        <v>4.6163249361522931</v>
      </c>
      <c r="P38" s="12">
        <f t="shared" si="7"/>
        <v>3.0831558759889832</v>
      </c>
      <c r="Q38" s="7"/>
      <c r="R38" s="7"/>
      <c r="S38" s="7"/>
    </row>
    <row r="39" spans="1:19" x14ac:dyDescent="0.25">
      <c r="A39" s="6">
        <v>23</v>
      </c>
      <c r="B39" s="16">
        <v>64</v>
      </c>
      <c r="C39" s="16">
        <v>4054.36</v>
      </c>
      <c r="D39" s="11">
        <f t="shared" si="1"/>
        <v>63.35</v>
      </c>
      <c r="E39" s="12">
        <v>1.0408814340857242</v>
      </c>
      <c r="F39" s="12">
        <f t="shared" si="2"/>
        <v>0.91452861158814924</v>
      </c>
      <c r="G39" s="16">
        <v>3</v>
      </c>
      <c r="H39" s="13">
        <f t="shared" si="3"/>
        <v>3.1622776601683791E-2</v>
      </c>
      <c r="I39" s="19">
        <v>24</v>
      </c>
      <c r="J39" s="12">
        <v>3.0659999999999998</v>
      </c>
      <c r="K39" s="12">
        <f t="shared" si="0"/>
        <v>4.9167807982300289</v>
      </c>
      <c r="L39" s="12">
        <v>4.8989848638433697</v>
      </c>
      <c r="M39" s="12">
        <f t="shared" si="4"/>
        <v>5.0474760724927092</v>
      </c>
      <c r="N39" s="12">
        <f t="shared" si="5"/>
        <v>4.8989848638433697</v>
      </c>
      <c r="O39" s="14">
        <f t="shared" si="6"/>
        <v>4.8900773316752897</v>
      </c>
      <c r="P39" s="12">
        <f t="shared" si="7"/>
        <v>3.2659899092289133</v>
      </c>
      <c r="Q39" s="7"/>
      <c r="R39" s="7"/>
      <c r="S39" s="7"/>
    </row>
    <row r="40" spans="1:19" x14ac:dyDescent="0.25">
      <c r="A40" s="6">
        <v>24</v>
      </c>
      <c r="B40" s="16">
        <v>51.666670000000003</v>
      </c>
      <c r="C40" s="16">
        <v>7389.13</v>
      </c>
      <c r="D40" s="11">
        <f t="shared" si="1"/>
        <v>143.02000000000001</v>
      </c>
      <c r="E40" s="12">
        <v>1.0738855709611281</v>
      </c>
      <c r="F40" s="12">
        <f t="shared" si="2"/>
        <v>2.0012009795191332</v>
      </c>
      <c r="G40" s="16">
        <v>3</v>
      </c>
      <c r="H40" s="13">
        <f t="shared" si="3"/>
        <v>3.1622776601683791E-2</v>
      </c>
      <c r="I40" s="19">
        <v>15</v>
      </c>
      <c r="J40" s="12">
        <v>3.1880000000000002</v>
      </c>
      <c r="K40" s="12">
        <f t="shared" si="0"/>
        <v>5.1456385332158092</v>
      </c>
      <c r="L40" s="12">
        <v>5.127014264721363</v>
      </c>
      <c r="M40" s="12">
        <f t="shared" si="4"/>
        <v>5.2483215000348205</v>
      </c>
      <c r="N40" s="12">
        <f t="shared" si="5"/>
        <v>5.127014264721363</v>
      </c>
      <c r="O40" s="14">
        <f t="shared" si="6"/>
        <v>5.1176921202856311</v>
      </c>
      <c r="P40" s="12">
        <f t="shared" si="7"/>
        <v>3.418009509814242</v>
      </c>
      <c r="Q40" s="7"/>
      <c r="R40" s="7"/>
      <c r="S40" s="7"/>
    </row>
    <row r="41" spans="1:19" x14ac:dyDescent="0.25">
      <c r="A41" s="6">
        <v>25</v>
      </c>
      <c r="B41" s="16">
        <v>37.833329999999997</v>
      </c>
      <c r="C41" s="16">
        <v>8951.67</v>
      </c>
      <c r="D41" s="11">
        <f t="shared" si="1"/>
        <v>236.61</v>
      </c>
      <c r="E41" s="12">
        <v>0.9256231789125724</v>
      </c>
      <c r="F41" s="12">
        <f t="shared" si="2"/>
        <v>3.8410575510904108</v>
      </c>
      <c r="G41" s="16">
        <v>3</v>
      </c>
      <c r="H41" s="13">
        <f t="shared" si="3"/>
        <v>3.1622776601683791E-2</v>
      </c>
      <c r="I41" s="19">
        <v>10</v>
      </c>
      <c r="J41" s="12">
        <v>3.4809999999999999</v>
      </c>
      <c r="K41" s="12">
        <f t="shared" si="0"/>
        <v>5.6709246792991799</v>
      </c>
      <c r="L41" s="12">
        <v>5.6503991753879976</v>
      </c>
      <c r="M41" s="12">
        <f t="shared" si="4"/>
        <v>5.7306797809351346</v>
      </c>
      <c r="N41" s="12">
        <f t="shared" si="5"/>
        <v>5.6503991753879976</v>
      </c>
      <c r="O41" s="14">
        <f t="shared" si="6"/>
        <v>5.6401253913661833</v>
      </c>
      <c r="P41" s="12">
        <f t="shared" si="7"/>
        <v>3.7669327835919986</v>
      </c>
      <c r="Q41" s="7"/>
      <c r="R41" s="7"/>
      <c r="S41" s="7"/>
    </row>
    <row r="42" spans="1:19" x14ac:dyDescent="0.25">
      <c r="A42" s="6">
        <v>26</v>
      </c>
      <c r="B42" s="16">
        <v>22.91667</v>
      </c>
      <c r="C42" s="16">
        <v>0</v>
      </c>
      <c r="D42" s="11">
        <f t="shared" si="1"/>
        <v>0</v>
      </c>
      <c r="E42" s="12">
        <v>1.529790542773819</v>
      </c>
      <c r="F42" s="12">
        <f t="shared" si="2"/>
        <v>0</v>
      </c>
      <c r="G42" s="16">
        <v>0</v>
      </c>
      <c r="H42" s="13">
        <f t="shared" si="3"/>
        <v>0</v>
      </c>
      <c r="I42" s="19">
        <v>7</v>
      </c>
      <c r="J42" s="12">
        <v>3.6560000000000001</v>
      </c>
      <c r="K42" s="12">
        <f t="shared" si="0"/>
        <v>6.0187777302783259</v>
      </c>
      <c r="L42" s="12">
        <v>5.9969931972736257</v>
      </c>
      <c r="M42" s="12">
        <f t="shared" si="4"/>
        <v>6.0187777302783259</v>
      </c>
      <c r="N42" s="12">
        <f t="shared" si="5"/>
        <v>5.9969931972736257</v>
      </c>
      <c r="O42" s="14">
        <f t="shared" si="6"/>
        <v>5.9860892220009676</v>
      </c>
      <c r="P42" s="12">
        <f t="shared" si="7"/>
        <v>3.9979954648490841</v>
      </c>
      <c r="Q42" s="7"/>
      <c r="R42" s="7"/>
      <c r="S42" s="7"/>
    </row>
    <row r="43" spans="1:19" x14ac:dyDescent="0.25">
      <c r="A43" s="6">
        <v>27</v>
      </c>
      <c r="B43" s="16">
        <v>17</v>
      </c>
      <c r="C43" s="16">
        <v>1276.5899999999999</v>
      </c>
      <c r="D43" s="11">
        <f t="shared" si="1"/>
        <v>75.09</v>
      </c>
      <c r="E43" s="12">
        <v>1.0286139341451013</v>
      </c>
      <c r="F43" s="12">
        <f t="shared" si="2"/>
        <v>1.096936888116103</v>
      </c>
      <c r="G43" s="16">
        <v>2</v>
      </c>
      <c r="H43" s="13">
        <f t="shared" si="3"/>
        <v>2.5819888974716113E-2</v>
      </c>
      <c r="I43" s="19">
        <v>4</v>
      </c>
      <c r="J43" s="12">
        <v>3.5459999999999998</v>
      </c>
      <c r="K43" s="12">
        <f t="shared" si="0"/>
        <v>5.7152819338938805</v>
      </c>
      <c r="L43" s="12">
        <v>6</v>
      </c>
      <c r="M43" s="12">
        <f t="shared" si="4"/>
        <v>5.8376875906911767</v>
      </c>
      <c r="N43" s="12">
        <f t="shared" si="5"/>
        <v>5.6945958820907476</v>
      </c>
      <c r="O43" s="14">
        <f t="shared" si="6"/>
        <v>5.9890905576371685</v>
      </c>
      <c r="P43" s="12">
        <f t="shared" si="7"/>
        <v>4</v>
      </c>
      <c r="Q43" s="7"/>
      <c r="R43" s="7"/>
      <c r="S43" s="7"/>
    </row>
    <row r="44" spans="1:19" x14ac:dyDescent="0.25">
      <c r="A44" s="6">
        <v>28</v>
      </c>
      <c r="B44" s="16">
        <v>26.25</v>
      </c>
      <c r="C44" s="16">
        <v>0</v>
      </c>
      <c r="D44" s="11">
        <f t="shared" si="1"/>
        <v>0</v>
      </c>
      <c r="E44" s="12">
        <v>1.3676784905783399</v>
      </c>
      <c r="F44" s="12">
        <f t="shared" si="2"/>
        <v>0</v>
      </c>
      <c r="G44" s="16">
        <v>0</v>
      </c>
      <c r="H44" s="13">
        <f t="shared" si="3"/>
        <v>0</v>
      </c>
      <c r="I44" s="19">
        <v>14</v>
      </c>
      <c r="J44" s="12">
        <v>3.774</v>
      </c>
      <c r="K44" s="12">
        <f t="shared" si="0"/>
        <v>6.2130380618354488</v>
      </c>
      <c r="L44" s="12">
        <v>6.1905504175357393</v>
      </c>
      <c r="M44" s="12">
        <f t="shared" si="4"/>
        <v>6.2130380618354488</v>
      </c>
      <c r="N44" s="12">
        <f t="shared" si="5"/>
        <v>6.1905504175357393</v>
      </c>
      <c r="O44" s="14">
        <f t="shared" si="6"/>
        <v>6.1792945087066879</v>
      </c>
      <c r="P44" s="12">
        <f t="shared" si="7"/>
        <v>4.1270336116904929</v>
      </c>
      <c r="Q44" s="7"/>
      <c r="R44" s="7"/>
      <c r="S44" s="7"/>
    </row>
    <row r="45" spans="1:19" x14ac:dyDescent="0.25">
      <c r="A45" s="6">
        <v>29</v>
      </c>
      <c r="B45" s="16">
        <v>10</v>
      </c>
      <c r="C45" s="16">
        <v>964.6</v>
      </c>
      <c r="D45" s="11">
        <f t="shared" si="1"/>
        <v>96.46</v>
      </c>
      <c r="E45" s="12">
        <v>1.4338688886278077</v>
      </c>
      <c r="F45" s="12">
        <f t="shared" si="2"/>
        <v>1.0108570772369669</v>
      </c>
      <c r="G45" s="16">
        <v>2</v>
      </c>
      <c r="H45" s="13">
        <f t="shared" si="3"/>
        <v>2.5819888974716113E-2</v>
      </c>
      <c r="I45" s="19">
        <v>5</v>
      </c>
      <c r="J45" s="12">
        <v>3.891</v>
      </c>
      <c r="K45" s="12">
        <f t="shared" si="0"/>
        <v>6.2663591103664222</v>
      </c>
      <c r="L45" s="12">
        <v>6.2436784743674636</v>
      </c>
      <c r="M45" s="12">
        <f t="shared" si="4"/>
        <v>6.4056521193963256</v>
      </c>
      <c r="N45" s="12">
        <f t="shared" si="5"/>
        <v>6.2436784743674636</v>
      </c>
      <c r="O45" s="14">
        <f t="shared" si="6"/>
        <v>6.2323259659594363</v>
      </c>
      <c r="P45" s="12">
        <f t="shared" si="7"/>
        <v>4.162452316244976</v>
      </c>
      <c r="Q45" s="7"/>
      <c r="R45" s="7"/>
      <c r="S45" s="7"/>
    </row>
    <row r="46" spans="1:19" x14ac:dyDescent="0.25">
      <c r="A46" s="6">
        <v>30</v>
      </c>
      <c r="B46" s="16">
        <v>8.6666699999999999</v>
      </c>
      <c r="C46" s="16">
        <v>10972.21</v>
      </c>
      <c r="D46" s="11">
        <f t="shared" si="1"/>
        <v>1266.02</v>
      </c>
      <c r="E46" s="12">
        <v>0.79544394418861486</v>
      </c>
      <c r="F46" s="12">
        <f t="shared" si="2"/>
        <v>23.915690632547523</v>
      </c>
      <c r="G46" s="16">
        <v>2</v>
      </c>
      <c r="H46" s="13">
        <f t="shared" si="3"/>
        <v>2.5819888974716113E-2</v>
      </c>
      <c r="I46" s="19">
        <v>3</v>
      </c>
      <c r="J46" s="12">
        <v>4.2140000000000004</v>
      </c>
      <c r="K46" s="12">
        <f t="shared" si="0"/>
        <v>7.3757762349235794</v>
      </c>
      <c r="L46" s="12">
        <v>7.3490801434536017</v>
      </c>
      <c r="M46" s="12">
        <f t="shared" si="4"/>
        <v>6.9373986201840445</v>
      </c>
      <c r="N46" s="12">
        <f t="shared" si="5"/>
        <v>7.3490801434536017</v>
      </c>
      <c r="O46" s="14">
        <f t="shared" si="6"/>
        <v>7.3357177490794623</v>
      </c>
      <c r="P46" s="12">
        <f t="shared" si="7"/>
        <v>4.8993867623024014</v>
      </c>
      <c r="Q46" s="7"/>
      <c r="R46" s="7"/>
      <c r="S46" s="7"/>
    </row>
    <row r="47" spans="1:19" x14ac:dyDescent="0.25">
      <c r="A47" s="8" t="s">
        <v>20</v>
      </c>
      <c r="B47" s="16">
        <f>SUM(B16:B46)</f>
        <v>9281050.9166800007</v>
      </c>
      <c r="C47" s="16">
        <f>SUM(C16:C46)</f>
        <v>617680458.09000015</v>
      </c>
      <c r="D47" s="11">
        <f>ROUND(SUM(C16:C46)/SUM(B16:B46),2)</f>
        <v>66.55</v>
      </c>
      <c r="E47" s="10"/>
      <c r="F47" s="10"/>
      <c r="G47" s="16">
        <f>SUM(G16:G46)</f>
        <v>288000</v>
      </c>
      <c r="H47" s="10"/>
      <c r="I47" s="16">
        <f>SUM(I16:I46)</f>
        <v>3124506</v>
      </c>
      <c r="J47" s="12">
        <f>SUMPRODUCT(J16:J46,I16:I46)/SUM(I16:I46)</f>
        <v>0.60743230001798654</v>
      </c>
      <c r="K47" s="12">
        <f>SUMPRODUCT(K16:K46,I16:I46)/SUM(I16:I46)</f>
        <v>1.003632575907307</v>
      </c>
      <c r="L47" s="12">
        <f>SUMPRODUCT(L16:L46,$I16:$I46)/SUM($I16:$I46)</f>
        <v>1.0018215524139837</v>
      </c>
      <c r="M47" s="15"/>
      <c r="N47" s="15"/>
      <c r="O47" s="10"/>
      <c r="P47" s="10"/>
      <c r="Q47" s="7"/>
      <c r="R47" s="7"/>
      <c r="S47" s="7"/>
    </row>
    <row r="48" spans="1:19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9" x14ac:dyDescent="0.25">
      <c r="A49" s="34" t="s">
        <v>208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9" x14ac:dyDescent="0.25">
      <c r="A50" s="39" t="s">
        <v>21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9" ht="64.5" x14ac:dyDescent="0.25">
      <c r="A51" s="4" t="s">
        <v>0</v>
      </c>
      <c r="B51" s="24" t="s">
        <v>10</v>
      </c>
      <c r="C51" s="25" t="s">
        <v>1</v>
      </c>
      <c r="D51" s="26" t="s">
        <v>2</v>
      </c>
      <c r="E51" s="27" t="s">
        <v>12</v>
      </c>
      <c r="F51" s="27" t="s">
        <v>13</v>
      </c>
      <c r="G51" s="24" t="s">
        <v>11</v>
      </c>
      <c r="H51" s="2" t="s">
        <v>3</v>
      </c>
      <c r="I51" s="20" t="s">
        <v>22</v>
      </c>
      <c r="J51" s="3" t="s">
        <v>6</v>
      </c>
      <c r="K51" s="3" t="s">
        <v>4</v>
      </c>
      <c r="L51" s="3" t="s">
        <v>8</v>
      </c>
      <c r="M51" s="3" t="s">
        <v>7</v>
      </c>
      <c r="N51" s="3" t="s">
        <v>5</v>
      </c>
      <c r="O51" s="3" t="s">
        <v>9</v>
      </c>
      <c r="P51" s="3" t="s">
        <v>14</v>
      </c>
    </row>
    <row r="52" spans="1:19" x14ac:dyDescent="0.25">
      <c r="A52" s="6" t="s">
        <v>23</v>
      </c>
      <c r="B52" s="16">
        <v>309693.46033390006</v>
      </c>
      <c r="C52" s="16">
        <v>17462744.137104146</v>
      </c>
      <c r="D52" s="11">
        <f t="shared" ref="D52:D79" si="8">ROUND(C52/B52,2)</f>
        <v>56.39</v>
      </c>
      <c r="E52" s="12">
        <v>0.9853645612570282</v>
      </c>
      <c r="F52" s="12">
        <f>D52/(E52*D$80)</f>
        <v>0.85862791158180585</v>
      </c>
      <c r="G52" s="16">
        <v>4693.2729466057253</v>
      </c>
      <c r="H52" s="13">
        <f t="shared" ref="H52:H79" si="9">MIN(SQRT(G52/3000),1)</f>
        <v>1</v>
      </c>
      <c r="I52" s="19">
        <v>87105</v>
      </c>
      <c r="J52" s="12">
        <v>0.51329274078932985</v>
      </c>
      <c r="K52" s="12">
        <f t="shared" ref="K52:K79" si="10">F52*H52+M52*(1-H52)</f>
        <v>0.85862791158180585</v>
      </c>
      <c r="L52" s="12">
        <v>0.68</v>
      </c>
      <c r="M52" s="12">
        <f>J52/$J$80</f>
        <v>0.63139012128384775</v>
      </c>
      <c r="N52" s="12">
        <f>K52/$K$80</f>
        <v>0.85282400051647178</v>
      </c>
      <c r="O52" s="14">
        <f>L52/$L$80</f>
        <v>0.69912746444174123</v>
      </c>
      <c r="P52" s="12">
        <f>O52/$O$62</f>
        <v>0.65201245329996937</v>
      </c>
      <c r="R52" s="31"/>
      <c r="S52" s="31"/>
    </row>
    <row r="53" spans="1:19" x14ac:dyDescent="0.25">
      <c r="A53" s="6" t="s">
        <v>24</v>
      </c>
      <c r="B53" s="16">
        <v>315629.77728777059</v>
      </c>
      <c r="C53" s="16">
        <v>14456649.521379976</v>
      </c>
      <c r="D53" s="11">
        <f t="shared" si="8"/>
        <v>45.8</v>
      </c>
      <c r="E53" s="12">
        <v>0.96098971137361455</v>
      </c>
      <c r="F53" s="12">
        <f t="shared" ref="F53:F79" si="11">D53/(E53*D$80)</f>
        <v>0.71506675338491477</v>
      </c>
      <c r="G53" s="16">
        <v>5476.9540509822173</v>
      </c>
      <c r="H53" s="13">
        <f t="shared" si="9"/>
        <v>1</v>
      </c>
      <c r="I53" s="19">
        <v>93598</v>
      </c>
      <c r="J53" s="12">
        <v>0.53833904051534165</v>
      </c>
      <c r="K53" s="12">
        <f t="shared" si="10"/>
        <v>0.71506675338491477</v>
      </c>
      <c r="L53" s="12">
        <v>0.69</v>
      </c>
      <c r="M53" s="12">
        <f t="shared" ref="M53:M79" si="12">J53/$J$80</f>
        <v>0.66219902420618371</v>
      </c>
      <c r="N53" s="12">
        <f t="shared" ref="N53:N79" si="13">K53/$K$80</f>
        <v>0.71023324659292442</v>
      </c>
      <c r="O53" s="14">
        <f t="shared" ref="O53:O79" si="14">L53/$L$80</f>
        <v>0.70940875068353138</v>
      </c>
      <c r="P53" s="12">
        <f t="shared" ref="P53:P79" si="15">O53/$O$62</f>
        <v>0.66160087173085103</v>
      </c>
      <c r="R53" s="31"/>
      <c r="S53" s="31"/>
    </row>
    <row r="54" spans="1:19" x14ac:dyDescent="0.25">
      <c r="A54" s="6" t="s">
        <v>25</v>
      </c>
      <c r="B54" s="16">
        <v>368266.88439538504</v>
      </c>
      <c r="C54" s="16">
        <v>17897766.094382476</v>
      </c>
      <c r="D54" s="11">
        <f t="shared" si="8"/>
        <v>48.6</v>
      </c>
      <c r="E54" s="12">
        <v>0.96938079905456653</v>
      </c>
      <c r="F54" s="12">
        <f t="shared" si="11"/>
        <v>0.75221450258253741</v>
      </c>
      <c r="G54" s="16">
        <v>7397.2683631662585</v>
      </c>
      <c r="H54" s="13">
        <f t="shared" si="9"/>
        <v>1</v>
      </c>
      <c r="I54" s="19">
        <v>111085</v>
      </c>
      <c r="J54" s="12">
        <v>0.57962170127260548</v>
      </c>
      <c r="K54" s="12">
        <f t="shared" si="10"/>
        <v>0.75221450258253741</v>
      </c>
      <c r="L54" s="12">
        <v>0.73</v>
      </c>
      <c r="M54" s="12">
        <f t="shared" si="12"/>
        <v>0.71297991805316441</v>
      </c>
      <c r="N54" s="12">
        <f t="shared" si="13"/>
        <v>0.74712989490072956</v>
      </c>
      <c r="O54" s="14">
        <f t="shared" si="14"/>
        <v>0.75053389565069273</v>
      </c>
      <c r="P54" s="12">
        <f t="shared" si="15"/>
        <v>0.69995454545437874</v>
      </c>
      <c r="R54" s="31"/>
      <c r="S54" s="31"/>
    </row>
    <row r="55" spans="1:19" x14ac:dyDescent="0.25">
      <c r="A55" s="6" t="s">
        <v>26</v>
      </c>
      <c r="B55" s="16">
        <v>413990.91095277912</v>
      </c>
      <c r="C55" s="16">
        <v>21398917.887315549</v>
      </c>
      <c r="D55" s="11">
        <f t="shared" si="8"/>
        <v>51.69</v>
      </c>
      <c r="E55" s="12">
        <v>0.97470275181142441</v>
      </c>
      <c r="F55" s="12">
        <f t="shared" si="11"/>
        <v>0.79567220317188259</v>
      </c>
      <c r="G55" s="16">
        <v>9105.1823723737743</v>
      </c>
      <c r="H55" s="13">
        <f t="shared" si="9"/>
        <v>1</v>
      </c>
      <c r="I55" s="19">
        <v>126557</v>
      </c>
      <c r="J55" s="12">
        <v>0.62584690975931634</v>
      </c>
      <c r="K55" s="12">
        <f t="shared" si="10"/>
        <v>0.79567220317188259</v>
      </c>
      <c r="L55" s="12">
        <v>0.78</v>
      </c>
      <c r="M55" s="12">
        <f t="shared" si="12"/>
        <v>0.76984053125395457</v>
      </c>
      <c r="N55" s="12">
        <f t="shared" si="13"/>
        <v>0.79029384236846956</v>
      </c>
      <c r="O55" s="14">
        <f t="shared" si="14"/>
        <v>0.80194032685964434</v>
      </c>
      <c r="P55" s="12">
        <f t="shared" si="15"/>
        <v>0.74789663760878833</v>
      </c>
      <c r="R55" s="31"/>
      <c r="S55" s="31"/>
    </row>
    <row r="56" spans="1:19" x14ac:dyDescent="0.25">
      <c r="A56" s="6" t="s">
        <v>27</v>
      </c>
      <c r="B56" s="16">
        <v>475167.46010639751</v>
      </c>
      <c r="C56" s="16">
        <v>24939814.437768772</v>
      </c>
      <c r="D56" s="11">
        <f t="shared" si="8"/>
        <v>52.49</v>
      </c>
      <c r="E56" s="12">
        <v>0.96286202399697862</v>
      </c>
      <c r="F56" s="12">
        <f t="shared" si="11"/>
        <v>0.81792288728187679</v>
      </c>
      <c r="G56" s="16">
        <v>11393.754695297748</v>
      </c>
      <c r="H56" s="13">
        <f t="shared" si="9"/>
        <v>1</v>
      </c>
      <c r="I56" s="19">
        <v>148201</v>
      </c>
      <c r="J56" s="12">
        <v>0.65752046267509112</v>
      </c>
      <c r="K56" s="12">
        <f t="shared" si="10"/>
        <v>0.81792288728187679</v>
      </c>
      <c r="L56" s="12">
        <v>0.8</v>
      </c>
      <c r="M56" s="12">
        <f t="shared" si="12"/>
        <v>0.80880147269689873</v>
      </c>
      <c r="N56" s="12">
        <f t="shared" si="13"/>
        <v>0.81239412257244659</v>
      </c>
      <c r="O56" s="14">
        <f t="shared" si="14"/>
        <v>0.82250289934322496</v>
      </c>
      <c r="P56" s="12">
        <f t="shared" si="15"/>
        <v>0.76707347447055207</v>
      </c>
      <c r="R56" s="31"/>
      <c r="S56" s="31"/>
    </row>
    <row r="57" spans="1:19" x14ac:dyDescent="0.25">
      <c r="A57" s="6" t="s">
        <v>28</v>
      </c>
      <c r="B57" s="16">
        <v>545333.31575157295</v>
      </c>
      <c r="C57" s="16">
        <v>30308328.875291646</v>
      </c>
      <c r="D57" s="11">
        <f t="shared" si="8"/>
        <v>55.58</v>
      </c>
      <c r="E57" s="12">
        <v>0.96135545392979194</v>
      </c>
      <c r="F57" s="12">
        <f t="shared" si="11"/>
        <v>0.86742991232895261</v>
      </c>
      <c r="G57" s="16">
        <v>14130.758533041448</v>
      </c>
      <c r="H57" s="13">
        <f t="shared" si="9"/>
        <v>1</v>
      </c>
      <c r="I57" s="19">
        <v>174892</v>
      </c>
      <c r="J57" s="12">
        <v>0.69</v>
      </c>
      <c r="K57" s="12">
        <f t="shared" si="10"/>
        <v>0.86742991232895261</v>
      </c>
      <c r="L57" s="12">
        <v>0.85</v>
      </c>
      <c r="M57" s="12">
        <f t="shared" si="12"/>
        <v>0.84875383785071301</v>
      </c>
      <c r="N57" s="12">
        <f t="shared" si="13"/>
        <v>0.86156650397865453</v>
      </c>
      <c r="O57" s="14">
        <f t="shared" si="14"/>
        <v>0.87390933055217646</v>
      </c>
      <c r="P57" s="12">
        <f t="shared" si="15"/>
        <v>0.81501556662496155</v>
      </c>
      <c r="R57" s="31"/>
      <c r="S57" s="31"/>
    </row>
    <row r="58" spans="1:19" x14ac:dyDescent="0.25">
      <c r="A58" s="6" t="s">
        <v>29</v>
      </c>
      <c r="B58" s="16">
        <v>613784.26631436835</v>
      </c>
      <c r="C58" s="16">
        <v>36493622.753980517</v>
      </c>
      <c r="D58" s="11">
        <f t="shared" si="8"/>
        <v>59.46</v>
      </c>
      <c r="E58" s="12">
        <v>0.98047670327135139</v>
      </c>
      <c r="F58" s="12">
        <f t="shared" si="11"/>
        <v>0.90988702513902586</v>
      </c>
      <c r="G58" s="16">
        <v>16945.476867830082</v>
      </c>
      <c r="H58" s="13">
        <f t="shared" si="9"/>
        <v>1</v>
      </c>
      <c r="I58" s="19">
        <v>202279</v>
      </c>
      <c r="J58" s="12">
        <v>0.74009336649186352</v>
      </c>
      <c r="K58" s="12">
        <f t="shared" si="10"/>
        <v>0.90988702513902586</v>
      </c>
      <c r="L58" s="12">
        <v>0.89</v>
      </c>
      <c r="M58" s="12">
        <f t="shared" si="12"/>
        <v>0.91037258721423697</v>
      </c>
      <c r="N58" s="12">
        <f t="shared" si="13"/>
        <v>0.90373662715850889</v>
      </c>
      <c r="O58" s="14">
        <f t="shared" si="14"/>
        <v>0.9150344755193377</v>
      </c>
      <c r="P58" s="12">
        <f t="shared" si="15"/>
        <v>0.85336924034848916</v>
      </c>
      <c r="R58" s="31"/>
      <c r="S58" s="31"/>
    </row>
    <row r="59" spans="1:19" x14ac:dyDescent="0.25">
      <c r="A59" s="6" t="s">
        <v>30</v>
      </c>
      <c r="B59" s="16">
        <v>691609.88276959816</v>
      </c>
      <c r="C59" s="16">
        <v>44043241.195301041</v>
      </c>
      <c r="D59" s="11">
        <f t="shared" si="8"/>
        <v>63.68</v>
      </c>
      <c r="E59" s="12">
        <v>1.0225109929251035</v>
      </c>
      <c r="F59" s="12">
        <f t="shared" si="11"/>
        <v>0.93440448692067246</v>
      </c>
      <c r="G59" s="16">
        <v>20355.488567687495</v>
      </c>
      <c r="H59" s="13">
        <f t="shared" si="9"/>
        <v>1</v>
      </c>
      <c r="I59" s="19">
        <v>235596</v>
      </c>
      <c r="J59" s="12">
        <v>0.77734820874234412</v>
      </c>
      <c r="K59" s="12">
        <f t="shared" si="10"/>
        <v>0.93440448692067246</v>
      </c>
      <c r="L59" s="12">
        <v>0.92794085409796645</v>
      </c>
      <c r="M59" s="12">
        <f t="shared" si="12"/>
        <v>0.95619895002382871</v>
      </c>
      <c r="N59" s="12">
        <f t="shared" si="13"/>
        <v>0.92808836270902673</v>
      </c>
      <c r="O59" s="14">
        <f t="shared" si="14"/>
        <v>0.9540425536432573</v>
      </c>
      <c r="P59" s="12">
        <f t="shared" si="15"/>
        <v>0.8897485188201234</v>
      </c>
      <c r="R59" s="31"/>
      <c r="S59" s="31"/>
    </row>
    <row r="60" spans="1:19" x14ac:dyDescent="0.25">
      <c r="A60" s="6" t="s">
        <v>31</v>
      </c>
      <c r="B60" s="16">
        <v>783694.72559527052</v>
      </c>
      <c r="C60" s="16">
        <v>52958501.161219388</v>
      </c>
      <c r="D60" s="11">
        <f t="shared" si="8"/>
        <v>67.58</v>
      </c>
      <c r="E60" s="12">
        <v>1.0500352250790481</v>
      </c>
      <c r="F60" s="12">
        <f t="shared" si="11"/>
        <v>0.96563759401096394</v>
      </c>
      <c r="G60" s="16">
        <v>23976.393212958144</v>
      </c>
      <c r="H60" s="13">
        <f t="shared" si="9"/>
        <v>1</v>
      </c>
      <c r="I60" s="19">
        <v>274970</v>
      </c>
      <c r="J60" s="12">
        <v>0.81408035333954243</v>
      </c>
      <c r="K60" s="12">
        <f t="shared" si="10"/>
        <v>0.96563759401096394</v>
      </c>
      <c r="L60" s="12">
        <v>0.95905460781638563</v>
      </c>
      <c r="M60" s="12">
        <f t="shared" si="12"/>
        <v>1.0013823539359437</v>
      </c>
      <c r="N60" s="12">
        <f t="shared" si="13"/>
        <v>0.95911034904095371</v>
      </c>
      <c r="O60" s="14">
        <f t="shared" si="14"/>
        <v>0.98603149444682081</v>
      </c>
      <c r="P60" s="12">
        <f t="shared" si="15"/>
        <v>0.91958168778088445</v>
      </c>
      <c r="R60" s="31"/>
      <c r="S60" s="31"/>
    </row>
    <row r="61" spans="1:19" x14ac:dyDescent="0.25">
      <c r="A61" s="6" t="s">
        <v>32</v>
      </c>
      <c r="B61" s="16">
        <v>844988.40471989557</v>
      </c>
      <c r="C61" s="16">
        <v>57836297.108591929</v>
      </c>
      <c r="D61" s="11">
        <f t="shared" si="8"/>
        <v>68.45</v>
      </c>
      <c r="E61" s="12">
        <v>1.0402958727411942</v>
      </c>
      <c r="F61" s="12">
        <f t="shared" si="11"/>
        <v>0.98722563320543111</v>
      </c>
      <c r="G61" s="16">
        <v>26356.531445174052</v>
      </c>
      <c r="H61" s="13">
        <f t="shared" si="9"/>
        <v>1</v>
      </c>
      <c r="I61" s="19">
        <v>305000</v>
      </c>
      <c r="J61" s="12">
        <v>0.84201034772560135</v>
      </c>
      <c r="K61" s="12">
        <f t="shared" si="10"/>
        <v>0.98722563320543111</v>
      </c>
      <c r="L61" s="12">
        <v>0.9804107561358274</v>
      </c>
      <c r="M61" s="12">
        <f t="shared" si="12"/>
        <v>1.0357384262929241</v>
      </c>
      <c r="N61" s="12">
        <f t="shared" si="13"/>
        <v>0.98055246348982439</v>
      </c>
      <c r="O61" s="14">
        <f t="shared" si="14"/>
        <v>1.0079883618362517</v>
      </c>
      <c r="P61" s="12">
        <f t="shared" si="15"/>
        <v>0.94005885639676268</v>
      </c>
      <c r="R61" s="31"/>
      <c r="S61" s="31"/>
    </row>
    <row r="62" spans="1:19" x14ac:dyDescent="0.25">
      <c r="A62" s="6" t="s">
        <v>33</v>
      </c>
      <c r="B62" s="16">
        <v>768775.59907564078</v>
      </c>
      <c r="C62" s="16">
        <v>55619656.450119048</v>
      </c>
      <c r="D62" s="11">
        <f t="shared" si="8"/>
        <v>72.349999999999994</v>
      </c>
      <c r="E62" s="12">
        <v>1.03396712588512</v>
      </c>
      <c r="F62" s="12">
        <f t="shared" si="11"/>
        <v>1.0498606320929533</v>
      </c>
      <c r="G62" s="16">
        <v>25681.311983428008</v>
      </c>
      <c r="H62" s="13">
        <f t="shared" si="9"/>
        <v>1</v>
      </c>
      <c r="I62" s="19">
        <v>278486</v>
      </c>
      <c r="J62" s="12">
        <v>0.8588097905954839</v>
      </c>
      <c r="K62" s="12">
        <f t="shared" si="10"/>
        <v>1.0498606320929533</v>
      </c>
      <c r="L62" s="12">
        <v>1.0429248652512386</v>
      </c>
      <c r="M62" s="12">
        <f t="shared" si="12"/>
        <v>1.056403051814035</v>
      </c>
      <c r="N62" s="12">
        <f t="shared" si="13"/>
        <v>1.0427640799573052</v>
      </c>
      <c r="O62" s="14">
        <f t="shared" si="14"/>
        <v>1.0722609068328575</v>
      </c>
      <c r="P62" s="12">
        <f t="shared" si="15"/>
        <v>1</v>
      </c>
      <c r="R62" s="31"/>
      <c r="S62" s="31"/>
    </row>
    <row r="63" spans="1:19" x14ac:dyDescent="0.25">
      <c r="A63" s="6" t="s">
        <v>34</v>
      </c>
      <c r="B63" s="16">
        <v>602526.70389589085</v>
      </c>
      <c r="C63" s="16">
        <v>45044618.406557158</v>
      </c>
      <c r="D63" s="11">
        <f t="shared" si="8"/>
        <v>74.760000000000005</v>
      </c>
      <c r="E63" s="12">
        <v>1.0409998050999298</v>
      </c>
      <c r="F63" s="12">
        <f t="shared" si="11"/>
        <v>1.0775030068303919</v>
      </c>
      <c r="G63" s="16">
        <v>21292.086355116859</v>
      </c>
      <c r="H63" s="13">
        <f t="shared" si="9"/>
        <v>1</v>
      </c>
      <c r="I63" s="19">
        <v>215476</v>
      </c>
      <c r="J63" s="12">
        <v>0.871</v>
      </c>
      <c r="K63" s="12">
        <f t="shared" si="10"/>
        <v>1.0775030068303919</v>
      </c>
      <c r="L63" s="12">
        <v>1.05</v>
      </c>
      <c r="M63" s="12">
        <f t="shared" si="12"/>
        <v>1.0713979605332915</v>
      </c>
      <c r="N63" s="12">
        <f t="shared" si="13"/>
        <v>1.0702196055573625</v>
      </c>
      <c r="O63" s="14">
        <f t="shared" si="14"/>
        <v>1.0795350553879828</v>
      </c>
      <c r="P63" s="12">
        <f t="shared" si="15"/>
        <v>1.0067839352425996</v>
      </c>
      <c r="R63" s="31"/>
      <c r="S63" s="31"/>
    </row>
    <row r="64" spans="1:19" x14ac:dyDescent="0.25">
      <c r="A64" s="6" t="s">
        <v>35</v>
      </c>
      <c r="B64" s="16">
        <v>451786.11190905352</v>
      </c>
      <c r="C64" s="16">
        <v>33640732.154728241</v>
      </c>
      <c r="D64" s="11">
        <f t="shared" si="8"/>
        <v>74.459999999999994</v>
      </c>
      <c r="E64" s="12">
        <v>1.0342571308870157</v>
      </c>
      <c r="F64" s="12">
        <f t="shared" si="11"/>
        <v>1.0801755786451026</v>
      </c>
      <c r="G64" s="16">
        <v>16497.788542492537</v>
      </c>
      <c r="H64" s="13">
        <f t="shared" si="9"/>
        <v>1</v>
      </c>
      <c r="I64" s="19">
        <v>158031</v>
      </c>
      <c r="J64" s="12">
        <v>1</v>
      </c>
      <c r="K64" s="12">
        <f t="shared" si="10"/>
        <v>1.0801755786451026</v>
      </c>
      <c r="L64" s="12">
        <v>1.0780000000000001</v>
      </c>
      <c r="M64" s="12">
        <f t="shared" si="12"/>
        <v>1.2300780258705986</v>
      </c>
      <c r="N64" s="12">
        <f t="shared" si="13"/>
        <v>1.072874112074033</v>
      </c>
      <c r="O64" s="14">
        <f t="shared" si="14"/>
        <v>1.1083226568649955</v>
      </c>
      <c r="P64" s="12">
        <f t="shared" si="15"/>
        <v>1.0336315068490689</v>
      </c>
      <c r="R64" s="31"/>
      <c r="S64" s="31"/>
    </row>
    <row r="65" spans="1:19" x14ac:dyDescent="0.25">
      <c r="A65" s="6" t="s">
        <v>36</v>
      </c>
      <c r="B65" s="16">
        <v>337382.35084864538</v>
      </c>
      <c r="C65" s="16">
        <v>25298665.599291444</v>
      </c>
      <c r="D65" s="11">
        <f t="shared" si="8"/>
        <v>74.989999999999995</v>
      </c>
      <c r="E65" s="12">
        <v>1.0249735202415509</v>
      </c>
      <c r="F65" s="12">
        <f t="shared" si="11"/>
        <v>1.0977174147440905</v>
      </c>
      <c r="G65" s="16">
        <v>12732.050837020566</v>
      </c>
      <c r="H65" s="13">
        <f t="shared" si="9"/>
        <v>1</v>
      </c>
      <c r="I65" s="19">
        <v>114753</v>
      </c>
      <c r="J65" s="12">
        <v>1</v>
      </c>
      <c r="K65" s="12">
        <f t="shared" si="10"/>
        <v>1.0977174147440905</v>
      </c>
      <c r="L65" s="12">
        <v>1.0897450702572167</v>
      </c>
      <c r="M65" s="12">
        <f t="shared" si="12"/>
        <v>1.2300780258705986</v>
      </c>
      <c r="N65" s="12">
        <f t="shared" si="13"/>
        <v>1.0902973738112189</v>
      </c>
      <c r="O65" s="14">
        <f t="shared" si="14"/>
        <v>1.1203980997894338</v>
      </c>
      <c r="P65" s="12">
        <f t="shared" si="15"/>
        <v>1.0448931716616989</v>
      </c>
      <c r="R65" s="31"/>
      <c r="S65" s="31"/>
    </row>
    <row r="66" spans="1:19" x14ac:dyDescent="0.25">
      <c r="A66" s="6" t="s">
        <v>37</v>
      </c>
      <c r="B66" s="16">
        <v>263954.1196491603</v>
      </c>
      <c r="C66" s="16">
        <v>20036922.446014918</v>
      </c>
      <c r="D66" s="11">
        <f t="shared" si="8"/>
        <v>75.91</v>
      </c>
      <c r="E66" s="12">
        <v>1.0148007293595203</v>
      </c>
      <c r="F66" s="12">
        <f t="shared" si="11"/>
        <v>1.1223235269078355</v>
      </c>
      <c r="G66" s="16">
        <v>10204.284947736229</v>
      </c>
      <c r="H66" s="13">
        <f t="shared" si="9"/>
        <v>1</v>
      </c>
      <c r="I66" s="19">
        <v>88084</v>
      </c>
      <c r="J66" s="12">
        <v>1</v>
      </c>
      <c r="K66" s="12">
        <f t="shared" si="10"/>
        <v>1.1223235269078355</v>
      </c>
      <c r="L66" s="12">
        <v>1.1146092375933769</v>
      </c>
      <c r="M66" s="12">
        <f t="shared" si="12"/>
        <v>1.2300780258705986</v>
      </c>
      <c r="N66" s="12">
        <f t="shared" si="13"/>
        <v>1.1147371605099567</v>
      </c>
      <c r="O66" s="14">
        <f t="shared" si="14"/>
        <v>1.1459616619441173</v>
      </c>
      <c r="P66" s="12">
        <f t="shared" si="15"/>
        <v>1.0687339756971557</v>
      </c>
      <c r="R66" s="31"/>
      <c r="S66" s="31"/>
    </row>
    <row r="67" spans="1:19" x14ac:dyDescent="0.25">
      <c r="A67" s="6" t="s">
        <v>38</v>
      </c>
      <c r="B67" s="16">
        <v>215229.45007494179</v>
      </c>
      <c r="C67" s="16">
        <v>16255435.286330231</v>
      </c>
      <c r="D67" s="11">
        <f t="shared" si="8"/>
        <v>75.53</v>
      </c>
      <c r="E67" s="12">
        <v>1.014876841695703</v>
      </c>
      <c r="F67" s="12">
        <f t="shared" si="11"/>
        <v>1.1166215069344012</v>
      </c>
      <c r="G67" s="16">
        <v>8515.8734384405452</v>
      </c>
      <c r="H67" s="13">
        <f t="shared" si="9"/>
        <v>1</v>
      </c>
      <c r="I67" s="19">
        <v>71162</v>
      </c>
      <c r="J67" s="12">
        <v>1</v>
      </c>
      <c r="K67" s="12">
        <f t="shared" si="10"/>
        <v>1.1166215069344012</v>
      </c>
      <c r="L67" s="12">
        <v>1.1200000000000001</v>
      </c>
      <c r="M67" s="12">
        <f t="shared" si="12"/>
        <v>1.2300780258705986</v>
      </c>
      <c r="N67" s="12">
        <f t="shared" si="13"/>
        <v>1.1090736834447743</v>
      </c>
      <c r="O67" s="14">
        <f t="shared" si="14"/>
        <v>1.151504059080515</v>
      </c>
      <c r="P67" s="12">
        <f t="shared" si="15"/>
        <v>1.0739028642587731</v>
      </c>
      <c r="R67" s="31"/>
      <c r="S67" s="31"/>
    </row>
    <row r="68" spans="1:19" x14ac:dyDescent="0.25">
      <c r="A68" s="6" t="s">
        <v>39</v>
      </c>
      <c r="B68" s="16">
        <v>178355.32493871448</v>
      </c>
      <c r="C68" s="16">
        <v>13806627.599774215</v>
      </c>
      <c r="D68" s="11">
        <f t="shared" si="8"/>
        <v>77.41</v>
      </c>
      <c r="E68" s="12">
        <v>1.0133646783543406</v>
      </c>
      <c r="F68" s="12">
        <f t="shared" si="11"/>
        <v>1.1461227975462398</v>
      </c>
      <c r="G68" s="16">
        <v>7436.7174134098423</v>
      </c>
      <c r="H68" s="13">
        <f t="shared" si="9"/>
        <v>1</v>
      </c>
      <c r="I68" s="19">
        <v>59038</v>
      </c>
      <c r="J68" s="12">
        <v>1</v>
      </c>
      <c r="K68" s="12">
        <f t="shared" si="10"/>
        <v>1.1461227975462398</v>
      </c>
      <c r="L68" s="12">
        <v>1.1378765067274339</v>
      </c>
      <c r="M68" s="12">
        <f t="shared" si="12"/>
        <v>1.2300780258705986</v>
      </c>
      <c r="N68" s="12">
        <f t="shared" si="13"/>
        <v>1.1383755595433946</v>
      </c>
      <c r="O68" s="14">
        <f t="shared" si="14"/>
        <v>1.1698834073473185</v>
      </c>
      <c r="P68" s="12">
        <f t="shared" si="15"/>
        <v>1.091043606917284</v>
      </c>
      <c r="R68" s="31"/>
      <c r="S68" s="31"/>
    </row>
    <row r="69" spans="1:19" x14ac:dyDescent="0.25">
      <c r="A69" s="6" t="s">
        <v>40</v>
      </c>
      <c r="B69" s="16">
        <v>148012.91188314426</v>
      </c>
      <c r="C69" s="16">
        <v>11486352.030342612</v>
      </c>
      <c r="D69" s="11">
        <f t="shared" si="8"/>
        <v>77.599999999999994</v>
      </c>
      <c r="E69" s="12">
        <v>1.0090576992470008</v>
      </c>
      <c r="F69" s="12">
        <f t="shared" si="11"/>
        <v>1.1538399376339254</v>
      </c>
      <c r="G69" s="16">
        <v>6225.1191231494122</v>
      </c>
      <c r="H69" s="13">
        <f t="shared" si="9"/>
        <v>1</v>
      </c>
      <c r="I69" s="19">
        <v>49038</v>
      </c>
      <c r="J69" s="12">
        <v>1</v>
      </c>
      <c r="K69" s="12">
        <f t="shared" si="10"/>
        <v>1.1538399376339254</v>
      </c>
      <c r="L69" s="12">
        <v>1.1465496592779392</v>
      </c>
      <c r="M69" s="12">
        <f t="shared" si="12"/>
        <v>1.2300780258705986</v>
      </c>
      <c r="N69" s="12">
        <f t="shared" si="13"/>
        <v>1.1460405354815768</v>
      </c>
      <c r="O69" s="14">
        <f t="shared" si="14"/>
        <v>1.1788005237463646</v>
      </c>
      <c r="P69" s="12">
        <f t="shared" si="15"/>
        <v>1.0993597884941957</v>
      </c>
      <c r="R69" s="31"/>
      <c r="S69" s="31"/>
    </row>
    <row r="70" spans="1:19" x14ac:dyDescent="0.25">
      <c r="A70" s="6" t="s">
        <v>41</v>
      </c>
      <c r="B70" s="16">
        <v>123950.40937236999</v>
      </c>
      <c r="C70" s="16">
        <v>10145325.767449141</v>
      </c>
      <c r="D70" s="11">
        <f t="shared" si="8"/>
        <v>81.849999999999994</v>
      </c>
      <c r="E70" s="12">
        <v>1.0124796206064492</v>
      </c>
      <c r="F70" s="12">
        <f t="shared" si="11"/>
        <v>1.2129202299578028</v>
      </c>
      <c r="G70" s="16">
        <v>5431.8619974881676</v>
      </c>
      <c r="H70" s="13">
        <f t="shared" si="9"/>
        <v>1</v>
      </c>
      <c r="I70" s="19">
        <v>41402</v>
      </c>
      <c r="J70" s="12">
        <v>1</v>
      </c>
      <c r="K70" s="12">
        <f t="shared" si="10"/>
        <v>1.2129202299578028</v>
      </c>
      <c r="L70" s="12">
        <v>1.2043317647607745</v>
      </c>
      <c r="M70" s="12">
        <f t="shared" si="12"/>
        <v>1.2300780258705986</v>
      </c>
      <c r="N70" s="12">
        <f t="shared" si="13"/>
        <v>1.2047214734894152</v>
      </c>
      <c r="O70" s="14">
        <f t="shared" si="14"/>
        <v>1.2382079603585996</v>
      </c>
      <c r="P70" s="12">
        <f t="shared" si="15"/>
        <v>1.1547636890128736</v>
      </c>
      <c r="R70" s="31"/>
      <c r="S70" s="31"/>
    </row>
    <row r="71" spans="1:19" x14ac:dyDescent="0.25">
      <c r="A71" s="6" t="s">
        <v>42</v>
      </c>
      <c r="B71" s="16">
        <v>104350.72525449618</v>
      </c>
      <c r="C71" s="16">
        <v>9115087.5574005544</v>
      </c>
      <c r="D71" s="11">
        <f t="shared" si="8"/>
        <v>87.35</v>
      </c>
      <c r="E71" s="12">
        <v>1.0153086762030548</v>
      </c>
      <c r="F71" s="12">
        <f t="shared" si="11"/>
        <v>1.2908169457511818</v>
      </c>
      <c r="G71" s="16">
        <v>4902.1668202765668</v>
      </c>
      <c r="H71" s="13">
        <f t="shared" si="9"/>
        <v>1</v>
      </c>
      <c r="I71" s="19">
        <v>34934</v>
      </c>
      <c r="J71" s="12">
        <v>1</v>
      </c>
      <c r="K71" s="12">
        <f t="shared" si="10"/>
        <v>1.2908169457511818</v>
      </c>
      <c r="L71" s="12">
        <v>1.25</v>
      </c>
      <c r="M71" s="12">
        <f t="shared" si="12"/>
        <v>1.2300780258705986</v>
      </c>
      <c r="N71" s="12">
        <f t="shared" si="13"/>
        <v>1.2820916450083208</v>
      </c>
      <c r="O71" s="14">
        <f t="shared" si="14"/>
        <v>1.2851607802237888</v>
      </c>
      <c r="P71" s="12">
        <f t="shared" si="15"/>
        <v>1.1985523038602375</v>
      </c>
      <c r="R71" s="31"/>
      <c r="S71" s="31"/>
    </row>
    <row r="72" spans="1:19" x14ac:dyDescent="0.25">
      <c r="A72" s="6" t="s">
        <v>43</v>
      </c>
      <c r="B72" s="16">
        <v>87536.543696147128</v>
      </c>
      <c r="C72" s="16">
        <v>7742927.6836952837</v>
      </c>
      <c r="D72" s="11">
        <f t="shared" si="8"/>
        <v>88.45</v>
      </c>
      <c r="E72" s="12">
        <v>1.0156867941800558</v>
      </c>
      <c r="F72" s="12">
        <f t="shared" si="11"/>
        <v>1.3065856305771286</v>
      </c>
      <c r="G72" s="16">
        <v>4246.9296996801249</v>
      </c>
      <c r="H72" s="13">
        <f t="shared" si="9"/>
        <v>1</v>
      </c>
      <c r="I72" s="19">
        <v>29464</v>
      </c>
      <c r="J72" s="12">
        <v>1</v>
      </c>
      <c r="K72" s="12">
        <f t="shared" si="10"/>
        <v>1.3065856305771286</v>
      </c>
      <c r="L72" s="12">
        <v>1.26</v>
      </c>
      <c r="M72" s="12">
        <f t="shared" si="12"/>
        <v>1.2300780258705986</v>
      </c>
      <c r="N72" s="12">
        <f t="shared" si="13"/>
        <v>1.2977537411209115</v>
      </c>
      <c r="O72" s="14">
        <f t="shared" si="14"/>
        <v>1.2954420664655792</v>
      </c>
      <c r="P72" s="12">
        <f t="shared" si="15"/>
        <v>1.2081407222911196</v>
      </c>
      <c r="R72" s="31"/>
      <c r="S72" s="31"/>
    </row>
    <row r="73" spans="1:19" x14ac:dyDescent="0.25">
      <c r="A73" s="6" t="s">
        <v>44</v>
      </c>
      <c r="B73" s="16">
        <v>159554.20352188416</v>
      </c>
      <c r="C73" s="16">
        <v>13937562.363519585</v>
      </c>
      <c r="D73" s="11">
        <f t="shared" si="8"/>
        <v>87.35</v>
      </c>
      <c r="E73" s="12">
        <v>1.011196523389982</v>
      </c>
      <c r="F73" s="12">
        <f t="shared" si="11"/>
        <v>1.2960662087894264</v>
      </c>
      <c r="G73" s="16">
        <v>7653.880463506147</v>
      </c>
      <c r="H73" s="13">
        <f t="shared" si="9"/>
        <v>1</v>
      </c>
      <c r="I73" s="19">
        <v>54303</v>
      </c>
      <c r="J73" s="12">
        <v>1</v>
      </c>
      <c r="K73" s="12">
        <f t="shared" si="10"/>
        <v>1.2960662087894264</v>
      </c>
      <c r="L73" s="12">
        <v>1.27</v>
      </c>
      <c r="M73" s="12">
        <f t="shared" si="12"/>
        <v>1.2300780258705986</v>
      </c>
      <c r="N73" s="12">
        <f t="shared" si="13"/>
        <v>1.2873054255570939</v>
      </c>
      <c r="O73" s="14">
        <f t="shared" si="14"/>
        <v>1.3057233527073695</v>
      </c>
      <c r="P73" s="12">
        <f t="shared" si="15"/>
        <v>1.2177291407220014</v>
      </c>
      <c r="R73" s="31"/>
      <c r="S73" s="31"/>
    </row>
    <row r="74" spans="1:19" x14ac:dyDescent="0.25">
      <c r="A74" s="6" t="s">
        <v>45</v>
      </c>
      <c r="B74" s="16">
        <v>100317.81649465278</v>
      </c>
      <c r="C74" s="16">
        <v>9791425.5182687044</v>
      </c>
      <c r="D74" s="11">
        <f t="shared" si="8"/>
        <v>97.6</v>
      </c>
      <c r="E74" s="12">
        <v>1.0129924857565307</v>
      </c>
      <c r="F74" s="12">
        <f t="shared" si="11"/>
        <v>1.4455843573501452</v>
      </c>
      <c r="G74" s="16">
        <v>5238.6819649393674</v>
      </c>
      <c r="H74" s="13">
        <f t="shared" si="9"/>
        <v>1</v>
      </c>
      <c r="I74" s="19">
        <v>34562</v>
      </c>
      <c r="J74" s="12">
        <v>1</v>
      </c>
      <c r="K74" s="12">
        <f t="shared" si="10"/>
        <v>1.4455843573501452</v>
      </c>
      <c r="L74" s="12">
        <v>1.34</v>
      </c>
      <c r="M74" s="12">
        <f t="shared" si="12"/>
        <v>1.2300780258705986</v>
      </c>
      <c r="N74" s="12">
        <f t="shared" si="13"/>
        <v>1.4358129034592022</v>
      </c>
      <c r="O74" s="14">
        <f t="shared" si="14"/>
        <v>1.3776923563999017</v>
      </c>
      <c r="P74" s="12">
        <f t="shared" si="15"/>
        <v>1.2848480697381748</v>
      </c>
      <c r="R74" s="31"/>
      <c r="S74" s="31"/>
    </row>
    <row r="75" spans="1:19" x14ac:dyDescent="0.25">
      <c r="A75" s="6" t="s">
        <v>46</v>
      </c>
      <c r="B75" s="16">
        <v>63409.536174109686</v>
      </c>
      <c r="C75" s="16">
        <v>6267630.8673493788</v>
      </c>
      <c r="D75" s="11">
        <f t="shared" si="8"/>
        <v>98.84</v>
      </c>
      <c r="E75" s="12">
        <v>1.0131508257177975</v>
      </c>
      <c r="F75" s="12">
        <f t="shared" si="11"/>
        <v>1.4637215950892757</v>
      </c>
      <c r="G75" s="16">
        <v>3258.3609203495726</v>
      </c>
      <c r="H75" s="13">
        <f t="shared" si="9"/>
        <v>1</v>
      </c>
      <c r="I75" s="19">
        <v>22093</v>
      </c>
      <c r="J75" s="12">
        <v>1</v>
      </c>
      <c r="K75" s="12">
        <f t="shared" si="10"/>
        <v>1.4637215950892757</v>
      </c>
      <c r="L75" s="12">
        <v>1.38</v>
      </c>
      <c r="M75" s="12">
        <f t="shared" si="12"/>
        <v>1.2300780258705986</v>
      </c>
      <c r="N75" s="12">
        <f t="shared" si="13"/>
        <v>1.4538275422082594</v>
      </c>
      <c r="O75" s="14">
        <f t="shared" si="14"/>
        <v>1.4188175013670628</v>
      </c>
      <c r="P75" s="12">
        <f t="shared" si="15"/>
        <v>1.3232017434617021</v>
      </c>
      <c r="R75" s="31"/>
      <c r="S75" s="31"/>
    </row>
    <row r="76" spans="1:19" x14ac:dyDescent="0.25">
      <c r="A76" s="6" t="s">
        <v>47</v>
      </c>
      <c r="B76" s="16">
        <v>40786.655490008867</v>
      </c>
      <c r="C76" s="16">
        <v>4345195.9091497222</v>
      </c>
      <c r="D76" s="11">
        <f t="shared" si="8"/>
        <v>106.53</v>
      </c>
      <c r="E76" s="12">
        <v>1.0044587753483869</v>
      </c>
      <c r="F76" s="12">
        <f>D76/(E76*D$80)</f>
        <v>1.5912545408769783</v>
      </c>
      <c r="G76" s="16">
        <v>2213.0592763774544</v>
      </c>
      <c r="H76" s="13">
        <f t="shared" si="9"/>
        <v>0.85888673610619426</v>
      </c>
      <c r="I76" s="19">
        <v>14418</v>
      </c>
      <c r="J76" s="12">
        <v>1</v>
      </c>
      <c r="K76" s="12">
        <f t="shared" si="10"/>
        <v>1.5402877440026379</v>
      </c>
      <c r="L76" s="12">
        <v>1.39</v>
      </c>
      <c r="M76" s="12">
        <f t="shared" si="12"/>
        <v>1.2300780258705986</v>
      </c>
      <c r="N76" s="12">
        <f t="shared" si="13"/>
        <v>1.5298761408382986</v>
      </c>
      <c r="O76" s="14">
        <f t="shared" si="14"/>
        <v>1.4290987876088532</v>
      </c>
      <c r="P76" s="12">
        <f t="shared" si="15"/>
        <v>1.3327901618925841</v>
      </c>
      <c r="R76" s="31"/>
      <c r="S76" s="31"/>
    </row>
    <row r="77" spans="1:19" x14ac:dyDescent="0.25">
      <c r="A77" s="6" t="s">
        <v>48</v>
      </c>
      <c r="B77" s="16">
        <v>26141.605639036534</v>
      </c>
      <c r="C77" s="16">
        <v>2690764.0930134337</v>
      </c>
      <c r="D77" s="11">
        <f t="shared" si="8"/>
        <v>102.93</v>
      </c>
      <c r="E77" s="12">
        <v>1.0003714420883107</v>
      </c>
      <c r="F77" s="12">
        <f t="shared" si="11"/>
        <v>1.5437626655926413</v>
      </c>
      <c r="G77" s="16">
        <v>1399.3022385308159</v>
      </c>
      <c r="H77" s="13">
        <f t="shared" si="9"/>
        <v>0.68295979348002023</v>
      </c>
      <c r="I77" s="19">
        <v>9301</v>
      </c>
      <c r="J77" s="12">
        <v>1</v>
      </c>
      <c r="K77" s="12">
        <f t="shared" si="10"/>
        <v>1.4443120226330195</v>
      </c>
      <c r="L77" s="12">
        <v>1.4</v>
      </c>
      <c r="M77" s="12">
        <f t="shared" si="12"/>
        <v>1.2300780258705986</v>
      </c>
      <c r="N77" s="12">
        <f t="shared" si="13"/>
        <v>1.434549169111857</v>
      </c>
      <c r="O77" s="14">
        <f t="shared" si="14"/>
        <v>1.4393800738506435</v>
      </c>
      <c r="P77" s="12">
        <f t="shared" si="15"/>
        <v>1.342378580323466</v>
      </c>
      <c r="R77" s="31"/>
      <c r="S77" s="31"/>
    </row>
    <row r="78" spans="1:19" x14ac:dyDescent="0.25">
      <c r="A78" s="6" t="s">
        <v>49</v>
      </c>
      <c r="B78" s="16">
        <v>66068.905931446352</v>
      </c>
      <c r="C78" s="16">
        <v>7762338.8805120625</v>
      </c>
      <c r="D78" s="11">
        <f t="shared" si="8"/>
        <v>117.49</v>
      </c>
      <c r="E78" s="12">
        <v>0.98844618253972383</v>
      </c>
      <c r="F78" s="12">
        <f t="shared" si="11"/>
        <v>1.7833957263561742</v>
      </c>
      <c r="G78" s="16">
        <v>3724.2095708139191</v>
      </c>
      <c r="H78" s="13">
        <f t="shared" si="9"/>
        <v>1</v>
      </c>
      <c r="I78" s="19">
        <v>23503</v>
      </c>
      <c r="J78" s="12">
        <v>1</v>
      </c>
      <c r="K78" s="12">
        <f t="shared" si="10"/>
        <v>1.7833957263561742</v>
      </c>
      <c r="L78" s="12">
        <v>1.42</v>
      </c>
      <c r="M78" s="12">
        <f t="shared" si="12"/>
        <v>1.2300780258705986</v>
      </c>
      <c r="N78" s="12">
        <f t="shared" si="13"/>
        <v>1.7713408303407401</v>
      </c>
      <c r="O78" s="14">
        <f t="shared" si="14"/>
        <v>1.459942646334224</v>
      </c>
      <c r="P78" s="12">
        <f t="shared" si="15"/>
        <v>1.3615554171852298</v>
      </c>
      <c r="R78" s="31"/>
      <c r="S78" s="31"/>
    </row>
    <row r="79" spans="1:19" x14ac:dyDescent="0.25">
      <c r="A79" s="6" t="s">
        <v>50</v>
      </c>
      <c r="B79" s="16">
        <v>180738.85457371912</v>
      </c>
      <c r="C79" s="16">
        <v>7808760.854148848</v>
      </c>
      <c r="D79" s="11">
        <f t="shared" si="8"/>
        <v>43.2</v>
      </c>
      <c r="E79" s="12">
        <v>0.4451068832017252</v>
      </c>
      <c r="F79" s="12">
        <f t="shared" si="11"/>
        <v>1.4561941523972715</v>
      </c>
      <c r="G79" s="16">
        <v>2200.2333521269379</v>
      </c>
      <c r="H79" s="13">
        <f t="shared" si="9"/>
        <v>0.85639425346953724</v>
      </c>
      <c r="I79" s="19">
        <v>60900</v>
      </c>
      <c r="J79" s="12">
        <v>0.55397151498101005</v>
      </c>
      <c r="K79" s="12">
        <f t="shared" si="10"/>
        <v>1.3449333076270296</v>
      </c>
      <c r="L79" s="12">
        <v>0.73</v>
      </c>
      <c r="M79" s="12">
        <f t="shared" si="12"/>
        <v>0.68142818753638557</v>
      </c>
      <c r="N79" s="12">
        <f t="shared" si="13"/>
        <v>1.335842206346741</v>
      </c>
      <c r="O79" s="14">
        <f t="shared" si="14"/>
        <v>0.75053389565069273</v>
      </c>
      <c r="P79" s="12">
        <f t="shared" si="15"/>
        <v>0.69995454545437874</v>
      </c>
      <c r="R79" s="31"/>
      <c r="S79" s="31"/>
    </row>
    <row r="80" spans="1:19" x14ac:dyDescent="0.25">
      <c r="A80" s="6" t="s">
        <v>20</v>
      </c>
      <c r="B80" s="16">
        <f>SUM(B52:B79)</f>
        <v>9281036.916650001</v>
      </c>
      <c r="C80" s="16">
        <f>SUM(C52:C79)</f>
        <v>618591912.64000022</v>
      </c>
      <c r="D80" s="11">
        <f>ROUND(SUM(C52:C79)/SUM(B52:B79),2)</f>
        <v>66.650000000000006</v>
      </c>
      <c r="E80" s="12"/>
      <c r="F80" s="12"/>
      <c r="G80" s="16">
        <f>SUM(G52:G79)</f>
        <v>288684.99999999994</v>
      </c>
      <c r="H80" s="13"/>
      <c r="I80" s="16">
        <f>SUM(I52:I79)</f>
        <v>3118231</v>
      </c>
      <c r="J80" s="12">
        <f>SUMPRODUCT(J52:J79,I52:I79)/SUM(I52:I79)</f>
        <v>0.81295655963957336</v>
      </c>
      <c r="K80" s="12">
        <f>SUMPRODUCT(K52:K79,I52:I79)/SUM(I52:I79)</f>
        <v>1.0068055203205106</v>
      </c>
      <c r="L80" s="12">
        <f>SUMPRODUCT(L52:L79,I52:I79)/SUM(I52:I79)</f>
        <v>0.97264094830401981</v>
      </c>
      <c r="M80" s="12"/>
      <c r="N80" s="12"/>
      <c r="O80" s="14"/>
      <c r="P80" s="12"/>
    </row>
    <row r="81" spans="1:16" x14ac:dyDescent="0.25">
      <c r="A81" s="6"/>
      <c r="B81" s="10"/>
      <c r="C81" s="10"/>
      <c r="D81" s="11"/>
      <c r="E81" s="12"/>
      <c r="F81" s="12"/>
      <c r="G81" s="10"/>
      <c r="H81" s="13"/>
      <c r="I81" s="13"/>
      <c r="J81" s="12"/>
      <c r="K81" s="12"/>
      <c r="L81" s="12"/>
      <c r="M81" s="12"/>
      <c r="N81" s="12"/>
      <c r="O81" s="14"/>
      <c r="P81" s="12"/>
    </row>
    <row r="82" spans="1:16" x14ac:dyDescent="0.25">
      <c r="A82" s="9" t="s">
        <v>208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25">
      <c r="A83" s="39" t="s">
        <v>51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16" ht="64.5" x14ac:dyDescent="0.25">
      <c r="A84" s="4" t="s">
        <v>0</v>
      </c>
      <c r="B84" s="24" t="s">
        <v>10</v>
      </c>
      <c r="C84" s="25" t="s">
        <v>1</v>
      </c>
      <c r="D84" s="26" t="s">
        <v>2</v>
      </c>
      <c r="E84" s="27" t="s">
        <v>12</v>
      </c>
      <c r="F84" s="27" t="s">
        <v>13</v>
      </c>
      <c r="G84" s="24" t="s">
        <v>11</v>
      </c>
      <c r="H84" s="2" t="s">
        <v>3</v>
      </c>
      <c r="I84" s="20" t="s">
        <v>22</v>
      </c>
      <c r="J84" s="3" t="s">
        <v>6</v>
      </c>
      <c r="K84" s="3" t="s">
        <v>4</v>
      </c>
      <c r="L84" s="3" t="s">
        <v>8</v>
      </c>
      <c r="M84" s="3" t="s">
        <v>7</v>
      </c>
      <c r="N84" s="3" t="s">
        <v>5</v>
      </c>
      <c r="O84" s="3" t="s">
        <v>9</v>
      </c>
      <c r="P84" s="3" t="s">
        <v>14</v>
      </c>
    </row>
    <row r="85" spans="1:16" x14ac:dyDescent="0.25">
      <c r="A85" s="6" t="s">
        <v>52</v>
      </c>
      <c r="B85" s="16">
        <v>6058200.5</v>
      </c>
      <c r="C85" s="16">
        <v>406844674.36000001</v>
      </c>
      <c r="D85" s="11">
        <f t="shared" ref="D85:D86" si="16">ROUND(C85/B85,2)</f>
        <v>67.16</v>
      </c>
      <c r="E85" s="12">
        <v>1.0145130316254611</v>
      </c>
      <c r="F85" s="12">
        <f>D85/(E85*D$87)</f>
        <v>0.99323703251379258</v>
      </c>
      <c r="G85" s="16">
        <v>196097</v>
      </c>
      <c r="H85" s="13">
        <f t="shared" ref="H85:H86" si="17">MIN(SQRT(G85/3000),1)</f>
        <v>1</v>
      </c>
      <c r="I85" s="19">
        <v>2003814</v>
      </c>
      <c r="J85" s="12">
        <v>1</v>
      </c>
      <c r="K85" s="12">
        <f t="shared" ref="K85:K86" si="18">F85*H85+M85*(1-H85)</f>
        <v>0.99323703251379258</v>
      </c>
      <c r="L85" s="12">
        <v>1</v>
      </c>
      <c r="M85" s="12">
        <f>J85/$J$87</f>
        <v>1.0516782590835578</v>
      </c>
      <c r="N85" s="12">
        <f>K85/$K$87</f>
        <v>0.99145667619681954</v>
      </c>
      <c r="O85" s="14">
        <f>L85/$L$87</f>
        <v>1.0182613840548196</v>
      </c>
      <c r="P85" s="12">
        <f>O85/$O$85</f>
        <v>1</v>
      </c>
    </row>
    <row r="86" spans="1:16" x14ac:dyDescent="0.25">
      <c r="A86" s="6" t="s">
        <v>53</v>
      </c>
      <c r="B86" s="16">
        <v>3222836.4166700002</v>
      </c>
      <c r="C86" s="16">
        <v>211747238.28</v>
      </c>
      <c r="D86" s="11">
        <f t="shared" si="16"/>
        <v>65.7</v>
      </c>
      <c r="E86" s="12">
        <v>0.96917476398304891</v>
      </c>
      <c r="F86" s="12">
        <f>D86/(E86*D$87)</f>
        <v>1.0170987454914717</v>
      </c>
      <c r="G86" s="16">
        <v>92588</v>
      </c>
      <c r="H86" s="13">
        <f t="shared" si="17"/>
        <v>1</v>
      </c>
      <c r="I86" s="19">
        <v>1120690</v>
      </c>
      <c r="J86" s="12">
        <v>0.86299999999999999</v>
      </c>
      <c r="K86" s="12">
        <f t="shared" si="18"/>
        <v>1.0170987454914717</v>
      </c>
      <c r="L86" s="12">
        <v>0.95</v>
      </c>
      <c r="M86" s="12">
        <f>J86/$J$87</f>
        <v>0.90759833758911035</v>
      </c>
      <c r="N86" s="12">
        <f>K86/$K$87</f>
        <v>1.015275617560027</v>
      </c>
      <c r="O86" s="14">
        <f>L86/$L$87</f>
        <v>0.96734831485207851</v>
      </c>
      <c r="P86" s="12">
        <f>O86/$O$85</f>
        <v>0.95</v>
      </c>
    </row>
    <row r="87" spans="1:16" x14ac:dyDescent="0.25">
      <c r="A87" s="6" t="s">
        <v>20</v>
      </c>
      <c r="B87" s="16">
        <f>SUM(B85:B86)</f>
        <v>9281036.9166700002</v>
      </c>
      <c r="C87" s="16">
        <f>SUM(C85:C86)</f>
        <v>618591912.63999999</v>
      </c>
      <c r="D87" s="11">
        <f>ROUND(SUM(C85:C86)/SUM(B85:B86),2)</f>
        <v>66.650000000000006</v>
      </c>
      <c r="E87" s="12"/>
      <c r="F87" s="12"/>
      <c r="G87" s="16">
        <f>SUM(G85:G86)</f>
        <v>288685</v>
      </c>
      <c r="H87" s="13"/>
      <c r="I87" s="16">
        <f>SUM(I85:I86)</f>
        <v>3124504</v>
      </c>
      <c r="J87" s="12">
        <f>SUMPRODUCT(J85:J86,I85:I86)/SUM(I85:I86)</f>
        <v>0.95086115108189961</v>
      </c>
      <c r="K87" s="12">
        <f>SUMPRODUCT(K85:K86,I85:I86)/SUM(I85:I86)</f>
        <v>1.0017956975425315</v>
      </c>
      <c r="L87" s="12">
        <f>SUMPRODUCT(L85:L86,I85:I86)/SUM(I85:I86)</f>
        <v>0.98206611353354001</v>
      </c>
      <c r="M87" s="12"/>
      <c r="N87" s="12"/>
      <c r="O87" s="14"/>
      <c r="P87" s="12"/>
    </row>
    <row r="88" spans="1:16" x14ac:dyDescent="0.25">
      <c r="A88" s="6"/>
      <c r="B88" s="10"/>
      <c r="C88" s="10"/>
      <c r="D88" s="11"/>
      <c r="E88" s="12"/>
      <c r="F88" s="12"/>
      <c r="G88" s="10"/>
      <c r="H88" s="13"/>
      <c r="I88" s="13"/>
      <c r="J88" s="12"/>
      <c r="K88" s="12"/>
      <c r="L88" s="12"/>
      <c r="M88" s="12"/>
      <c r="N88" s="12"/>
      <c r="O88" s="14"/>
      <c r="P88" s="12"/>
    </row>
    <row r="89" spans="1:16" x14ac:dyDescent="0.25">
      <c r="A89" s="9" t="s">
        <v>208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25">
      <c r="A90" s="39" t="s">
        <v>54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  <row r="91" spans="1:16" ht="64.5" x14ac:dyDescent="0.25">
      <c r="A91" s="4" t="s">
        <v>0</v>
      </c>
      <c r="B91" s="24" t="s">
        <v>10</v>
      </c>
      <c r="C91" s="25" t="s">
        <v>1</v>
      </c>
      <c r="D91" s="26" t="s">
        <v>2</v>
      </c>
      <c r="E91" s="27" t="s">
        <v>12</v>
      </c>
      <c r="F91" s="27" t="s">
        <v>13</v>
      </c>
      <c r="G91" s="24" t="s">
        <v>11</v>
      </c>
      <c r="H91" s="2" t="s">
        <v>3</v>
      </c>
      <c r="I91" s="20" t="s">
        <v>22</v>
      </c>
      <c r="J91" s="3" t="s">
        <v>6</v>
      </c>
      <c r="K91" s="3" t="s">
        <v>4</v>
      </c>
      <c r="L91" s="3" t="s">
        <v>8</v>
      </c>
      <c r="M91" s="3" t="s">
        <v>7</v>
      </c>
      <c r="N91" s="3" t="s">
        <v>5</v>
      </c>
      <c r="O91" s="3" t="s">
        <v>9</v>
      </c>
      <c r="P91" s="3" t="s">
        <v>14</v>
      </c>
    </row>
    <row r="92" spans="1:16" x14ac:dyDescent="0.25">
      <c r="A92" s="6" t="s">
        <v>55</v>
      </c>
      <c r="B92" s="16">
        <v>9111723.4166700002</v>
      </c>
      <c r="C92" s="16">
        <v>608088250.70000005</v>
      </c>
      <c r="D92" s="11">
        <f t="shared" ref="D92:D94" si="19">ROUND(C92/B92,2)</f>
        <v>66.739999999999995</v>
      </c>
      <c r="E92" s="12">
        <v>1.0000312426924012</v>
      </c>
      <c r="F92" s="12">
        <f>D92/(E92*D$95)</f>
        <v>1.0013190536812062</v>
      </c>
      <c r="G92" s="16">
        <v>283134</v>
      </c>
      <c r="H92" s="13">
        <f t="shared" ref="H92:H94" si="20">MIN(SQRT(G92/3000),1)</f>
        <v>1</v>
      </c>
      <c r="I92" s="19">
        <v>3071790</v>
      </c>
      <c r="J92" s="12">
        <v>1</v>
      </c>
      <c r="K92" s="12">
        <f t="shared" ref="K92:K94" si="21">F92*H92+M92*(1-H92)</f>
        <v>1.0013190536812062</v>
      </c>
      <c r="L92" s="12">
        <v>1.0012070989947897</v>
      </c>
      <c r="M92" s="12">
        <f>J92/$J$95</f>
        <v>1.0001293731839229</v>
      </c>
      <c r="N92" s="12">
        <f>K92/$K$95</f>
        <v>1.0011802392127289</v>
      </c>
      <c r="O92" s="14">
        <f>L92/$L$95</f>
        <v>1.0012070989947897</v>
      </c>
      <c r="P92" s="12">
        <f>O92/$O$92</f>
        <v>1</v>
      </c>
    </row>
    <row r="93" spans="1:16" x14ac:dyDescent="0.25">
      <c r="A93" s="6" t="s">
        <v>56</v>
      </c>
      <c r="B93" s="16">
        <v>150908.08332999999</v>
      </c>
      <c r="C93" s="16">
        <v>9515793.8900000006</v>
      </c>
      <c r="D93" s="11">
        <f t="shared" si="19"/>
        <v>63.06</v>
      </c>
      <c r="E93" s="12">
        <v>1.0072413687597497</v>
      </c>
      <c r="F93" s="12">
        <f t="shared" ref="F93:F94" si="22">D93/(E93*D$95)</f>
        <v>0.93933446687018352</v>
      </c>
      <c r="G93" s="16">
        <v>4888</v>
      </c>
      <c r="H93" s="13">
        <f t="shared" si="20"/>
        <v>1</v>
      </c>
      <c r="I93" s="19">
        <v>47327</v>
      </c>
      <c r="J93" s="12">
        <v>1</v>
      </c>
      <c r="K93" s="12">
        <f t="shared" si="21"/>
        <v>0.93933446687018352</v>
      </c>
      <c r="L93" s="12">
        <v>0.93750132945758569</v>
      </c>
      <c r="M93" s="12">
        <f t="shared" ref="M93:M94" si="23">J93/$J$95</f>
        <v>1.0001293731839229</v>
      </c>
      <c r="N93" s="12">
        <f t="shared" ref="N93:N94" si="24">K93/$K$95</f>
        <v>0.93920424542451986</v>
      </c>
      <c r="O93" s="14">
        <f t="shared" ref="O93:O94" si="25">L93/$L$95</f>
        <v>0.93750132945758569</v>
      </c>
      <c r="P93" s="12">
        <f t="shared" ref="P93:P94" si="26">O93/$O$92</f>
        <v>0.93637103692016921</v>
      </c>
    </row>
    <row r="94" spans="1:16" x14ac:dyDescent="0.25">
      <c r="A94" s="6" t="s">
        <v>57</v>
      </c>
      <c r="B94" s="16">
        <v>18405.416669999999</v>
      </c>
      <c r="C94" s="16">
        <v>987868.05</v>
      </c>
      <c r="D94" s="11">
        <f t="shared" si="19"/>
        <v>53.67</v>
      </c>
      <c r="E94" s="12">
        <v>1.0201618886084312</v>
      </c>
      <c r="F94" s="12">
        <f t="shared" si="22"/>
        <v>0.78933679234638288</v>
      </c>
      <c r="G94" s="16">
        <v>663</v>
      </c>
      <c r="H94" s="13">
        <f t="shared" si="20"/>
        <v>0.47010637094172636</v>
      </c>
      <c r="I94" s="19">
        <v>5389</v>
      </c>
      <c r="J94" s="12">
        <v>0.92500000000000004</v>
      </c>
      <c r="K94" s="12">
        <f t="shared" si="21"/>
        <v>0.86128727425363105</v>
      </c>
      <c r="L94" s="12">
        <v>0.86081275924211753</v>
      </c>
      <c r="M94" s="12">
        <f t="shared" si="23"/>
        <v>0.92511967019512875</v>
      </c>
      <c r="N94" s="12">
        <f t="shared" si="24"/>
        <v>0.86116787261561945</v>
      </c>
      <c r="O94" s="14">
        <f t="shared" si="25"/>
        <v>0.86081275924211753</v>
      </c>
      <c r="P94" s="12">
        <f t="shared" si="26"/>
        <v>0.85977492579344694</v>
      </c>
    </row>
    <row r="95" spans="1:16" x14ac:dyDescent="0.25">
      <c r="A95" s="28" t="s">
        <v>20</v>
      </c>
      <c r="B95" s="16">
        <f>SUM(B92:B94)</f>
        <v>9281036.9166700002</v>
      </c>
      <c r="C95" s="16">
        <f>SUM(C92:C94)</f>
        <v>618591912.63999999</v>
      </c>
      <c r="D95" s="11">
        <f>ROUND(SUM(C92:C94)/SUM(B92:B94),2)</f>
        <v>66.650000000000006</v>
      </c>
      <c r="E95" s="10"/>
      <c r="F95" s="10"/>
      <c r="G95" s="16">
        <f>SUM(G92:G94)</f>
        <v>288685</v>
      </c>
      <c r="H95" s="10"/>
      <c r="I95" s="16">
        <f>SUM(I92:I94)</f>
        <v>3124506</v>
      </c>
      <c r="J95" s="12">
        <f>SUMPRODUCT(J92:J94,I92:I94)/SUM(I92:I94)</f>
        <v>0.99987064355133271</v>
      </c>
      <c r="K95" s="12">
        <f>SUMPRODUCT(K92:K94,I92:I94)/SUM(I92:I94)</f>
        <v>1.000138650827334</v>
      </c>
      <c r="L95" s="12">
        <f>SUMPRODUCT(L92:L94,I92:I94)/SUM(I92:I94)</f>
        <v>1</v>
      </c>
      <c r="M95" s="10"/>
      <c r="N95" s="10"/>
      <c r="O95" s="10"/>
      <c r="P95" s="10"/>
    </row>
    <row r="96" spans="1:1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x14ac:dyDescent="0.25">
      <c r="A97" s="9" t="s">
        <v>208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 x14ac:dyDescent="0.25">
      <c r="A98" s="39" t="s">
        <v>58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1:16" ht="64.5" x14ac:dyDescent="0.25">
      <c r="A99" s="4" t="s">
        <v>0</v>
      </c>
      <c r="B99" s="24" t="s">
        <v>10</v>
      </c>
      <c r="C99" s="25" t="s">
        <v>1</v>
      </c>
      <c r="D99" s="26" t="s">
        <v>2</v>
      </c>
      <c r="E99" s="27" t="s">
        <v>12</v>
      </c>
      <c r="F99" s="27" t="s">
        <v>13</v>
      </c>
      <c r="G99" s="24" t="s">
        <v>11</v>
      </c>
      <c r="H99" s="2" t="s">
        <v>3</v>
      </c>
      <c r="I99" s="20" t="s">
        <v>22</v>
      </c>
      <c r="J99" s="3" t="s">
        <v>6</v>
      </c>
      <c r="K99" s="3" t="s">
        <v>4</v>
      </c>
      <c r="L99" s="3" t="s">
        <v>8</v>
      </c>
      <c r="M99" s="3" t="s">
        <v>7</v>
      </c>
      <c r="N99" s="3" t="s">
        <v>5</v>
      </c>
      <c r="O99" s="3" t="s">
        <v>9</v>
      </c>
      <c r="P99" s="3" t="s">
        <v>14</v>
      </c>
    </row>
    <row r="100" spans="1:16" x14ac:dyDescent="0.25">
      <c r="A100" s="6" t="s">
        <v>59</v>
      </c>
      <c r="B100" s="16">
        <v>1652914.25</v>
      </c>
      <c r="C100" s="16">
        <v>153216678.63999999</v>
      </c>
      <c r="D100" s="11">
        <f t="shared" ref="D100:D166" si="27">ROUND(C100/B100,2)</f>
        <v>92.69</v>
      </c>
      <c r="E100" s="12">
        <v>0.99532810452369314</v>
      </c>
      <c r="F100" s="12">
        <f t="shared" ref="F100:F146" si="28">D100/(E100*D$223)</f>
        <v>1.397225365282047</v>
      </c>
      <c r="G100" s="16">
        <v>50944</v>
      </c>
      <c r="H100" s="13">
        <f t="shared" ref="H100:H166" si="29">MIN(SQRT(G100/3000),1)</f>
        <v>1</v>
      </c>
      <c r="I100" s="19">
        <v>585663</v>
      </c>
      <c r="J100" s="12">
        <v>1.044</v>
      </c>
      <c r="K100" s="12">
        <f t="shared" ref="K100:K166" si="30">F100*H100+M100*(1-H100)</f>
        <v>1.397225365282047</v>
      </c>
      <c r="L100" s="12">
        <v>1.1509912619001466</v>
      </c>
      <c r="M100" s="12">
        <f t="shared" ref="M100:M146" si="31">J100/$J$223</f>
        <v>1.0479181901077435</v>
      </c>
      <c r="N100" s="12">
        <f t="shared" ref="N100:N146" si="32">K100/$K$223</f>
        <v>1.367785391533312</v>
      </c>
      <c r="O100" s="14">
        <f t="shared" ref="O100:O146" si="33">L100/$L$223</f>
        <v>1.150991261900147</v>
      </c>
      <c r="P100" s="12">
        <f>O100/$O$166</f>
        <v>1.2203578225183631</v>
      </c>
    </row>
    <row r="101" spans="1:16" x14ac:dyDescent="0.25">
      <c r="A101" s="28" t="s">
        <v>60</v>
      </c>
      <c r="B101" s="16">
        <v>22501</v>
      </c>
      <c r="C101" s="16">
        <v>1173135.46</v>
      </c>
      <c r="D101" s="11">
        <f t="shared" si="27"/>
        <v>52.14</v>
      </c>
      <c r="E101" s="29">
        <v>0.93938705928942212</v>
      </c>
      <c r="F101" s="12">
        <f t="shared" si="28"/>
        <v>0.83277235529007909</v>
      </c>
      <c r="G101" s="16">
        <v>612</v>
      </c>
      <c r="H101" s="13">
        <f t="shared" si="29"/>
        <v>0.45166359162544856</v>
      </c>
      <c r="I101" s="19">
        <v>6852</v>
      </c>
      <c r="J101" s="12">
        <v>1.6890000000000001</v>
      </c>
      <c r="K101" s="12">
        <f t="shared" si="30"/>
        <v>1.3057490024362552</v>
      </c>
      <c r="L101" s="12">
        <v>1.318598057965396</v>
      </c>
      <c r="M101" s="12">
        <f t="shared" si="31"/>
        <v>1.6953389110076427</v>
      </c>
      <c r="N101" s="12">
        <f t="shared" si="32"/>
        <v>1.2782364641519246</v>
      </c>
      <c r="O101" s="14">
        <f t="shared" si="33"/>
        <v>1.3185980579653964</v>
      </c>
      <c r="P101" s="12">
        <f>O101/$O$166</f>
        <v>1.3980657439041395</v>
      </c>
    </row>
    <row r="102" spans="1:16" x14ac:dyDescent="0.25">
      <c r="A102" s="28" t="s">
        <v>61</v>
      </c>
      <c r="B102" s="16">
        <v>26309.25</v>
      </c>
      <c r="C102" s="16">
        <v>1341153.93</v>
      </c>
      <c r="D102" s="11">
        <f t="shared" si="27"/>
        <v>50.98</v>
      </c>
      <c r="E102" s="29">
        <v>0.9382281950205863</v>
      </c>
      <c r="F102" s="12">
        <f t="shared" si="28"/>
        <v>0.81525073203424492</v>
      </c>
      <c r="G102" s="16">
        <v>650</v>
      </c>
      <c r="H102" s="13">
        <f t="shared" si="29"/>
        <v>0.46547466812563137</v>
      </c>
      <c r="I102" s="19">
        <v>8623</v>
      </c>
      <c r="J102" s="12">
        <v>1.6160000000000001</v>
      </c>
      <c r="K102" s="12">
        <f t="shared" si="30"/>
        <v>1.2465133632094076</v>
      </c>
      <c r="L102" s="12">
        <v>1.311893786122786</v>
      </c>
      <c r="M102" s="12">
        <f t="shared" si="31"/>
        <v>1.6220649379445533</v>
      </c>
      <c r="N102" s="12">
        <f t="shared" si="32"/>
        <v>1.2202489382983093</v>
      </c>
      <c r="O102" s="14">
        <f t="shared" si="33"/>
        <v>1.3118937861227864</v>
      </c>
      <c r="P102" s="12">
        <f t="shared" ref="P102:P168" si="34">O102/$O$166</f>
        <v>1.3909574270487084</v>
      </c>
    </row>
    <row r="103" spans="1:16" x14ac:dyDescent="0.25">
      <c r="A103" s="28" t="s">
        <v>62</v>
      </c>
      <c r="B103" s="16">
        <v>23639.333330000001</v>
      </c>
      <c r="C103" s="16">
        <v>1569388.2</v>
      </c>
      <c r="D103" s="11">
        <f t="shared" si="27"/>
        <v>66.39</v>
      </c>
      <c r="E103" s="29">
        <v>0.92135106193651917</v>
      </c>
      <c r="F103" s="12">
        <f t="shared" si="28"/>
        <v>1.0811286445609154</v>
      </c>
      <c r="G103" s="16">
        <v>643</v>
      </c>
      <c r="H103" s="13">
        <f t="shared" si="29"/>
        <v>0.46296148147911109</v>
      </c>
      <c r="I103" s="19">
        <v>8513</v>
      </c>
      <c r="J103" s="12">
        <v>1.5740000000000001</v>
      </c>
      <c r="K103" s="12">
        <f t="shared" si="30"/>
        <v>1.3489919999070299</v>
      </c>
      <c r="L103" s="12">
        <v>1.2984852424375659</v>
      </c>
      <c r="M103" s="12">
        <f t="shared" si="31"/>
        <v>1.5799073096068854</v>
      </c>
      <c r="N103" s="12">
        <f t="shared" si="32"/>
        <v>1.3205683181937369</v>
      </c>
      <c r="O103" s="14">
        <f t="shared" si="33"/>
        <v>1.2984852424375664</v>
      </c>
      <c r="P103" s="12">
        <f t="shared" si="34"/>
        <v>1.3767407933378464</v>
      </c>
    </row>
    <row r="104" spans="1:16" x14ac:dyDescent="0.25">
      <c r="A104" s="28" t="s">
        <v>63</v>
      </c>
      <c r="B104" s="16">
        <v>24027.25</v>
      </c>
      <c r="C104" s="16">
        <v>1431252.28</v>
      </c>
      <c r="D104" s="11">
        <f t="shared" si="27"/>
        <v>59.57</v>
      </c>
      <c r="E104" s="29">
        <v>0.83057453753747401</v>
      </c>
      <c r="F104" s="12">
        <f t="shared" si="28"/>
        <v>1.0760905890646988</v>
      </c>
      <c r="G104" s="16">
        <v>677</v>
      </c>
      <c r="H104" s="13">
        <f t="shared" si="29"/>
        <v>0.47504385762439522</v>
      </c>
      <c r="I104" s="19">
        <v>8683</v>
      </c>
      <c r="J104" s="12">
        <v>1.55</v>
      </c>
      <c r="K104" s="12">
        <f t="shared" si="30"/>
        <v>1.327926039176941</v>
      </c>
      <c r="L104" s="12">
        <v>1.2850766987523461</v>
      </c>
      <c r="M104" s="12">
        <f t="shared" si="31"/>
        <v>1.5558172362710752</v>
      </c>
      <c r="N104" s="12">
        <f t="shared" si="32"/>
        <v>1.2999462238192809</v>
      </c>
      <c r="O104" s="14">
        <f t="shared" si="33"/>
        <v>1.2850766987523465</v>
      </c>
      <c r="P104" s="12">
        <f t="shared" si="34"/>
        <v>1.3625241596269844</v>
      </c>
    </row>
    <row r="105" spans="1:16" x14ac:dyDescent="0.25">
      <c r="A105" s="28" t="s">
        <v>64</v>
      </c>
      <c r="B105" s="16">
        <v>25459.416669999999</v>
      </c>
      <c r="C105" s="16">
        <v>1599532.31</v>
      </c>
      <c r="D105" s="11">
        <f t="shared" si="27"/>
        <v>62.83</v>
      </c>
      <c r="E105" s="29">
        <v>0.85093663723401258</v>
      </c>
      <c r="F105" s="12">
        <f t="shared" si="28"/>
        <v>1.1078212291834959</v>
      </c>
      <c r="G105" s="16">
        <v>688</v>
      </c>
      <c r="H105" s="13">
        <f t="shared" si="29"/>
        <v>0.4788875998951459</v>
      </c>
      <c r="I105" s="19">
        <v>7544</v>
      </c>
      <c r="J105" s="12">
        <v>1.5089999999999999</v>
      </c>
      <c r="K105" s="12">
        <f t="shared" si="30"/>
        <v>1.319831708952472</v>
      </c>
      <c r="L105" s="12">
        <v>1.2716681550671263</v>
      </c>
      <c r="M105" s="12">
        <f t="shared" si="31"/>
        <v>1.5146633609890658</v>
      </c>
      <c r="N105" s="12">
        <f t="shared" si="32"/>
        <v>1.292022443654411</v>
      </c>
      <c r="O105" s="14">
        <f t="shared" si="33"/>
        <v>1.2716681550671267</v>
      </c>
      <c r="P105" s="12">
        <f t="shared" si="34"/>
        <v>1.3483075259161224</v>
      </c>
    </row>
    <row r="106" spans="1:16" x14ac:dyDescent="0.25">
      <c r="A106" s="28" t="s">
        <v>65</v>
      </c>
      <c r="B106" s="16">
        <v>30383.25</v>
      </c>
      <c r="C106" s="16">
        <v>2135705.35</v>
      </c>
      <c r="D106" s="11">
        <f t="shared" si="27"/>
        <v>70.290000000000006</v>
      </c>
      <c r="E106" s="29">
        <v>0.8440814331665023</v>
      </c>
      <c r="F106" s="12">
        <f t="shared" si="28"/>
        <v>1.249421693185522</v>
      </c>
      <c r="G106" s="16">
        <v>876</v>
      </c>
      <c r="H106" s="13">
        <f t="shared" si="29"/>
        <v>0.54037024344425177</v>
      </c>
      <c r="I106" s="19">
        <v>9204</v>
      </c>
      <c r="J106" s="12">
        <v>1.276</v>
      </c>
      <c r="K106" s="12">
        <f t="shared" si="30"/>
        <v>1.2638389943673216</v>
      </c>
      <c r="L106" s="12">
        <v>1.1979211647984165</v>
      </c>
      <c r="M106" s="12">
        <f t="shared" si="31"/>
        <v>1.2807888990205754</v>
      </c>
      <c r="N106" s="12">
        <f t="shared" si="32"/>
        <v>1.2372095130099667</v>
      </c>
      <c r="O106" s="14">
        <f t="shared" si="33"/>
        <v>1.1979211647984169</v>
      </c>
      <c r="P106" s="12">
        <f t="shared" si="34"/>
        <v>1.2701160405063805</v>
      </c>
    </row>
    <row r="107" spans="1:16" x14ac:dyDescent="0.25">
      <c r="A107" s="28" t="s">
        <v>66</v>
      </c>
      <c r="B107" s="16">
        <v>34779.916669999999</v>
      </c>
      <c r="C107" s="16">
        <v>2334821.33</v>
      </c>
      <c r="D107" s="11">
        <f t="shared" si="27"/>
        <v>67.13</v>
      </c>
      <c r="E107" s="29">
        <v>0.87017580920325077</v>
      </c>
      <c r="F107" s="12">
        <f t="shared" si="28"/>
        <v>1.1574693180362312</v>
      </c>
      <c r="G107" s="16">
        <v>1033</v>
      </c>
      <c r="H107" s="13">
        <f t="shared" si="29"/>
        <v>0.58679922744779867</v>
      </c>
      <c r="I107" s="19">
        <v>10770</v>
      </c>
      <c r="J107" s="12">
        <v>1.2729999999999999</v>
      </c>
      <c r="K107" s="12">
        <f t="shared" si="30"/>
        <v>1.2071808095556262</v>
      </c>
      <c r="L107" s="12">
        <v>1.1945690288771114</v>
      </c>
      <c r="M107" s="12">
        <f t="shared" si="31"/>
        <v>1.2777776398535989</v>
      </c>
      <c r="N107" s="12">
        <f t="shared" si="32"/>
        <v>1.1817451338039766</v>
      </c>
      <c r="O107" s="14">
        <f t="shared" si="33"/>
        <v>1.1945690288771118</v>
      </c>
      <c r="P107" s="12">
        <f t="shared" si="34"/>
        <v>1.2665618820786648</v>
      </c>
    </row>
    <row r="108" spans="1:16" x14ac:dyDescent="0.25">
      <c r="A108" s="28" t="s">
        <v>67</v>
      </c>
      <c r="B108" s="16">
        <v>36013.583330000001</v>
      </c>
      <c r="C108" s="16">
        <v>2631955.42</v>
      </c>
      <c r="D108" s="11">
        <f t="shared" si="27"/>
        <v>73.08</v>
      </c>
      <c r="E108" s="29">
        <v>0.88547906880041782</v>
      </c>
      <c r="F108" s="12">
        <f t="shared" si="28"/>
        <v>1.2382834977850523</v>
      </c>
      <c r="G108" s="16">
        <v>1107</v>
      </c>
      <c r="H108" s="13">
        <f t="shared" si="29"/>
        <v>0.60745370193949766</v>
      </c>
      <c r="I108" s="19">
        <v>11745</v>
      </c>
      <c r="J108" s="12">
        <v>1.244</v>
      </c>
      <c r="K108" s="12">
        <f t="shared" si="30"/>
        <v>1.2423602102103288</v>
      </c>
      <c r="L108" s="12">
        <v>1.1778083492705864</v>
      </c>
      <c r="M108" s="12">
        <f t="shared" si="31"/>
        <v>1.2486688012394951</v>
      </c>
      <c r="N108" s="12">
        <f t="shared" si="32"/>
        <v>1.216183293526826</v>
      </c>
      <c r="O108" s="14">
        <f t="shared" si="33"/>
        <v>1.1778083492705869</v>
      </c>
      <c r="P108" s="12">
        <f t="shared" si="34"/>
        <v>1.2487910899400871</v>
      </c>
    </row>
    <row r="109" spans="1:16" x14ac:dyDescent="0.25">
      <c r="A109" s="28" t="s">
        <v>68</v>
      </c>
      <c r="B109" s="16">
        <v>34631.833330000001</v>
      </c>
      <c r="C109" s="16">
        <v>2541075.5299999998</v>
      </c>
      <c r="D109" s="11">
        <f t="shared" si="27"/>
        <v>73.37</v>
      </c>
      <c r="E109" s="29">
        <v>0.87925812133897907</v>
      </c>
      <c r="F109" s="12">
        <f t="shared" si="28"/>
        <v>1.2519932197216246</v>
      </c>
      <c r="G109" s="16">
        <v>1000</v>
      </c>
      <c r="H109" s="13">
        <f t="shared" si="29"/>
        <v>0.57735026918962573</v>
      </c>
      <c r="I109" s="19">
        <v>12323</v>
      </c>
      <c r="J109" s="12">
        <v>1.177</v>
      </c>
      <c r="K109" s="12">
        <f t="shared" si="30"/>
        <v>1.2221643459071758</v>
      </c>
      <c r="L109" s="12">
        <v>1.1643998055853666</v>
      </c>
      <c r="M109" s="12">
        <f t="shared" si="31"/>
        <v>1.1814173465103583</v>
      </c>
      <c r="N109" s="12">
        <f t="shared" si="32"/>
        <v>1.1964129623765141</v>
      </c>
      <c r="O109" s="14">
        <f t="shared" si="33"/>
        <v>1.164399805585367</v>
      </c>
      <c r="P109" s="12">
        <f t="shared" si="34"/>
        <v>1.2345744562292253</v>
      </c>
    </row>
    <row r="110" spans="1:16" x14ac:dyDescent="0.25">
      <c r="A110" s="28" t="s">
        <v>69</v>
      </c>
      <c r="B110" s="16">
        <v>42717.666669999999</v>
      </c>
      <c r="C110" s="16">
        <v>2630171.0499999998</v>
      </c>
      <c r="D110" s="11">
        <f t="shared" si="27"/>
        <v>61.57</v>
      </c>
      <c r="E110" s="29">
        <v>0.92186475723815264</v>
      </c>
      <c r="F110" s="12">
        <f t="shared" si="28"/>
        <v>1.0020785999064517</v>
      </c>
      <c r="G110" s="16">
        <v>1294</v>
      </c>
      <c r="H110" s="13">
        <f t="shared" si="29"/>
        <v>0.65675972267895155</v>
      </c>
      <c r="I110" s="19">
        <v>13969</v>
      </c>
      <c r="J110" s="12">
        <v>1.1060000000000001</v>
      </c>
      <c r="K110" s="12">
        <f t="shared" si="30"/>
        <v>1.0391733591449683</v>
      </c>
      <c r="L110" s="12">
        <v>1.1509912619001466</v>
      </c>
      <c r="M110" s="12">
        <f t="shared" si="31"/>
        <v>1.1101508795585866</v>
      </c>
      <c r="N110" s="12">
        <f t="shared" si="32"/>
        <v>1.0172776527157932</v>
      </c>
      <c r="O110" s="14">
        <f t="shared" si="33"/>
        <v>1.150991261900147</v>
      </c>
      <c r="P110" s="12">
        <f t="shared" si="34"/>
        <v>1.2203578225183631</v>
      </c>
    </row>
    <row r="111" spans="1:16" x14ac:dyDescent="0.25">
      <c r="A111" s="28" t="s">
        <v>70</v>
      </c>
      <c r="B111" s="16">
        <v>35078.083330000001</v>
      </c>
      <c r="C111" s="16">
        <v>2893439.63</v>
      </c>
      <c r="D111" s="11">
        <f t="shared" si="27"/>
        <v>82.49</v>
      </c>
      <c r="E111" s="29">
        <v>0.92083044880966314</v>
      </c>
      <c r="F111" s="12">
        <f t="shared" si="28"/>
        <v>1.3440687332327115</v>
      </c>
      <c r="G111" s="16">
        <v>1193</v>
      </c>
      <c r="H111" s="13">
        <f t="shared" si="29"/>
        <v>0.63060817205826525</v>
      </c>
      <c r="I111" s="19">
        <v>11745</v>
      </c>
      <c r="J111" s="12">
        <v>1.105</v>
      </c>
      <c r="K111" s="12">
        <f t="shared" si="30"/>
        <v>1.2572906114997873</v>
      </c>
      <c r="L111" s="12">
        <v>1.1174699026870969</v>
      </c>
      <c r="M111" s="12">
        <f t="shared" si="31"/>
        <v>1.1091471265029278</v>
      </c>
      <c r="N111" s="12">
        <f t="shared" si="32"/>
        <v>1.2307991066095845</v>
      </c>
      <c r="O111" s="14">
        <f t="shared" si="33"/>
        <v>1.1174699026870973</v>
      </c>
      <c r="P111" s="12">
        <f t="shared" si="34"/>
        <v>1.184816238241208</v>
      </c>
    </row>
    <row r="112" spans="1:16" x14ac:dyDescent="0.25">
      <c r="A112" s="28" t="s">
        <v>71</v>
      </c>
      <c r="B112" s="16">
        <v>34099.416669999999</v>
      </c>
      <c r="C112" s="16">
        <v>2594999.7599999998</v>
      </c>
      <c r="D112" s="11">
        <f t="shared" si="27"/>
        <v>76.099999999999994</v>
      </c>
      <c r="E112" s="29">
        <v>0.93419631881667831</v>
      </c>
      <c r="F112" s="12">
        <f t="shared" si="28"/>
        <v>1.2222114595868452</v>
      </c>
      <c r="G112" s="16">
        <v>1128</v>
      </c>
      <c r="H112" s="13">
        <f t="shared" si="29"/>
        <v>0.61318838867023562</v>
      </c>
      <c r="I112" s="19">
        <v>11663</v>
      </c>
      <c r="J112" s="12">
        <v>1.0920000000000001</v>
      </c>
      <c r="K112" s="12">
        <f t="shared" si="30"/>
        <v>1.1734294393438549</v>
      </c>
      <c r="L112" s="12">
        <v>1.1040613590018769</v>
      </c>
      <c r="M112" s="12">
        <f t="shared" si="31"/>
        <v>1.096098336779364</v>
      </c>
      <c r="N112" s="12">
        <f t="shared" si="32"/>
        <v>1.1487049154777265</v>
      </c>
      <c r="O112" s="14">
        <f t="shared" si="33"/>
        <v>1.1040613590018773</v>
      </c>
      <c r="P112" s="12">
        <f t="shared" si="34"/>
        <v>1.1705996045303457</v>
      </c>
    </row>
    <row r="113" spans="1:16" x14ac:dyDescent="0.25">
      <c r="A113" s="28" t="s">
        <v>72</v>
      </c>
      <c r="B113" s="16">
        <v>32307.833330000001</v>
      </c>
      <c r="C113" s="16">
        <v>2477810.34</v>
      </c>
      <c r="D113" s="11">
        <f t="shared" si="27"/>
        <v>76.69</v>
      </c>
      <c r="E113" s="29">
        <v>0.93007621470907453</v>
      </c>
      <c r="F113" s="12">
        <f t="shared" si="28"/>
        <v>1.2371434095589362</v>
      </c>
      <c r="G113" s="16">
        <v>1059</v>
      </c>
      <c r="H113" s="13">
        <f t="shared" si="29"/>
        <v>0.59413803110051788</v>
      </c>
      <c r="I113" s="19">
        <v>10775</v>
      </c>
      <c r="J113" s="12">
        <v>1.0920000000000001</v>
      </c>
      <c r="K113" s="12">
        <f t="shared" si="30"/>
        <v>1.1798985786170482</v>
      </c>
      <c r="L113" s="12">
        <v>1.0973570871592668</v>
      </c>
      <c r="M113" s="12">
        <f t="shared" si="31"/>
        <v>1.096098336779364</v>
      </c>
      <c r="N113" s="12">
        <f t="shared" si="32"/>
        <v>1.1550377479709886</v>
      </c>
      <c r="O113" s="14">
        <f t="shared" si="33"/>
        <v>1.0973570871592673</v>
      </c>
      <c r="P113" s="12">
        <f t="shared" si="34"/>
        <v>1.1634912876749146</v>
      </c>
    </row>
    <row r="114" spans="1:16" x14ac:dyDescent="0.25">
      <c r="A114" s="28" t="s">
        <v>73</v>
      </c>
      <c r="B114" s="16">
        <v>30581.75</v>
      </c>
      <c r="C114" s="16">
        <v>2879084.52</v>
      </c>
      <c r="D114" s="11">
        <f t="shared" si="27"/>
        <v>94.14</v>
      </c>
      <c r="E114" s="29">
        <v>0.96048422001853762</v>
      </c>
      <c r="F114" s="12">
        <f t="shared" si="28"/>
        <v>1.4705635801607013</v>
      </c>
      <c r="G114" s="16">
        <v>1118</v>
      </c>
      <c r="H114" s="13">
        <f t="shared" si="29"/>
        <v>0.61046430417074071</v>
      </c>
      <c r="I114" s="19">
        <v>10172</v>
      </c>
      <c r="J114" s="12">
        <v>1.091</v>
      </c>
      <c r="K114" s="12">
        <f t="shared" si="30"/>
        <v>1.3243050033713024</v>
      </c>
      <c r="L114" s="12">
        <v>1.0906528153166568</v>
      </c>
      <c r="M114" s="12">
        <f t="shared" si="31"/>
        <v>1.0950945837237052</v>
      </c>
      <c r="N114" s="12">
        <f t="shared" si="32"/>
        <v>1.2964014843661924</v>
      </c>
      <c r="O114" s="14">
        <f t="shared" si="33"/>
        <v>1.0906528153166573</v>
      </c>
      <c r="P114" s="12">
        <f t="shared" si="34"/>
        <v>1.1563829708194835</v>
      </c>
    </row>
    <row r="115" spans="1:16" x14ac:dyDescent="0.25">
      <c r="A115" s="28" t="s">
        <v>74</v>
      </c>
      <c r="B115" s="16">
        <v>26015.583330000001</v>
      </c>
      <c r="C115" s="16">
        <v>1284682.57</v>
      </c>
      <c r="D115" s="11">
        <f t="shared" si="27"/>
        <v>49.38</v>
      </c>
      <c r="E115" s="29">
        <v>0.96719944191086304</v>
      </c>
      <c r="F115" s="12">
        <f t="shared" si="28"/>
        <v>0.76601080315098669</v>
      </c>
      <c r="G115" s="16">
        <v>659</v>
      </c>
      <c r="H115" s="13">
        <f t="shared" si="29"/>
        <v>0.46868610675660816</v>
      </c>
      <c r="I115" s="19">
        <v>7974</v>
      </c>
      <c r="J115" s="12">
        <v>1.3140000000000001</v>
      </c>
      <c r="K115" s="12">
        <f t="shared" si="30"/>
        <v>1.059785259290444</v>
      </c>
      <c r="L115" s="12">
        <v>1.1509912619001466</v>
      </c>
      <c r="M115" s="12">
        <f t="shared" si="31"/>
        <v>1.3189315151356082</v>
      </c>
      <c r="N115" s="12">
        <f t="shared" si="32"/>
        <v>1.0374552537036152</v>
      </c>
      <c r="O115" s="14">
        <f t="shared" si="33"/>
        <v>1.150991261900147</v>
      </c>
      <c r="P115" s="12">
        <f t="shared" si="34"/>
        <v>1.2203578225183631</v>
      </c>
    </row>
    <row r="116" spans="1:16" x14ac:dyDescent="0.25">
      <c r="A116" s="28" t="s">
        <v>75</v>
      </c>
      <c r="B116" s="16">
        <v>32086.666669999999</v>
      </c>
      <c r="C116" s="16">
        <v>1523634.39</v>
      </c>
      <c r="D116" s="11">
        <f t="shared" si="27"/>
        <v>47.48</v>
      </c>
      <c r="E116" s="29">
        <v>0.95356263086640092</v>
      </c>
      <c r="F116" s="12">
        <f t="shared" si="28"/>
        <v>0.74707006279846411</v>
      </c>
      <c r="G116" s="16">
        <v>805</v>
      </c>
      <c r="H116" s="13">
        <f t="shared" si="29"/>
        <v>0.51800900893066837</v>
      </c>
      <c r="I116" s="19">
        <v>10535</v>
      </c>
      <c r="J116" s="12">
        <v>1.264</v>
      </c>
      <c r="K116" s="12">
        <f t="shared" si="30"/>
        <v>0.99851213446049991</v>
      </c>
      <c r="L116" s="12">
        <v>1.1442869900575365</v>
      </c>
      <c r="M116" s="12">
        <f t="shared" si="31"/>
        <v>1.2687438623526703</v>
      </c>
      <c r="N116" s="12">
        <f t="shared" si="32"/>
        <v>0.97747317270333456</v>
      </c>
      <c r="O116" s="14">
        <f t="shared" si="33"/>
        <v>1.144286990057537</v>
      </c>
      <c r="P116" s="12">
        <f t="shared" si="34"/>
        <v>1.213249505662932</v>
      </c>
    </row>
    <row r="117" spans="1:16" x14ac:dyDescent="0.25">
      <c r="A117" s="28" t="s">
        <v>76</v>
      </c>
      <c r="B117" s="16">
        <v>29760.416669999999</v>
      </c>
      <c r="C117" s="16">
        <v>1595719.31</v>
      </c>
      <c r="D117" s="11">
        <f t="shared" si="27"/>
        <v>53.62</v>
      </c>
      <c r="E117" s="29">
        <v>0.93481916939436571</v>
      </c>
      <c r="F117" s="12">
        <f t="shared" si="28"/>
        <v>0.86059545163427309</v>
      </c>
      <c r="G117" s="16">
        <v>774</v>
      </c>
      <c r="H117" s="13">
        <f t="shared" si="29"/>
        <v>0.50793700396801178</v>
      </c>
      <c r="I117" s="19">
        <v>10510</v>
      </c>
      <c r="J117" s="12">
        <v>1.252</v>
      </c>
      <c r="K117" s="12">
        <f t="shared" si="30"/>
        <v>1.0555032646079376</v>
      </c>
      <c r="L117" s="12">
        <v>1.1308784463723167</v>
      </c>
      <c r="M117" s="12">
        <f t="shared" si="31"/>
        <v>1.2566988256847653</v>
      </c>
      <c r="N117" s="12">
        <f t="shared" si="32"/>
        <v>1.0332634819831146</v>
      </c>
      <c r="O117" s="14">
        <f t="shared" si="33"/>
        <v>1.1308784463723172</v>
      </c>
      <c r="P117" s="12">
        <f t="shared" si="34"/>
        <v>1.19903287195207</v>
      </c>
    </row>
    <row r="118" spans="1:16" x14ac:dyDescent="0.25">
      <c r="A118" s="28" t="s">
        <v>77</v>
      </c>
      <c r="B118" s="16">
        <v>30478.666669999999</v>
      </c>
      <c r="C118" s="16">
        <v>1408752.67</v>
      </c>
      <c r="D118" s="11">
        <f t="shared" si="27"/>
        <v>46.22</v>
      </c>
      <c r="E118" s="29">
        <v>0.82106479752348072</v>
      </c>
      <c r="F118" s="12">
        <f t="shared" si="28"/>
        <v>0.8446024850094167</v>
      </c>
      <c r="G118" s="16">
        <v>815</v>
      </c>
      <c r="H118" s="13">
        <f t="shared" si="29"/>
        <v>0.52121652570372967</v>
      </c>
      <c r="I118" s="19">
        <v>11168</v>
      </c>
      <c r="J118" s="12">
        <v>1.238</v>
      </c>
      <c r="K118" s="12">
        <f t="shared" si="30"/>
        <v>1.0351792774882065</v>
      </c>
      <c r="L118" s="12">
        <v>1.1174699026870969</v>
      </c>
      <c r="M118" s="12">
        <f t="shared" si="31"/>
        <v>1.2426462829055427</v>
      </c>
      <c r="N118" s="12">
        <f t="shared" si="32"/>
        <v>1.0133677276038859</v>
      </c>
      <c r="O118" s="14">
        <f t="shared" si="33"/>
        <v>1.1174699026870973</v>
      </c>
      <c r="P118" s="12">
        <f t="shared" si="34"/>
        <v>1.184816238241208</v>
      </c>
    </row>
    <row r="119" spans="1:16" x14ac:dyDescent="0.25">
      <c r="A119" s="28" t="s">
        <v>78</v>
      </c>
      <c r="B119" s="16">
        <v>32616</v>
      </c>
      <c r="C119" s="16">
        <v>1827670.61</v>
      </c>
      <c r="D119" s="11">
        <f t="shared" si="27"/>
        <v>56.04</v>
      </c>
      <c r="E119" s="29">
        <v>0.83779628444817844</v>
      </c>
      <c r="F119" s="12">
        <f t="shared" si="28"/>
        <v>1.0035974355083757</v>
      </c>
      <c r="G119" s="16">
        <v>892</v>
      </c>
      <c r="H119" s="13">
        <f t="shared" si="29"/>
        <v>0.54528280124476081</v>
      </c>
      <c r="I119" s="19">
        <v>9820</v>
      </c>
      <c r="J119" s="12">
        <v>1.1950000000000001</v>
      </c>
      <c r="K119" s="12">
        <f t="shared" si="30"/>
        <v>1.092670835320904</v>
      </c>
      <c r="L119" s="12">
        <v>1.1040613590018769</v>
      </c>
      <c r="M119" s="12">
        <f t="shared" si="31"/>
        <v>1.199484901512216</v>
      </c>
      <c r="N119" s="12">
        <f t="shared" si="32"/>
        <v>1.0696479204016904</v>
      </c>
      <c r="O119" s="14">
        <f t="shared" si="33"/>
        <v>1.1040613590018773</v>
      </c>
      <c r="P119" s="12">
        <f t="shared" si="34"/>
        <v>1.1705996045303457</v>
      </c>
    </row>
    <row r="120" spans="1:16" x14ac:dyDescent="0.25">
      <c r="A120" s="28" t="s">
        <v>79</v>
      </c>
      <c r="B120" s="16">
        <v>37706.583330000001</v>
      </c>
      <c r="C120" s="16">
        <v>2035541.72</v>
      </c>
      <c r="D120" s="11">
        <f t="shared" si="27"/>
        <v>53.98</v>
      </c>
      <c r="E120" s="29">
        <v>0.85472153163261111</v>
      </c>
      <c r="F120" s="12">
        <f t="shared" si="28"/>
        <v>0.94756297302105263</v>
      </c>
      <c r="G120" s="16">
        <v>1114</v>
      </c>
      <c r="H120" s="13">
        <f t="shared" si="29"/>
        <v>0.60937126067228786</v>
      </c>
      <c r="I120" s="19">
        <v>11466</v>
      </c>
      <c r="J120" s="12">
        <v>1.0920000000000001</v>
      </c>
      <c r="K120" s="12">
        <f t="shared" si="30"/>
        <v>1.0055851549115449</v>
      </c>
      <c r="L120" s="12">
        <v>1.0873006793953517</v>
      </c>
      <c r="M120" s="12">
        <f t="shared" si="31"/>
        <v>1.096098336779364</v>
      </c>
      <c r="N120" s="12">
        <f t="shared" si="32"/>
        <v>0.98439716240989328</v>
      </c>
      <c r="O120" s="14">
        <f t="shared" si="33"/>
        <v>1.0873006793953521</v>
      </c>
      <c r="P120" s="12">
        <f t="shared" si="34"/>
        <v>1.1528288123917678</v>
      </c>
    </row>
    <row r="121" spans="1:16" x14ac:dyDescent="0.25">
      <c r="A121" s="28" t="s">
        <v>80</v>
      </c>
      <c r="B121" s="16">
        <v>41379.416669999999</v>
      </c>
      <c r="C121" s="16">
        <v>2204925.41</v>
      </c>
      <c r="D121" s="11">
        <f t="shared" si="27"/>
        <v>53.29</v>
      </c>
      <c r="E121" s="29">
        <v>0.85484962777042972</v>
      </c>
      <c r="F121" s="12">
        <f t="shared" si="28"/>
        <v>0.93531056398446177</v>
      </c>
      <c r="G121" s="16">
        <v>1175</v>
      </c>
      <c r="H121" s="13">
        <f t="shared" si="29"/>
        <v>0.62583277851728625</v>
      </c>
      <c r="I121" s="19">
        <v>13305</v>
      </c>
      <c r="J121" s="12">
        <v>1.0920000000000001</v>
      </c>
      <c r="K121" s="12">
        <f t="shared" si="30"/>
        <v>0.99547207817952421</v>
      </c>
      <c r="L121" s="12">
        <v>1.0839485434740468</v>
      </c>
      <c r="M121" s="12">
        <f t="shared" si="31"/>
        <v>1.096098336779364</v>
      </c>
      <c r="N121" s="12">
        <f t="shared" si="32"/>
        <v>0.97449717135532132</v>
      </c>
      <c r="O121" s="14">
        <f t="shared" si="33"/>
        <v>1.0839485434740472</v>
      </c>
      <c r="P121" s="12">
        <f t="shared" si="34"/>
        <v>1.1492746539640524</v>
      </c>
    </row>
    <row r="122" spans="1:16" x14ac:dyDescent="0.25">
      <c r="A122" s="28" t="s">
        <v>81</v>
      </c>
      <c r="B122" s="16">
        <v>41622.416669999999</v>
      </c>
      <c r="C122" s="16">
        <v>2448156.79</v>
      </c>
      <c r="D122" s="11">
        <f t="shared" si="27"/>
        <v>58.82</v>
      </c>
      <c r="E122" s="29">
        <v>0.86670761115383343</v>
      </c>
      <c r="F122" s="12">
        <f t="shared" si="28"/>
        <v>1.0182449292012727</v>
      </c>
      <c r="G122" s="16">
        <v>1248</v>
      </c>
      <c r="H122" s="13">
        <f t="shared" si="29"/>
        <v>0.644980619863884</v>
      </c>
      <c r="I122" s="19">
        <v>13650</v>
      </c>
      <c r="J122" s="12">
        <v>1.091</v>
      </c>
      <c r="K122" s="12">
        <f t="shared" si="30"/>
        <v>1.0455280459135012</v>
      </c>
      <c r="L122" s="12">
        <v>1.0805964075527417</v>
      </c>
      <c r="M122" s="12">
        <f t="shared" si="31"/>
        <v>1.0950945837237052</v>
      </c>
      <c r="N122" s="12">
        <f t="shared" si="32"/>
        <v>1.0234984442543256</v>
      </c>
      <c r="O122" s="14">
        <f t="shared" si="33"/>
        <v>1.0805964075527421</v>
      </c>
      <c r="P122" s="12">
        <f t="shared" si="34"/>
        <v>1.1457204955363367</v>
      </c>
    </row>
    <row r="123" spans="1:16" x14ac:dyDescent="0.25">
      <c r="A123" s="28" t="s">
        <v>82</v>
      </c>
      <c r="B123" s="16">
        <v>40230.5</v>
      </c>
      <c r="C123" s="16">
        <v>2390948.65</v>
      </c>
      <c r="D123" s="11">
        <f t="shared" si="27"/>
        <v>59.43</v>
      </c>
      <c r="E123" s="29">
        <v>0.8756402559557418</v>
      </c>
      <c r="F123" s="12">
        <f t="shared" si="28"/>
        <v>1.0183096450451747</v>
      </c>
      <c r="G123" s="16">
        <v>1259</v>
      </c>
      <c r="H123" s="13">
        <f t="shared" si="29"/>
        <v>0.64781684654435057</v>
      </c>
      <c r="I123" s="19">
        <v>14584</v>
      </c>
      <c r="J123" s="12">
        <v>1.0900000000000001</v>
      </c>
      <c r="K123" s="12">
        <f t="shared" si="30"/>
        <v>1.0449985019704457</v>
      </c>
      <c r="L123" s="12">
        <v>1.077244271631437</v>
      </c>
      <c r="M123" s="12">
        <f t="shared" si="31"/>
        <v>1.0940908306680466</v>
      </c>
      <c r="N123" s="12">
        <f t="shared" si="32"/>
        <v>1.0229800579671284</v>
      </c>
      <c r="O123" s="14">
        <f t="shared" si="33"/>
        <v>1.0772442716314374</v>
      </c>
      <c r="P123" s="12">
        <f t="shared" si="34"/>
        <v>1.1421663371086215</v>
      </c>
    </row>
    <row r="124" spans="1:16" x14ac:dyDescent="0.25">
      <c r="A124" s="28" t="s">
        <v>83</v>
      </c>
      <c r="B124" s="16">
        <v>3268.1666700000001</v>
      </c>
      <c r="C124" s="16">
        <v>463606.1</v>
      </c>
      <c r="D124" s="11">
        <f t="shared" si="27"/>
        <v>141.86000000000001</v>
      </c>
      <c r="E124" s="29">
        <v>0.94368288982438431</v>
      </c>
      <c r="F124" s="12">
        <f t="shared" si="28"/>
        <v>2.2554526854069588</v>
      </c>
      <c r="G124" s="16">
        <v>141</v>
      </c>
      <c r="H124" s="13">
        <f t="shared" si="29"/>
        <v>0.216794833886788</v>
      </c>
      <c r="I124" s="19">
        <v>720</v>
      </c>
      <c r="J124" s="12">
        <v>1.286</v>
      </c>
      <c r="K124" s="12">
        <f t="shared" si="30"/>
        <v>1.4999524184726178</v>
      </c>
      <c r="L124" s="12">
        <v>1.2850766987523461</v>
      </c>
      <c r="M124" s="12">
        <f t="shared" si="31"/>
        <v>1.290826429577163</v>
      </c>
      <c r="N124" s="12">
        <f t="shared" si="32"/>
        <v>1.4683479537087882</v>
      </c>
      <c r="O124" s="14">
        <f t="shared" si="33"/>
        <v>1.2850766987523465</v>
      </c>
      <c r="P124" s="12">
        <f t="shared" si="34"/>
        <v>1.3625241596269844</v>
      </c>
    </row>
    <row r="125" spans="1:16" x14ac:dyDescent="0.25">
      <c r="A125" s="28" t="s">
        <v>84</v>
      </c>
      <c r="B125" s="16">
        <v>5639.1666699999996</v>
      </c>
      <c r="C125" s="16">
        <v>866747.44</v>
      </c>
      <c r="D125" s="11">
        <f t="shared" si="27"/>
        <v>153.69999999999999</v>
      </c>
      <c r="E125" s="29">
        <v>0.98270929870181145</v>
      </c>
      <c r="F125" s="12">
        <f t="shared" si="28"/>
        <v>2.3466517740049664</v>
      </c>
      <c r="G125" s="16">
        <v>239</v>
      </c>
      <c r="H125" s="13">
        <f t="shared" si="29"/>
        <v>0.28225284173355397</v>
      </c>
      <c r="I125" s="19">
        <v>1813</v>
      </c>
      <c r="J125" s="12">
        <v>1.268</v>
      </c>
      <c r="K125" s="12">
        <f t="shared" si="30"/>
        <v>1.5758681971568129</v>
      </c>
      <c r="L125" s="12">
        <v>1.2783724269097361</v>
      </c>
      <c r="M125" s="12">
        <f t="shared" si="31"/>
        <v>1.2727588745753053</v>
      </c>
      <c r="N125" s="12">
        <f t="shared" si="32"/>
        <v>1.5426641632847269</v>
      </c>
      <c r="O125" s="14">
        <f t="shared" si="33"/>
        <v>1.2783724269097365</v>
      </c>
      <c r="P125" s="12">
        <f t="shared" si="34"/>
        <v>1.3554158427715532</v>
      </c>
    </row>
    <row r="126" spans="1:16" x14ac:dyDescent="0.25">
      <c r="A126" s="28" t="s">
        <v>85</v>
      </c>
      <c r="B126" s="16">
        <v>6062.9166699999996</v>
      </c>
      <c r="C126" s="16">
        <v>967173.47</v>
      </c>
      <c r="D126" s="11">
        <f t="shared" si="27"/>
        <v>159.52000000000001</v>
      </c>
      <c r="E126" s="29">
        <v>0.92221457898328707</v>
      </c>
      <c r="F126" s="12">
        <f t="shared" si="28"/>
        <v>2.5952727316738411</v>
      </c>
      <c r="G126" s="16">
        <v>228</v>
      </c>
      <c r="H126" s="13">
        <f t="shared" si="29"/>
        <v>0.27568097504180444</v>
      </c>
      <c r="I126" s="19">
        <v>2879</v>
      </c>
      <c r="J126" s="12">
        <v>1.2509999999999999</v>
      </c>
      <c r="K126" s="12">
        <f t="shared" si="30"/>
        <v>1.6249911478187768</v>
      </c>
      <c r="L126" s="12">
        <v>1.264963883224516</v>
      </c>
      <c r="M126" s="12">
        <f t="shared" si="31"/>
        <v>1.2556950726291063</v>
      </c>
      <c r="N126" s="12">
        <f t="shared" si="32"/>
        <v>1.5907520780721047</v>
      </c>
      <c r="O126" s="14">
        <f t="shared" si="33"/>
        <v>1.2649638832245165</v>
      </c>
      <c r="P126" s="12">
        <f t="shared" si="34"/>
        <v>1.341199209060691</v>
      </c>
    </row>
    <row r="127" spans="1:16" x14ac:dyDescent="0.25">
      <c r="A127" s="28" t="s">
        <v>86</v>
      </c>
      <c r="B127" s="16">
        <v>5904.75</v>
      </c>
      <c r="C127" s="16">
        <v>875351.3</v>
      </c>
      <c r="D127" s="11">
        <f t="shared" si="27"/>
        <v>148.25</v>
      </c>
      <c r="E127" s="29">
        <v>0.86774122684593114</v>
      </c>
      <c r="F127" s="12">
        <f t="shared" si="28"/>
        <v>2.5633287986143576</v>
      </c>
      <c r="G127" s="16">
        <v>220</v>
      </c>
      <c r="H127" s="13">
        <f t="shared" si="29"/>
        <v>0.27080128015453203</v>
      </c>
      <c r="I127" s="19">
        <v>2283</v>
      </c>
      <c r="J127" s="12">
        <v>1.25</v>
      </c>
      <c r="K127" s="12">
        <f t="shared" si="30"/>
        <v>1.6090720241559255</v>
      </c>
      <c r="L127" s="12">
        <v>1.2582596113819062</v>
      </c>
      <c r="M127" s="12">
        <f t="shared" si="31"/>
        <v>1.2546913195734477</v>
      </c>
      <c r="N127" s="12">
        <f t="shared" si="32"/>
        <v>1.5751683753043948</v>
      </c>
      <c r="O127" s="14">
        <f t="shared" si="33"/>
        <v>1.2582596113819067</v>
      </c>
      <c r="P127" s="12">
        <f t="shared" si="34"/>
        <v>1.3340908922052601</v>
      </c>
    </row>
    <row r="128" spans="1:16" x14ac:dyDescent="0.25">
      <c r="A128" s="28" t="s">
        <v>87</v>
      </c>
      <c r="B128" s="16">
        <v>6817.9166699999996</v>
      </c>
      <c r="C128" s="16">
        <v>939680.03</v>
      </c>
      <c r="D128" s="11">
        <f t="shared" si="27"/>
        <v>137.83000000000001</v>
      </c>
      <c r="E128" s="29">
        <v>0.88606228391973607</v>
      </c>
      <c r="F128" s="12">
        <f t="shared" si="28"/>
        <v>2.3338844562932146</v>
      </c>
      <c r="G128" s="16">
        <v>257</v>
      </c>
      <c r="H128" s="13">
        <f t="shared" si="29"/>
        <v>0.29268868558020256</v>
      </c>
      <c r="I128" s="19">
        <v>2582</v>
      </c>
      <c r="J128" s="12">
        <v>1.25</v>
      </c>
      <c r="K128" s="12">
        <f t="shared" si="30"/>
        <v>1.5705589402471321</v>
      </c>
      <c r="L128" s="12">
        <v>1.2515553395392962</v>
      </c>
      <c r="M128" s="12">
        <f t="shared" si="31"/>
        <v>1.2546913195734477</v>
      </c>
      <c r="N128" s="12">
        <f t="shared" si="32"/>
        <v>1.5374667740722194</v>
      </c>
      <c r="O128" s="14">
        <f t="shared" si="33"/>
        <v>1.2515553395392967</v>
      </c>
      <c r="P128" s="12">
        <f t="shared" si="34"/>
        <v>1.326982575349829</v>
      </c>
    </row>
    <row r="129" spans="1:16" x14ac:dyDescent="0.25">
      <c r="A129" s="28" t="s">
        <v>88</v>
      </c>
      <c r="B129" s="16">
        <v>8358</v>
      </c>
      <c r="C129" s="16">
        <v>1223401.22</v>
      </c>
      <c r="D129" s="11">
        <f t="shared" si="27"/>
        <v>146.37</v>
      </c>
      <c r="E129" s="29">
        <v>0.89521226793417785</v>
      </c>
      <c r="F129" s="12">
        <f t="shared" si="28"/>
        <v>2.4531601089694419</v>
      </c>
      <c r="G129" s="16">
        <v>303</v>
      </c>
      <c r="H129" s="13">
        <f t="shared" si="29"/>
        <v>0.31780497164141408</v>
      </c>
      <c r="I129" s="19">
        <v>2817</v>
      </c>
      <c r="J129" s="12">
        <v>1.2490000000000001</v>
      </c>
      <c r="K129" s="12">
        <f t="shared" si="30"/>
        <v>1.6348859038562913</v>
      </c>
      <c r="L129" s="12">
        <v>1.1945690288771114</v>
      </c>
      <c r="M129" s="12">
        <f t="shared" si="31"/>
        <v>1.2536875665177891</v>
      </c>
      <c r="N129" s="12">
        <f t="shared" si="32"/>
        <v>1.6004383485172209</v>
      </c>
      <c r="O129" s="14">
        <f t="shared" si="33"/>
        <v>1.1945690288771118</v>
      </c>
      <c r="P129" s="12">
        <f t="shared" si="34"/>
        <v>1.2665618820786648</v>
      </c>
    </row>
    <row r="130" spans="1:16" x14ac:dyDescent="0.25">
      <c r="A130" s="28" t="s">
        <v>89</v>
      </c>
      <c r="B130" s="16">
        <v>9894.1666700000005</v>
      </c>
      <c r="C130" s="16">
        <v>1389577.87</v>
      </c>
      <c r="D130" s="11">
        <f t="shared" si="27"/>
        <v>140.44</v>
      </c>
      <c r="E130" s="29">
        <v>0.89434299583798205</v>
      </c>
      <c r="F130" s="12">
        <f t="shared" si="28"/>
        <v>2.3560611437685459</v>
      </c>
      <c r="G130" s="16">
        <v>359</v>
      </c>
      <c r="H130" s="13">
        <f t="shared" si="29"/>
        <v>0.34592870170985618</v>
      </c>
      <c r="I130" s="19">
        <v>3449</v>
      </c>
      <c r="J130" s="12">
        <v>1.248</v>
      </c>
      <c r="K130" s="12">
        <f t="shared" si="30"/>
        <v>1.6343737008311154</v>
      </c>
      <c r="L130" s="12">
        <v>1.1711040774279764</v>
      </c>
      <c r="M130" s="12">
        <f t="shared" si="31"/>
        <v>1.2526838134621301</v>
      </c>
      <c r="N130" s="12">
        <f t="shared" si="32"/>
        <v>1.5999369377693613</v>
      </c>
      <c r="O130" s="14">
        <f t="shared" si="33"/>
        <v>1.1711040774279768</v>
      </c>
      <c r="P130" s="12">
        <f t="shared" si="34"/>
        <v>1.241682773084656</v>
      </c>
    </row>
    <row r="131" spans="1:16" x14ac:dyDescent="0.25">
      <c r="A131" s="28" t="s">
        <v>90</v>
      </c>
      <c r="B131" s="16">
        <v>11382.833329999999</v>
      </c>
      <c r="C131" s="16">
        <v>1702730.85</v>
      </c>
      <c r="D131" s="11">
        <f t="shared" si="27"/>
        <v>149.59</v>
      </c>
      <c r="E131" s="29">
        <v>0.91897660864204189</v>
      </c>
      <c r="F131" s="12">
        <f t="shared" si="28"/>
        <v>2.442294049347161</v>
      </c>
      <c r="G131" s="16">
        <v>444</v>
      </c>
      <c r="H131" s="13">
        <f t="shared" si="29"/>
        <v>0.38470768123342691</v>
      </c>
      <c r="I131" s="19">
        <v>3937</v>
      </c>
      <c r="J131" s="12">
        <v>1.196</v>
      </c>
      <c r="K131" s="12">
        <f t="shared" si="30"/>
        <v>1.6782207285365742</v>
      </c>
      <c r="L131" s="12">
        <v>1.1509912619001466</v>
      </c>
      <c r="M131" s="12">
        <f t="shared" si="31"/>
        <v>1.2004886545678748</v>
      </c>
      <c r="N131" s="12">
        <f t="shared" si="32"/>
        <v>1.6428600949406287</v>
      </c>
      <c r="O131" s="14">
        <f t="shared" si="33"/>
        <v>1.150991261900147</v>
      </c>
      <c r="P131" s="12">
        <f t="shared" si="34"/>
        <v>1.2203578225183631</v>
      </c>
    </row>
    <row r="132" spans="1:16" x14ac:dyDescent="0.25">
      <c r="A132" s="28" t="s">
        <v>91</v>
      </c>
      <c r="B132" s="16">
        <v>13051.5</v>
      </c>
      <c r="C132" s="16">
        <v>1714742.82</v>
      </c>
      <c r="D132" s="11">
        <f t="shared" si="27"/>
        <v>131.38</v>
      </c>
      <c r="E132" s="29">
        <v>0.89672548914740713</v>
      </c>
      <c r="F132" s="12">
        <f t="shared" si="28"/>
        <v>2.1982120749949123</v>
      </c>
      <c r="G132" s="16">
        <v>481</v>
      </c>
      <c r="H132" s="13">
        <f t="shared" si="29"/>
        <v>0.40041644987853997</v>
      </c>
      <c r="I132" s="19">
        <v>4144</v>
      </c>
      <c r="J132" s="12">
        <v>1.165</v>
      </c>
      <c r="K132" s="12">
        <f t="shared" si="30"/>
        <v>1.5813366760986718</v>
      </c>
      <c r="L132" s="12">
        <v>1.1308784463723167</v>
      </c>
      <c r="M132" s="12">
        <f t="shared" si="31"/>
        <v>1.1693723098424533</v>
      </c>
      <c r="N132" s="12">
        <f t="shared" si="32"/>
        <v>1.5480174196715892</v>
      </c>
      <c r="O132" s="14">
        <f t="shared" si="33"/>
        <v>1.1308784463723172</v>
      </c>
      <c r="P132" s="12">
        <f t="shared" si="34"/>
        <v>1.19903287195207</v>
      </c>
    </row>
    <row r="133" spans="1:16" x14ac:dyDescent="0.25">
      <c r="A133" s="28" t="s">
        <v>92</v>
      </c>
      <c r="B133" s="16">
        <v>5669.8333300000004</v>
      </c>
      <c r="C133" s="16">
        <v>739645.01</v>
      </c>
      <c r="D133" s="11">
        <f t="shared" si="27"/>
        <v>130.44999999999999</v>
      </c>
      <c r="E133" s="29">
        <v>0.93083174510785172</v>
      </c>
      <c r="F133" s="12">
        <f t="shared" si="28"/>
        <v>2.1026778685987759</v>
      </c>
      <c r="G133" s="16">
        <v>219</v>
      </c>
      <c r="H133" s="13">
        <f t="shared" si="29"/>
        <v>0.27018512172212589</v>
      </c>
      <c r="I133" s="19">
        <v>1539</v>
      </c>
      <c r="J133" s="12">
        <v>1.095</v>
      </c>
      <c r="K133" s="12">
        <f t="shared" si="30"/>
        <v>1.3702588118494021</v>
      </c>
      <c r="L133" s="12">
        <v>1.1174699026870969</v>
      </c>
      <c r="M133" s="12">
        <f t="shared" si="31"/>
        <v>1.0991095959463402</v>
      </c>
      <c r="N133" s="12">
        <f t="shared" si="32"/>
        <v>1.3413870317828587</v>
      </c>
      <c r="O133" s="14">
        <f t="shared" si="33"/>
        <v>1.1174699026870973</v>
      </c>
      <c r="P133" s="12">
        <f t="shared" si="34"/>
        <v>1.184816238241208</v>
      </c>
    </row>
    <row r="134" spans="1:16" x14ac:dyDescent="0.25">
      <c r="A134" s="28" t="s">
        <v>93</v>
      </c>
      <c r="B134" s="16">
        <v>10184</v>
      </c>
      <c r="C134" s="16">
        <v>1132656.1100000001</v>
      </c>
      <c r="D134" s="11">
        <f t="shared" si="27"/>
        <v>111.22</v>
      </c>
      <c r="E134" s="29">
        <v>0.94917462367262961</v>
      </c>
      <c r="F134" s="12">
        <f t="shared" si="28"/>
        <v>1.7580718422897534</v>
      </c>
      <c r="G134" s="16">
        <v>350</v>
      </c>
      <c r="H134" s="13">
        <f t="shared" si="29"/>
        <v>0.34156502553198659</v>
      </c>
      <c r="I134" s="19">
        <v>3458</v>
      </c>
      <c r="J134" s="12">
        <v>1.0940000000000001</v>
      </c>
      <c r="K134" s="12">
        <f t="shared" si="30"/>
        <v>1.3235271463256686</v>
      </c>
      <c r="L134" s="12">
        <v>1.1107656308444869</v>
      </c>
      <c r="M134" s="12">
        <f t="shared" si="31"/>
        <v>1.0981058428906816</v>
      </c>
      <c r="N134" s="12">
        <f t="shared" si="32"/>
        <v>1.2956400170108495</v>
      </c>
      <c r="O134" s="14">
        <f t="shared" si="33"/>
        <v>1.1107656308444873</v>
      </c>
      <c r="P134" s="12">
        <f t="shared" si="34"/>
        <v>1.1777079213857768</v>
      </c>
    </row>
    <row r="135" spans="1:16" x14ac:dyDescent="0.25">
      <c r="A135" s="28" t="s">
        <v>94</v>
      </c>
      <c r="B135" s="16">
        <v>11366.166670000001</v>
      </c>
      <c r="C135" s="16">
        <v>1215061.6100000001</v>
      </c>
      <c r="D135" s="11">
        <f t="shared" si="27"/>
        <v>106.9</v>
      </c>
      <c r="E135" s="29">
        <v>0.9275841832701277</v>
      </c>
      <c r="F135" s="12">
        <f t="shared" si="28"/>
        <v>1.7291163477899973</v>
      </c>
      <c r="G135" s="16">
        <v>357</v>
      </c>
      <c r="H135" s="13">
        <f t="shared" si="29"/>
        <v>0.34496376621320679</v>
      </c>
      <c r="I135" s="19">
        <v>5343</v>
      </c>
      <c r="J135" s="12">
        <v>1.0940000000000001</v>
      </c>
      <c r="K135" s="12">
        <f t="shared" si="30"/>
        <v>1.3157816031808469</v>
      </c>
      <c r="L135" s="12">
        <v>1.1074134949231818</v>
      </c>
      <c r="M135" s="12">
        <f t="shared" si="31"/>
        <v>1.0981058428906816</v>
      </c>
      <c r="N135" s="12">
        <f t="shared" si="32"/>
        <v>1.2880576748731947</v>
      </c>
      <c r="O135" s="14">
        <f t="shared" si="33"/>
        <v>1.1074134949231822</v>
      </c>
      <c r="P135" s="12">
        <f t="shared" si="34"/>
        <v>1.1741537629580612</v>
      </c>
    </row>
    <row r="136" spans="1:16" x14ac:dyDescent="0.25">
      <c r="A136" s="28" t="s">
        <v>95</v>
      </c>
      <c r="B136" s="16">
        <v>11537.583329999999</v>
      </c>
      <c r="C136" s="16">
        <v>1286186.1299999999</v>
      </c>
      <c r="D136" s="11">
        <f t="shared" si="27"/>
        <v>111.48</v>
      </c>
      <c r="E136" s="29">
        <v>0.83752269617968222</v>
      </c>
      <c r="F136" s="12">
        <f t="shared" si="28"/>
        <v>1.997101884125885</v>
      </c>
      <c r="G136" s="16">
        <v>354</v>
      </c>
      <c r="H136" s="13">
        <f t="shared" si="29"/>
        <v>0.34351128074635334</v>
      </c>
      <c r="I136" s="19">
        <v>4620</v>
      </c>
      <c r="J136" s="12">
        <v>1.093</v>
      </c>
      <c r="K136" s="12">
        <f t="shared" si="30"/>
        <v>1.4062621718433312</v>
      </c>
      <c r="L136" s="12">
        <v>1.1040613590018769</v>
      </c>
      <c r="M136" s="12">
        <f t="shared" si="31"/>
        <v>1.0971020898350226</v>
      </c>
      <c r="N136" s="12">
        <f t="shared" si="32"/>
        <v>1.3766317897649545</v>
      </c>
      <c r="O136" s="14">
        <f t="shared" si="33"/>
        <v>1.1040613590018773</v>
      </c>
      <c r="P136" s="12">
        <f t="shared" si="34"/>
        <v>1.1705996045303457</v>
      </c>
    </row>
    <row r="137" spans="1:16" x14ac:dyDescent="0.25">
      <c r="A137" s="28" t="s">
        <v>96</v>
      </c>
      <c r="B137" s="16">
        <v>13220.333329999999</v>
      </c>
      <c r="C137" s="16">
        <v>1508159.07</v>
      </c>
      <c r="D137" s="11">
        <f t="shared" si="27"/>
        <v>114.08</v>
      </c>
      <c r="E137" s="29">
        <v>0.84823586743692692</v>
      </c>
      <c r="F137" s="12">
        <f t="shared" si="28"/>
        <v>2.0178678745909284</v>
      </c>
      <c r="G137" s="16">
        <v>434</v>
      </c>
      <c r="H137" s="13">
        <f t="shared" si="29"/>
        <v>0.38035071534922432</v>
      </c>
      <c r="I137" s="19">
        <v>5068</v>
      </c>
      <c r="J137" s="12">
        <v>1.0920000000000001</v>
      </c>
      <c r="K137" s="12">
        <f t="shared" si="30"/>
        <v>1.4466940398731163</v>
      </c>
      <c r="L137" s="12">
        <v>1.1007092230805717</v>
      </c>
      <c r="M137" s="12">
        <f t="shared" si="31"/>
        <v>1.096098336779364</v>
      </c>
      <c r="N137" s="12">
        <f t="shared" si="32"/>
        <v>1.4162117457388994</v>
      </c>
      <c r="O137" s="14">
        <f t="shared" si="33"/>
        <v>1.1007092230805722</v>
      </c>
      <c r="P137" s="12">
        <f t="shared" si="34"/>
        <v>1.1670454461026301</v>
      </c>
    </row>
    <row r="138" spans="1:16" x14ac:dyDescent="0.25">
      <c r="A138" s="28" t="s">
        <v>97</v>
      </c>
      <c r="B138" s="16">
        <v>16479.333330000001</v>
      </c>
      <c r="C138" s="16">
        <v>2019841.53</v>
      </c>
      <c r="D138" s="11">
        <f t="shared" si="27"/>
        <v>122.57</v>
      </c>
      <c r="E138" s="29">
        <v>0.84411430002004961</v>
      </c>
      <c r="F138" s="12">
        <f t="shared" si="28"/>
        <v>2.1786264637317823</v>
      </c>
      <c r="G138" s="16">
        <v>633</v>
      </c>
      <c r="H138" s="13">
        <f t="shared" si="29"/>
        <v>0.45934736311423408</v>
      </c>
      <c r="I138" s="19">
        <v>5569</v>
      </c>
      <c r="J138" s="12">
        <v>1.0920000000000001</v>
      </c>
      <c r="K138" s="12">
        <f t="shared" si="30"/>
        <v>1.5933547773919483</v>
      </c>
      <c r="L138" s="12">
        <v>1.0839485434740468</v>
      </c>
      <c r="M138" s="12">
        <f t="shared" si="31"/>
        <v>1.096098336779364</v>
      </c>
      <c r="N138" s="12">
        <f t="shared" si="32"/>
        <v>1.5597822958264054</v>
      </c>
      <c r="O138" s="14">
        <f t="shared" si="33"/>
        <v>1.0839485434740472</v>
      </c>
      <c r="P138" s="12">
        <f t="shared" si="34"/>
        <v>1.1492746539640524</v>
      </c>
    </row>
    <row r="139" spans="1:16" x14ac:dyDescent="0.25">
      <c r="A139" s="28" t="s">
        <v>98</v>
      </c>
      <c r="B139" s="16">
        <v>19482.833330000001</v>
      </c>
      <c r="C139" s="16">
        <v>2171695.29</v>
      </c>
      <c r="D139" s="11">
        <f t="shared" si="27"/>
        <v>111.47</v>
      </c>
      <c r="E139" s="29">
        <v>0.87914565192461502</v>
      </c>
      <c r="F139" s="12">
        <f t="shared" si="28"/>
        <v>1.90237887586421</v>
      </c>
      <c r="G139" s="16">
        <v>703</v>
      </c>
      <c r="H139" s="13">
        <f t="shared" si="29"/>
        <v>0.48407988321488155</v>
      </c>
      <c r="I139" s="19">
        <v>6538</v>
      </c>
      <c r="J139" s="12">
        <v>1.091</v>
      </c>
      <c r="K139" s="12">
        <f t="shared" si="30"/>
        <v>1.4858846695842889</v>
      </c>
      <c r="L139" s="12">
        <v>1.0805964075527417</v>
      </c>
      <c r="M139" s="12">
        <f t="shared" si="31"/>
        <v>1.0950945837237052</v>
      </c>
      <c r="N139" s="12">
        <f t="shared" si="32"/>
        <v>1.4545766166723102</v>
      </c>
      <c r="O139" s="14">
        <f t="shared" si="33"/>
        <v>1.0805964075527421</v>
      </c>
      <c r="P139" s="12">
        <f t="shared" si="34"/>
        <v>1.1457204955363367</v>
      </c>
    </row>
    <row r="140" spans="1:16" x14ac:dyDescent="0.25">
      <c r="A140" s="28" t="s">
        <v>99</v>
      </c>
      <c r="B140" s="16">
        <v>21939</v>
      </c>
      <c r="C140" s="16">
        <v>2367786.77</v>
      </c>
      <c r="D140" s="11">
        <f t="shared" si="27"/>
        <v>107.93</v>
      </c>
      <c r="E140" s="29">
        <v>0.88120537177888858</v>
      </c>
      <c r="F140" s="12">
        <f t="shared" si="28"/>
        <v>1.8376588370548479</v>
      </c>
      <c r="G140" s="16">
        <v>703</v>
      </c>
      <c r="H140" s="13">
        <f t="shared" si="29"/>
        <v>0.48407988321488155</v>
      </c>
      <c r="I140" s="19">
        <v>7561</v>
      </c>
      <c r="J140" s="12">
        <v>1.0900000000000001</v>
      </c>
      <c r="K140" s="12">
        <f t="shared" si="30"/>
        <v>1.4540371443620916</v>
      </c>
      <c r="L140" s="12">
        <v>1.077244271631437</v>
      </c>
      <c r="M140" s="12">
        <f t="shared" si="31"/>
        <v>1.0940908306680466</v>
      </c>
      <c r="N140" s="12">
        <f t="shared" si="32"/>
        <v>1.4234001287285654</v>
      </c>
      <c r="O140" s="14">
        <f t="shared" si="33"/>
        <v>1.0772442716314374</v>
      </c>
      <c r="P140" s="12">
        <f t="shared" si="34"/>
        <v>1.1421663371086215</v>
      </c>
    </row>
    <row r="141" spans="1:16" x14ac:dyDescent="0.25">
      <c r="A141" s="28" t="s">
        <v>100</v>
      </c>
      <c r="B141" s="16">
        <v>24186.916669999999</v>
      </c>
      <c r="C141" s="16">
        <v>2675878.9</v>
      </c>
      <c r="D141" s="11">
        <f t="shared" si="27"/>
        <v>110.63</v>
      </c>
      <c r="E141" s="29">
        <v>0.88155594563081285</v>
      </c>
      <c r="F141" s="12">
        <f t="shared" si="28"/>
        <v>1.8828810292395166</v>
      </c>
      <c r="G141" s="16">
        <v>824</v>
      </c>
      <c r="H141" s="13">
        <f t="shared" si="29"/>
        <v>0.52408650685422786</v>
      </c>
      <c r="I141" s="19">
        <v>8210</v>
      </c>
      <c r="J141" s="12">
        <v>1.0900000000000001</v>
      </c>
      <c r="K141" s="12">
        <f t="shared" si="30"/>
        <v>1.5074851304782211</v>
      </c>
      <c r="L141" s="12">
        <v>1.0738921357101319</v>
      </c>
      <c r="M141" s="12">
        <f t="shared" si="31"/>
        <v>1.0940908306680466</v>
      </c>
      <c r="N141" s="12">
        <f t="shared" si="32"/>
        <v>1.4757219491256348</v>
      </c>
      <c r="O141" s="14">
        <f t="shared" si="33"/>
        <v>1.0738921357101323</v>
      </c>
      <c r="P141" s="12">
        <f t="shared" si="34"/>
        <v>1.1386121786809058</v>
      </c>
    </row>
    <row r="142" spans="1:16" x14ac:dyDescent="0.25">
      <c r="A142" s="28" t="s">
        <v>101</v>
      </c>
      <c r="B142" s="16">
        <v>102503.91667000001</v>
      </c>
      <c r="C142" s="16">
        <v>8709763.4600000009</v>
      </c>
      <c r="D142" s="11">
        <f t="shared" si="27"/>
        <v>84.97</v>
      </c>
      <c r="E142" s="29">
        <v>0.90342256994123671</v>
      </c>
      <c r="F142" s="12">
        <f t="shared" si="28"/>
        <v>1.4111543806816988</v>
      </c>
      <c r="G142" s="16">
        <v>3399</v>
      </c>
      <c r="H142" s="13">
        <f t="shared" si="29"/>
        <v>1</v>
      </c>
      <c r="I142" s="19">
        <v>33546</v>
      </c>
      <c r="J142" s="12">
        <v>1.0900000000000001</v>
      </c>
      <c r="K142" s="12">
        <f t="shared" si="30"/>
        <v>1.4111543806816988</v>
      </c>
      <c r="L142" s="12">
        <v>1.1375827182149265</v>
      </c>
      <c r="M142" s="12">
        <f t="shared" si="31"/>
        <v>1.0940908306680466</v>
      </c>
      <c r="N142" s="12">
        <f t="shared" si="32"/>
        <v>1.3814209182389416</v>
      </c>
      <c r="O142" s="14">
        <f t="shared" si="33"/>
        <v>1.137582718214927</v>
      </c>
      <c r="P142" s="12">
        <f t="shared" si="34"/>
        <v>1.2061411888075009</v>
      </c>
    </row>
    <row r="143" spans="1:16" x14ac:dyDescent="0.25">
      <c r="A143" s="28" t="s">
        <v>102</v>
      </c>
      <c r="B143" s="16">
        <v>86959.5</v>
      </c>
      <c r="C143" s="16">
        <v>7895853.5</v>
      </c>
      <c r="D143" s="11">
        <f t="shared" si="27"/>
        <v>90.8</v>
      </c>
      <c r="E143" s="29">
        <v>0.91163670413009945</v>
      </c>
      <c r="F143" s="12">
        <f t="shared" si="28"/>
        <v>1.494389792528436</v>
      </c>
      <c r="G143" s="16">
        <v>2873</v>
      </c>
      <c r="H143" s="13">
        <f t="shared" si="29"/>
        <v>0.97860444852180528</v>
      </c>
      <c r="I143" s="19">
        <v>28569</v>
      </c>
      <c r="J143" s="12">
        <v>1.0880000000000001</v>
      </c>
      <c r="K143" s="12">
        <f t="shared" si="30"/>
        <v>1.4857822237829366</v>
      </c>
      <c r="L143" s="12">
        <v>1.1107656308444869</v>
      </c>
      <c r="M143" s="12">
        <f t="shared" si="31"/>
        <v>1.092083324556729</v>
      </c>
      <c r="N143" s="12">
        <f t="shared" si="32"/>
        <v>1.4544763294359091</v>
      </c>
      <c r="O143" s="14">
        <f t="shared" si="33"/>
        <v>1.1107656308444873</v>
      </c>
      <c r="P143" s="12">
        <f t="shared" si="34"/>
        <v>1.1777079213857768</v>
      </c>
    </row>
    <row r="144" spans="1:16" x14ac:dyDescent="0.25">
      <c r="A144" s="28" t="s">
        <v>103</v>
      </c>
      <c r="B144" s="16">
        <v>89993.833329999994</v>
      </c>
      <c r="C144" s="16">
        <v>7415362.4900000002</v>
      </c>
      <c r="D144" s="11">
        <f t="shared" si="27"/>
        <v>82.4</v>
      </c>
      <c r="E144" s="29">
        <v>0.92353279921368514</v>
      </c>
      <c r="F144" s="12">
        <f t="shared" si="28"/>
        <v>1.3386737085265801</v>
      </c>
      <c r="G144" s="16">
        <v>2998</v>
      </c>
      <c r="H144" s="13">
        <f t="shared" si="29"/>
        <v>0.99966661109258481</v>
      </c>
      <c r="I144" s="19">
        <v>29982</v>
      </c>
      <c r="J144" s="12">
        <v>1.085</v>
      </c>
      <c r="K144" s="12">
        <f t="shared" si="30"/>
        <v>1.3385904941074858</v>
      </c>
      <c r="L144" s="12">
        <v>1.1007092230805717</v>
      </c>
      <c r="M144" s="12">
        <f t="shared" si="31"/>
        <v>1.0890720653897525</v>
      </c>
      <c r="N144" s="12">
        <f t="shared" si="32"/>
        <v>1.3103859753619536</v>
      </c>
      <c r="O144" s="14">
        <f t="shared" si="33"/>
        <v>1.1007092230805722</v>
      </c>
      <c r="P144" s="12">
        <f t="shared" si="34"/>
        <v>1.1670454461026301</v>
      </c>
    </row>
    <row r="145" spans="1:16" x14ac:dyDescent="0.25">
      <c r="A145" s="28" t="s">
        <v>104</v>
      </c>
      <c r="B145" s="16">
        <v>93874.916670000006</v>
      </c>
      <c r="C145" s="16">
        <v>8221114.9100000001</v>
      </c>
      <c r="D145" s="11">
        <f t="shared" si="27"/>
        <v>87.58</v>
      </c>
      <c r="E145" s="29">
        <v>0.94332864534829663</v>
      </c>
      <c r="F145" s="12">
        <f t="shared" si="28"/>
        <v>1.3929700042572277</v>
      </c>
      <c r="G145" s="16">
        <v>3199</v>
      </c>
      <c r="H145" s="13">
        <f t="shared" si="29"/>
        <v>1</v>
      </c>
      <c r="I145" s="19">
        <v>29750</v>
      </c>
      <c r="J145" s="12">
        <v>1.08</v>
      </c>
      <c r="K145" s="12">
        <f t="shared" si="30"/>
        <v>1.3929700042572277</v>
      </c>
      <c r="L145" s="12">
        <v>1.0940049512379617</v>
      </c>
      <c r="M145" s="12">
        <f t="shared" si="31"/>
        <v>1.084053300111459</v>
      </c>
      <c r="N145" s="12">
        <f t="shared" si="32"/>
        <v>1.3636196922910333</v>
      </c>
      <c r="O145" s="14">
        <f t="shared" si="33"/>
        <v>1.0940049512379622</v>
      </c>
      <c r="P145" s="12">
        <f t="shared" si="34"/>
        <v>1.1599371292471989</v>
      </c>
    </row>
    <row r="146" spans="1:16" x14ac:dyDescent="0.25">
      <c r="A146" s="28" t="s">
        <v>105</v>
      </c>
      <c r="B146" s="16">
        <v>99666.583329999994</v>
      </c>
      <c r="C146" s="16">
        <v>8064461.0099999998</v>
      </c>
      <c r="D146" s="11">
        <f t="shared" si="27"/>
        <v>80.91</v>
      </c>
      <c r="E146" s="29">
        <v>0.95952992519533398</v>
      </c>
      <c r="F146" s="12">
        <f t="shared" si="28"/>
        <v>1.2651543808026262</v>
      </c>
      <c r="G146" s="16">
        <v>3242</v>
      </c>
      <c r="H146" s="13">
        <f t="shared" si="29"/>
        <v>1</v>
      </c>
      <c r="I146" s="19">
        <v>32320</v>
      </c>
      <c r="J146" s="12">
        <v>1.0780000000000001</v>
      </c>
      <c r="K146" s="12">
        <f t="shared" si="30"/>
        <v>1.2651543808026262</v>
      </c>
      <c r="L146" s="12">
        <v>1.0873006793953517</v>
      </c>
      <c r="M146" s="12">
        <f t="shared" si="31"/>
        <v>1.0820457940001413</v>
      </c>
      <c r="N146" s="12">
        <f t="shared" si="32"/>
        <v>1.2384971838432739</v>
      </c>
      <c r="O146" s="14">
        <f t="shared" si="33"/>
        <v>1.0873006793953521</v>
      </c>
      <c r="P146" s="12">
        <f t="shared" si="34"/>
        <v>1.1528288123917678</v>
      </c>
    </row>
    <row r="147" spans="1:16" x14ac:dyDescent="0.25">
      <c r="A147" s="9" t="s">
        <v>208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x14ac:dyDescent="0.25">
      <c r="A148" s="39" t="s">
        <v>58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</row>
    <row r="149" spans="1:16" ht="64.5" x14ac:dyDescent="0.25">
      <c r="A149" s="4" t="s">
        <v>0</v>
      </c>
      <c r="B149" s="24" t="s">
        <v>10</v>
      </c>
      <c r="C149" s="25" t="s">
        <v>1</v>
      </c>
      <c r="D149" s="26" t="s">
        <v>2</v>
      </c>
      <c r="E149" s="27" t="s">
        <v>12</v>
      </c>
      <c r="F149" s="27" t="s">
        <v>13</v>
      </c>
      <c r="G149" s="24" t="s">
        <v>11</v>
      </c>
      <c r="H149" s="2" t="s">
        <v>3</v>
      </c>
      <c r="I149" s="20" t="s">
        <v>22</v>
      </c>
      <c r="J149" s="3" t="s">
        <v>6</v>
      </c>
      <c r="K149" s="3" t="s">
        <v>4</v>
      </c>
      <c r="L149" s="3" t="s">
        <v>8</v>
      </c>
      <c r="M149" s="3" t="s">
        <v>7</v>
      </c>
      <c r="N149" s="3" t="s">
        <v>5</v>
      </c>
      <c r="O149" s="3" t="s">
        <v>9</v>
      </c>
      <c r="P149" s="3" t="s">
        <v>14</v>
      </c>
    </row>
    <row r="150" spans="1:16" x14ac:dyDescent="0.25">
      <c r="A150" s="28" t="s">
        <v>106</v>
      </c>
      <c r="B150" s="16">
        <v>132243.83332999999</v>
      </c>
      <c r="C150" s="16">
        <v>10448422.26</v>
      </c>
      <c r="D150" s="11">
        <f t="shared" si="27"/>
        <v>79.010000000000005</v>
      </c>
      <c r="E150" s="29">
        <v>0.9673890583885687</v>
      </c>
      <c r="F150" s="12">
        <f t="shared" ref="F150:F181" si="35">D150/(E150*D$223)</f>
        <v>1.2254080726993735</v>
      </c>
      <c r="G150" s="16">
        <v>4378</v>
      </c>
      <c r="H150" s="13">
        <f t="shared" si="29"/>
        <v>1</v>
      </c>
      <c r="I150" s="19">
        <v>42544</v>
      </c>
      <c r="J150" s="12">
        <v>1.075</v>
      </c>
      <c r="K150" s="12">
        <f t="shared" si="30"/>
        <v>1.2254080726993735</v>
      </c>
      <c r="L150" s="12">
        <v>1.0839485434740468</v>
      </c>
      <c r="M150" s="12">
        <f t="shared" ref="M150:M181" si="36">J150/$J$223</f>
        <v>1.0790345348331649</v>
      </c>
      <c r="N150" s="12">
        <f t="shared" ref="N150:N181" si="37">K150/$K$223</f>
        <v>1.1995883428346246</v>
      </c>
      <c r="O150" s="14">
        <f t="shared" ref="O150:O181" si="38">L150/$L$223</f>
        <v>1.0839485434740472</v>
      </c>
      <c r="P150" s="12">
        <f t="shared" si="34"/>
        <v>1.1492746539640524</v>
      </c>
    </row>
    <row r="151" spans="1:16" x14ac:dyDescent="0.25">
      <c r="A151" s="28" t="s">
        <v>107</v>
      </c>
      <c r="B151" s="16">
        <v>133040.91667000001</v>
      </c>
      <c r="C151" s="16">
        <v>10333085.310000001</v>
      </c>
      <c r="D151" s="11">
        <f t="shared" si="27"/>
        <v>77.67</v>
      </c>
      <c r="E151" s="29">
        <v>0.9790782258112104</v>
      </c>
      <c r="F151" s="12">
        <f t="shared" si="35"/>
        <v>1.1902433376743677</v>
      </c>
      <c r="G151" s="16">
        <v>4356</v>
      </c>
      <c r="H151" s="13">
        <f t="shared" si="29"/>
        <v>1</v>
      </c>
      <c r="I151" s="19">
        <v>44130</v>
      </c>
      <c r="J151" s="12">
        <v>1.071</v>
      </c>
      <c r="K151" s="12">
        <f t="shared" si="30"/>
        <v>1.1902433376743677</v>
      </c>
      <c r="L151" s="12">
        <v>1.0805964075527417</v>
      </c>
      <c r="M151" s="12">
        <f t="shared" si="36"/>
        <v>1.0750195226105299</v>
      </c>
      <c r="N151" s="12">
        <f t="shared" si="37"/>
        <v>1.1651645397320853</v>
      </c>
      <c r="O151" s="14">
        <f t="shared" si="38"/>
        <v>1.0805964075527421</v>
      </c>
      <c r="P151" s="12">
        <f t="shared" si="34"/>
        <v>1.1457204955363367</v>
      </c>
    </row>
    <row r="152" spans="1:16" x14ac:dyDescent="0.25">
      <c r="A152" s="28" t="s">
        <v>108</v>
      </c>
      <c r="B152" s="16">
        <v>132342</v>
      </c>
      <c r="C152" s="16">
        <v>10730546.42</v>
      </c>
      <c r="D152" s="11">
        <f t="shared" si="27"/>
        <v>81.08</v>
      </c>
      <c r="E152" s="29">
        <v>0.99523970752859914</v>
      </c>
      <c r="F152" s="12">
        <f t="shared" si="35"/>
        <v>1.2223227397672438</v>
      </c>
      <c r="G152" s="16">
        <v>4375</v>
      </c>
      <c r="H152" s="13">
        <f t="shared" si="29"/>
        <v>1</v>
      </c>
      <c r="I152" s="19">
        <v>44141</v>
      </c>
      <c r="J152" s="12">
        <v>1.0660000000000001</v>
      </c>
      <c r="K152" s="12">
        <f t="shared" si="30"/>
        <v>1.2223227397672438</v>
      </c>
      <c r="L152" s="12">
        <v>1.077244271631437</v>
      </c>
      <c r="M152" s="12">
        <f t="shared" si="36"/>
        <v>1.0700007573322363</v>
      </c>
      <c r="N152" s="12">
        <f t="shared" si="37"/>
        <v>1.1965680188286032</v>
      </c>
      <c r="O152" s="14">
        <f t="shared" si="38"/>
        <v>1.0772442716314374</v>
      </c>
      <c r="P152" s="12">
        <f t="shared" si="34"/>
        <v>1.1421663371086215</v>
      </c>
    </row>
    <row r="153" spans="1:16" x14ac:dyDescent="0.25">
      <c r="A153" s="28" t="s">
        <v>109</v>
      </c>
      <c r="B153" s="16">
        <v>132192.41667000001</v>
      </c>
      <c r="C153" s="16">
        <v>10649286.08</v>
      </c>
      <c r="D153" s="11">
        <f t="shared" si="27"/>
        <v>80.56</v>
      </c>
      <c r="E153" s="29">
        <v>1.0034902630900564</v>
      </c>
      <c r="F153" s="12">
        <f t="shared" si="35"/>
        <v>1.2044981600737397</v>
      </c>
      <c r="G153" s="16">
        <v>4346</v>
      </c>
      <c r="H153" s="13">
        <f t="shared" si="29"/>
        <v>1</v>
      </c>
      <c r="I153" s="19">
        <v>43542</v>
      </c>
      <c r="J153" s="12">
        <v>1.044</v>
      </c>
      <c r="K153" s="12">
        <f t="shared" si="30"/>
        <v>1.2044981600737397</v>
      </c>
      <c r="L153" s="12">
        <v>1.0738921357101319</v>
      </c>
      <c r="M153" s="12">
        <f t="shared" si="36"/>
        <v>1.0479181901077435</v>
      </c>
      <c r="N153" s="12">
        <f t="shared" si="37"/>
        <v>1.1791190085824466</v>
      </c>
      <c r="O153" s="14">
        <f t="shared" si="38"/>
        <v>1.0738921357101323</v>
      </c>
      <c r="P153" s="12">
        <f t="shared" si="34"/>
        <v>1.1386121786809058</v>
      </c>
    </row>
    <row r="154" spans="1:16" x14ac:dyDescent="0.25">
      <c r="A154" s="28" t="s">
        <v>110</v>
      </c>
      <c r="B154" s="16">
        <v>130507.75</v>
      </c>
      <c r="C154" s="16">
        <v>10227434.810000001</v>
      </c>
      <c r="D154" s="11">
        <f t="shared" si="27"/>
        <v>78.37</v>
      </c>
      <c r="E154" s="29">
        <v>1.0182417261285974</v>
      </c>
      <c r="F154" s="12">
        <f t="shared" si="35"/>
        <v>1.1547788023388721</v>
      </c>
      <c r="G154" s="16">
        <v>4317</v>
      </c>
      <c r="H154" s="13">
        <f t="shared" si="29"/>
        <v>1</v>
      </c>
      <c r="I154" s="19">
        <v>42539</v>
      </c>
      <c r="J154" s="12">
        <v>1.022</v>
      </c>
      <c r="K154" s="12">
        <f t="shared" si="30"/>
        <v>1.1547788023388721</v>
      </c>
      <c r="L154" s="12">
        <v>1.0705399997888267</v>
      </c>
      <c r="M154" s="12">
        <f t="shared" si="36"/>
        <v>1.0258356228832508</v>
      </c>
      <c r="N154" s="12">
        <f t="shared" si="37"/>
        <v>1.1304472532050003</v>
      </c>
      <c r="O154" s="14">
        <f t="shared" si="38"/>
        <v>1.0705399997888272</v>
      </c>
      <c r="P154" s="12">
        <f t="shared" si="34"/>
        <v>1.1350580202531901</v>
      </c>
    </row>
    <row r="155" spans="1:16" x14ac:dyDescent="0.25">
      <c r="A155" s="28" t="s">
        <v>111</v>
      </c>
      <c r="B155" s="16">
        <v>127904.5</v>
      </c>
      <c r="C155" s="16">
        <v>9672880.5299999993</v>
      </c>
      <c r="D155" s="11">
        <f t="shared" si="27"/>
        <v>75.63</v>
      </c>
      <c r="E155" s="29">
        <v>1.0240612913333171</v>
      </c>
      <c r="F155" s="12">
        <f t="shared" si="35"/>
        <v>1.1080720392657784</v>
      </c>
      <c r="G155" s="16">
        <v>4273</v>
      </c>
      <c r="H155" s="13">
        <f t="shared" si="29"/>
        <v>1</v>
      </c>
      <c r="I155" s="19">
        <v>43457</v>
      </c>
      <c r="J155" s="12">
        <v>1.0209999999999999</v>
      </c>
      <c r="K155" s="12">
        <f t="shared" si="30"/>
        <v>1.1080720392657784</v>
      </c>
      <c r="L155" s="12">
        <v>1.0504271842609969</v>
      </c>
      <c r="M155" s="12">
        <f t="shared" si="36"/>
        <v>1.024831869827592</v>
      </c>
      <c r="N155" s="12">
        <f t="shared" si="37"/>
        <v>1.0847246161812378</v>
      </c>
      <c r="O155" s="14">
        <f t="shared" si="38"/>
        <v>1.0504271842609973</v>
      </c>
      <c r="P155" s="12">
        <f t="shared" si="34"/>
        <v>1.113733069686897</v>
      </c>
    </row>
    <row r="156" spans="1:16" x14ac:dyDescent="0.25">
      <c r="A156" s="28" t="s">
        <v>112</v>
      </c>
      <c r="B156" s="16">
        <v>124446.91667000001</v>
      </c>
      <c r="C156" s="16">
        <v>9492067.8699999992</v>
      </c>
      <c r="D156" s="11">
        <f t="shared" si="27"/>
        <v>76.27</v>
      </c>
      <c r="E156" s="29">
        <v>1.0504192606046521</v>
      </c>
      <c r="F156" s="12">
        <f t="shared" si="35"/>
        <v>1.0894088931331016</v>
      </c>
      <c r="G156" s="16">
        <v>4008</v>
      </c>
      <c r="H156" s="13">
        <f t="shared" si="29"/>
        <v>1</v>
      </c>
      <c r="I156" s="19">
        <v>42526</v>
      </c>
      <c r="J156" s="12">
        <v>1.0209999999999999</v>
      </c>
      <c r="K156" s="12">
        <f t="shared" si="30"/>
        <v>1.0894088931331016</v>
      </c>
      <c r="L156" s="12">
        <v>1.0437229124183871</v>
      </c>
      <c r="M156" s="12">
        <f t="shared" si="36"/>
        <v>1.024831869827592</v>
      </c>
      <c r="N156" s="12">
        <f t="shared" si="37"/>
        <v>1.0664547083520353</v>
      </c>
      <c r="O156" s="14">
        <f t="shared" si="38"/>
        <v>1.0437229124183875</v>
      </c>
      <c r="P156" s="12">
        <f t="shared" si="34"/>
        <v>1.1066247528314661</v>
      </c>
    </row>
    <row r="157" spans="1:16" x14ac:dyDescent="0.25">
      <c r="A157" s="28" t="s">
        <v>113</v>
      </c>
      <c r="B157" s="16">
        <v>121524.91667000001</v>
      </c>
      <c r="C157" s="16">
        <v>9147553.2400000002</v>
      </c>
      <c r="D157" s="11">
        <f t="shared" si="27"/>
        <v>75.27</v>
      </c>
      <c r="E157" s="29">
        <v>1.0463191102495215</v>
      </c>
      <c r="F157" s="12">
        <f t="shared" si="35"/>
        <v>1.0793383414491518</v>
      </c>
      <c r="G157" s="16">
        <v>4048</v>
      </c>
      <c r="H157" s="13">
        <f t="shared" si="29"/>
        <v>1</v>
      </c>
      <c r="I157" s="19">
        <v>40830</v>
      </c>
      <c r="J157" s="12">
        <v>1</v>
      </c>
      <c r="K157" s="12">
        <f t="shared" si="30"/>
        <v>1.0793383414491518</v>
      </c>
      <c r="L157" s="12">
        <v>1.0370186405757771</v>
      </c>
      <c r="M157" s="12">
        <f t="shared" si="36"/>
        <v>1.0037530556587582</v>
      </c>
      <c r="N157" s="12">
        <f t="shared" si="37"/>
        <v>1.0565963463295227</v>
      </c>
      <c r="O157" s="14">
        <f t="shared" si="38"/>
        <v>1.0370186405757775</v>
      </c>
      <c r="P157" s="12">
        <f t="shared" si="34"/>
        <v>1.099516435976035</v>
      </c>
    </row>
    <row r="158" spans="1:16" x14ac:dyDescent="0.25">
      <c r="A158" s="28" t="s">
        <v>114</v>
      </c>
      <c r="B158" s="16">
        <v>118986.75</v>
      </c>
      <c r="C158" s="16">
        <v>8511267.5700000003</v>
      </c>
      <c r="D158" s="11">
        <f t="shared" si="27"/>
        <v>71.53</v>
      </c>
      <c r="E158" s="29">
        <v>1.0454881031877337</v>
      </c>
      <c r="F158" s="12">
        <f t="shared" si="35"/>
        <v>1.0265236890825058</v>
      </c>
      <c r="G158" s="16">
        <v>3862</v>
      </c>
      <c r="H158" s="13">
        <f t="shared" si="29"/>
        <v>1</v>
      </c>
      <c r="I158" s="19">
        <v>39381</v>
      </c>
      <c r="J158" s="12">
        <v>0.999</v>
      </c>
      <c r="K158" s="12">
        <f t="shared" si="30"/>
        <v>1.0265236890825058</v>
      </c>
      <c r="L158" s="12">
        <v>1.016905825047947</v>
      </c>
      <c r="M158" s="12">
        <f t="shared" si="36"/>
        <v>1.0027493026030994</v>
      </c>
      <c r="N158" s="12">
        <f t="shared" si="37"/>
        <v>1.0048945151425215</v>
      </c>
      <c r="O158" s="14">
        <f t="shared" si="38"/>
        <v>1.0169058250479475</v>
      </c>
      <c r="P158" s="12">
        <f t="shared" si="34"/>
        <v>1.0781914854097419</v>
      </c>
    </row>
    <row r="159" spans="1:16" x14ac:dyDescent="0.25">
      <c r="A159" s="28" t="s">
        <v>115</v>
      </c>
      <c r="B159" s="16">
        <v>118983.66667000001</v>
      </c>
      <c r="C159" s="16">
        <v>8435703.7699999996</v>
      </c>
      <c r="D159" s="11">
        <f t="shared" si="27"/>
        <v>70.900000000000006</v>
      </c>
      <c r="E159" s="29">
        <v>1.0535265940165162</v>
      </c>
      <c r="F159" s="12">
        <f t="shared" si="35"/>
        <v>1.0097191162776615</v>
      </c>
      <c r="G159" s="16">
        <v>3782</v>
      </c>
      <c r="H159" s="13">
        <f t="shared" si="29"/>
        <v>1</v>
      </c>
      <c r="I159" s="19">
        <v>41195</v>
      </c>
      <c r="J159" s="12">
        <v>0.996</v>
      </c>
      <c r="K159" s="12">
        <f t="shared" si="30"/>
        <v>1.0097191162776615</v>
      </c>
      <c r="L159" s="12">
        <v>1.0102015532053372</v>
      </c>
      <c r="M159" s="12">
        <f t="shared" si="36"/>
        <v>0.99973804343612316</v>
      </c>
      <c r="N159" s="12">
        <f t="shared" si="37"/>
        <v>0.98844401992209996</v>
      </c>
      <c r="O159" s="14">
        <f t="shared" si="38"/>
        <v>1.0102015532053377</v>
      </c>
      <c r="P159" s="12">
        <f t="shared" si="34"/>
        <v>1.071083168554311</v>
      </c>
    </row>
    <row r="160" spans="1:16" x14ac:dyDescent="0.25">
      <c r="A160" s="28" t="s">
        <v>116</v>
      </c>
      <c r="B160" s="16">
        <v>118597.66667000001</v>
      </c>
      <c r="C160" s="16">
        <v>8988150.4800000004</v>
      </c>
      <c r="D160" s="11">
        <f t="shared" si="27"/>
        <v>75.790000000000006</v>
      </c>
      <c r="E160" s="29">
        <v>1.0570378683509047</v>
      </c>
      <c r="F160" s="12">
        <f t="shared" si="35"/>
        <v>1.0757744047003228</v>
      </c>
      <c r="G160" s="16">
        <v>3798</v>
      </c>
      <c r="H160" s="13">
        <f t="shared" si="29"/>
        <v>1</v>
      </c>
      <c r="I160" s="19">
        <v>38397</v>
      </c>
      <c r="J160" s="12">
        <v>0.99299999999999999</v>
      </c>
      <c r="K160" s="12">
        <f t="shared" si="30"/>
        <v>1.0757744047003228</v>
      </c>
      <c r="L160" s="12">
        <v>1.0034972813627272</v>
      </c>
      <c r="M160" s="12">
        <f t="shared" si="36"/>
        <v>0.99672678426914685</v>
      </c>
      <c r="N160" s="12">
        <f t="shared" si="37"/>
        <v>1.0531075028383277</v>
      </c>
      <c r="O160" s="14">
        <f t="shared" si="38"/>
        <v>1.0034972813627276</v>
      </c>
      <c r="P160" s="12">
        <f t="shared" si="34"/>
        <v>1.0639748516988798</v>
      </c>
    </row>
    <row r="161" spans="1:16" x14ac:dyDescent="0.25">
      <c r="A161" s="28" t="s">
        <v>117</v>
      </c>
      <c r="B161" s="16">
        <v>121864.91667000001</v>
      </c>
      <c r="C161" s="16">
        <v>8927687.2799999993</v>
      </c>
      <c r="D161" s="11">
        <f t="shared" si="27"/>
        <v>73.260000000000005</v>
      </c>
      <c r="E161" s="29">
        <v>1.0618726994660417</v>
      </c>
      <c r="F161" s="12">
        <f t="shared" si="35"/>
        <v>1.0351285933343422</v>
      </c>
      <c r="G161" s="16">
        <v>3956</v>
      </c>
      <c r="H161" s="13">
        <f t="shared" si="29"/>
        <v>1</v>
      </c>
      <c r="I161" s="19">
        <v>40348</v>
      </c>
      <c r="J161" s="12">
        <v>0.98099999999999998</v>
      </c>
      <c r="K161" s="12">
        <f t="shared" si="30"/>
        <v>1.0351285933343422</v>
      </c>
      <c r="L161" s="12">
        <v>0.99679300952011718</v>
      </c>
      <c r="M161" s="12">
        <f t="shared" si="36"/>
        <v>0.98468174760124172</v>
      </c>
      <c r="N161" s="12">
        <f t="shared" si="37"/>
        <v>1.0133181113809342</v>
      </c>
      <c r="O161" s="14">
        <f t="shared" si="38"/>
        <v>0.99679300952011751</v>
      </c>
      <c r="P161" s="12">
        <f t="shared" si="34"/>
        <v>1.0568665348434485</v>
      </c>
    </row>
    <row r="162" spans="1:16" x14ac:dyDescent="0.25">
      <c r="A162" s="28" t="s">
        <v>118</v>
      </c>
      <c r="B162" s="16">
        <v>124521</v>
      </c>
      <c r="C162" s="16">
        <v>8598314.4199999999</v>
      </c>
      <c r="D162" s="11">
        <f t="shared" si="27"/>
        <v>69.05</v>
      </c>
      <c r="E162" s="29">
        <v>1.0548571011467243</v>
      </c>
      <c r="F162" s="12">
        <f t="shared" si="35"/>
        <v>0.98213208322182</v>
      </c>
      <c r="G162" s="16">
        <v>3956</v>
      </c>
      <c r="H162" s="13">
        <f t="shared" si="29"/>
        <v>1</v>
      </c>
      <c r="I162" s="19">
        <v>40497</v>
      </c>
      <c r="J162" s="12">
        <v>0.96099999999999997</v>
      </c>
      <c r="K162" s="12">
        <f t="shared" si="30"/>
        <v>0.98213208322182</v>
      </c>
      <c r="L162" s="12">
        <v>0.98338446583489736</v>
      </c>
      <c r="M162" s="12">
        <f t="shared" si="36"/>
        <v>0.96460668648806658</v>
      </c>
      <c r="N162" s="12">
        <f t="shared" si="37"/>
        <v>0.96143825424741958</v>
      </c>
      <c r="O162" s="14">
        <f t="shared" si="38"/>
        <v>0.98338446583489769</v>
      </c>
      <c r="P162" s="12">
        <f t="shared" si="34"/>
        <v>1.0426499011325865</v>
      </c>
    </row>
    <row r="163" spans="1:16" x14ac:dyDescent="0.25">
      <c r="A163" s="28" t="s">
        <v>119</v>
      </c>
      <c r="B163" s="16">
        <v>128266.5</v>
      </c>
      <c r="C163" s="16">
        <v>8393284.4900000002</v>
      </c>
      <c r="D163" s="11">
        <f t="shared" si="27"/>
        <v>65.44</v>
      </c>
      <c r="E163" s="29">
        <v>1.0616909828501309</v>
      </c>
      <c r="F163" s="12">
        <f t="shared" si="35"/>
        <v>0.92479400995716976</v>
      </c>
      <c r="G163" s="16">
        <v>4103</v>
      </c>
      <c r="H163" s="13">
        <f t="shared" si="29"/>
        <v>1</v>
      </c>
      <c r="I163" s="19">
        <v>41377</v>
      </c>
      <c r="J163" s="12">
        <v>0.94699999999999995</v>
      </c>
      <c r="K163" s="12">
        <f t="shared" si="30"/>
        <v>0.92479400995716976</v>
      </c>
      <c r="L163" s="12">
        <v>0.96327165030706741</v>
      </c>
      <c r="M163" s="12">
        <f t="shared" si="36"/>
        <v>0.95055414370884395</v>
      </c>
      <c r="N163" s="12">
        <f t="shared" si="37"/>
        <v>0.90530831204999607</v>
      </c>
      <c r="O163" s="14">
        <f t="shared" si="38"/>
        <v>0.96327165030706774</v>
      </c>
      <c r="P163" s="12">
        <f t="shared" si="34"/>
        <v>1.0213249505662934</v>
      </c>
    </row>
    <row r="164" spans="1:16" x14ac:dyDescent="0.25">
      <c r="A164" s="28" t="s">
        <v>120</v>
      </c>
      <c r="B164" s="16">
        <v>134014.25</v>
      </c>
      <c r="C164" s="16">
        <v>8734173.6600000001</v>
      </c>
      <c r="D164" s="11">
        <f t="shared" si="27"/>
        <v>65.17</v>
      </c>
      <c r="E164" s="29">
        <v>1.0564231312132626</v>
      </c>
      <c r="F164" s="12">
        <f t="shared" si="35"/>
        <v>0.92557084346420226</v>
      </c>
      <c r="G164" s="16">
        <v>4397</v>
      </c>
      <c r="H164" s="13">
        <f t="shared" si="29"/>
        <v>1</v>
      </c>
      <c r="I164" s="19">
        <v>41577</v>
      </c>
      <c r="J164" s="12">
        <v>0.94699999999999995</v>
      </c>
      <c r="K164" s="12">
        <f t="shared" si="30"/>
        <v>0.92557084346420226</v>
      </c>
      <c r="L164" s="12">
        <v>0.95656737846445739</v>
      </c>
      <c r="M164" s="12">
        <f t="shared" si="36"/>
        <v>0.95055414370884395</v>
      </c>
      <c r="N164" s="12">
        <f t="shared" si="37"/>
        <v>0.90606877743301473</v>
      </c>
      <c r="O164" s="14">
        <f t="shared" si="38"/>
        <v>0.95656737846445772</v>
      </c>
      <c r="P164" s="12">
        <f t="shared" si="34"/>
        <v>1.0142166337108622</v>
      </c>
    </row>
    <row r="165" spans="1:16" x14ac:dyDescent="0.25">
      <c r="A165" s="28" t="s">
        <v>121</v>
      </c>
      <c r="B165" s="16">
        <v>140139.08332999999</v>
      </c>
      <c r="C165" s="16">
        <v>9108165.6199999992</v>
      </c>
      <c r="D165" s="11">
        <f t="shared" si="27"/>
        <v>64.989999999999995</v>
      </c>
      <c r="E165" s="29">
        <v>1.0561719618118162</v>
      </c>
      <c r="F165" s="12">
        <f t="shared" si="35"/>
        <v>0.92323391332092419</v>
      </c>
      <c r="G165" s="16">
        <v>4411</v>
      </c>
      <c r="H165" s="13">
        <f t="shared" si="29"/>
        <v>1</v>
      </c>
      <c r="I165" s="19">
        <v>43618</v>
      </c>
      <c r="J165" s="12">
        <v>0.93899999999999995</v>
      </c>
      <c r="K165" s="12">
        <f t="shared" si="30"/>
        <v>0.92323391332092419</v>
      </c>
      <c r="L165" s="12">
        <v>0.94986310662184747</v>
      </c>
      <c r="M165" s="12">
        <f t="shared" si="36"/>
        <v>0.94252411926357382</v>
      </c>
      <c r="N165" s="12">
        <f t="shared" si="37"/>
        <v>0.90378108713592054</v>
      </c>
      <c r="O165" s="14">
        <f t="shared" si="38"/>
        <v>0.94986310662184781</v>
      </c>
      <c r="P165" s="12">
        <f t="shared" si="34"/>
        <v>1.0071083168554311</v>
      </c>
    </row>
    <row r="166" spans="1:16" x14ac:dyDescent="0.25">
      <c r="A166" s="28" t="s">
        <v>122</v>
      </c>
      <c r="B166" s="16">
        <v>142284.91667000001</v>
      </c>
      <c r="C166" s="16">
        <v>9274070.75</v>
      </c>
      <c r="D166" s="11">
        <f t="shared" si="27"/>
        <v>65.180000000000007</v>
      </c>
      <c r="E166" s="29">
        <v>1.0685443699695509</v>
      </c>
      <c r="F166" s="12">
        <f t="shared" si="35"/>
        <v>0.9152118654178093</v>
      </c>
      <c r="G166" s="16">
        <v>4529</v>
      </c>
      <c r="H166" s="13">
        <f t="shared" si="29"/>
        <v>1</v>
      </c>
      <c r="I166" s="19">
        <v>48261</v>
      </c>
      <c r="J166" s="12">
        <v>0.93899999999999995</v>
      </c>
      <c r="K166" s="12">
        <f t="shared" si="30"/>
        <v>0.9152118654178093</v>
      </c>
      <c r="L166" s="12">
        <v>0.94315883477923734</v>
      </c>
      <c r="M166" s="12">
        <f t="shared" si="36"/>
        <v>0.94252411926357382</v>
      </c>
      <c r="N166" s="12">
        <f t="shared" si="37"/>
        <v>0.89592806628137422</v>
      </c>
      <c r="O166" s="14">
        <f t="shared" si="38"/>
        <v>0.94315883477923768</v>
      </c>
      <c r="P166" s="12">
        <f t="shared" si="34"/>
        <v>1</v>
      </c>
    </row>
    <row r="167" spans="1:16" x14ac:dyDescent="0.25">
      <c r="A167" s="28" t="s">
        <v>123</v>
      </c>
      <c r="B167" s="16">
        <v>137680.16667000001</v>
      </c>
      <c r="C167" s="16">
        <v>8438257.9000000004</v>
      </c>
      <c r="D167" s="11">
        <f t="shared" ref="D167:D222" si="39">ROUND(C167/B167,2)</f>
        <v>61.29</v>
      </c>
      <c r="E167" s="29">
        <v>1.0690645054673082</v>
      </c>
      <c r="F167" s="12">
        <f t="shared" si="35"/>
        <v>0.86017250621540142</v>
      </c>
      <c r="G167" s="16">
        <v>4343</v>
      </c>
      <c r="H167" s="13">
        <f t="shared" ref="H167:H222" si="40">MIN(SQRT(G167/3000),1)</f>
        <v>1</v>
      </c>
      <c r="I167" s="19">
        <v>48552</v>
      </c>
      <c r="J167" s="12">
        <v>0.91800000000000004</v>
      </c>
      <c r="K167" s="12">
        <f t="shared" ref="K167:K222" si="41">F167*H167+M167*(1-H167)</f>
        <v>0.86017250621540142</v>
      </c>
      <c r="L167" s="12">
        <v>0.93882888269945663</v>
      </c>
      <c r="M167" s="12">
        <f t="shared" si="36"/>
        <v>0.92144530509473999</v>
      </c>
      <c r="N167" s="12">
        <f t="shared" si="37"/>
        <v>0.84204840352474264</v>
      </c>
      <c r="O167" s="14">
        <f t="shared" si="38"/>
        <v>0.93882888269945697</v>
      </c>
      <c r="P167" s="12">
        <f t="shared" si="34"/>
        <v>0.99540909556257917</v>
      </c>
    </row>
    <row r="168" spans="1:16" x14ac:dyDescent="0.25">
      <c r="A168" s="28" t="s">
        <v>124</v>
      </c>
      <c r="B168" s="16">
        <v>132528.83332999999</v>
      </c>
      <c r="C168" s="16">
        <v>7918712.7599999998</v>
      </c>
      <c r="D168" s="11">
        <f t="shared" si="39"/>
        <v>59.75</v>
      </c>
      <c r="E168" s="29">
        <v>1.0622970350288423</v>
      </c>
      <c r="F168" s="12">
        <f t="shared" si="35"/>
        <v>0.84390155386745691</v>
      </c>
      <c r="G168" s="16">
        <v>4215</v>
      </c>
      <c r="H168" s="13">
        <f t="shared" si="40"/>
        <v>1</v>
      </c>
      <c r="I168" s="19">
        <v>44689</v>
      </c>
      <c r="J168" s="12">
        <v>0.91400000000000003</v>
      </c>
      <c r="K168" s="12">
        <f t="shared" si="41"/>
        <v>0.84390155386745691</v>
      </c>
      <c r="L168" s="12">
        <v>0.93645456293662743</v>
      </c>
      <c r="M168" s="12">
        <f t="shared" si="36"/>
        <v>0.91743029287210498</v>
      </c>
      <c r="N168" s="12">
        <f t="shared" si="37"/>
        <v>0.82612028521194592</v>
      </c>
      <c r="O168" s="14">
        <f t="shared" si="38"/>
        <v>0.93645456293662777</v>
      </c>
      <c r="P168" s="12">
        <f t="shared" si="34"/>
        <v>0.99289168314456899</v>
      </c>
    </row>
    <row r="169" spans="1:16" x14ac:dyDescent="0.25">
      <c r="A169" s="28" t="s">
        <v>125</v>
      </c>
      <c r="B169" s="16">
        <v>132651.58332999999</v>
      </c>
      <c r="C169" s="16">
        <v>7997862.0599999996</v>
      </c>
      <c r="D169" s="11">
        <f t="shared" si="39"/>
        <v>60.29</v>
      </c>
      <c r="E169" s="29">
        <v>1.0654760227021507</v>
      </c>
      <c r="F169" s="12">
        <f t="shared" si="35"/>
        <v>0.84898779959582382</v>
      </c>
      <c r="G169" s="16">
        <v>4263</v>
      </c>
      <c r="H169" s="13">
        <f t="shared" si="40"/>
        <v>1</v>
      </c>
      <c r="I169" s="19">
        <v>43751</v>
      </c>
      <c r="J169" s="12">
        <v>0.90900000000000003</v>
      </c>
      <c r="K169" s="12">
        <f t="shared" si="41"/>
        <v>0.84898779959582382</v>
      </c>
      <c r="L169" s="12">
        <v>0.93221622820945804</v>
      </c>
      <c r="M169" s="12">
        <f t="shared" si="36"/>
        <v>0.91241152759381117</v>
      </c>
      <c r="N169" s="12">
        <f t="shared" si="37"/>
        <v>0.83109936215820834</v>
      </c>
      <c r="O169" s="14">
        <f t="shared" si="38"/>
        <v>0.93221622820945838</v>
      </c>
      <c r="P169" s="12">
        <f t="shared" ref="P169:P222" si="42">O169/$O$166</f>
        <v>0.98839791754446049</v>
      </c>
    </row>
    <row r="170" spans="1:16" x14ac:dyDescent="0.25">
      <c r="A170" s="28" t="s">
        <v>126</v>
      </c>
      <c r="B170" s="16">
        <v>135961.25</v>
      </c>
      <c r="C170" s="16">
        <v>8559815.8900000006</v>
      </c>
      <c r="D170" s="11">
        <f t="shared" si="39"/>
        <v>62.96</v>
      </c>
      <c r="E170" s="29">
        <v>1.0561201570884844</v>
      </c>
      <c r="F170" s="12">
        <f t="shared" si="35"/>
        <v>0.89444004330334537</v>
      </c>
      <c r="G170" s="16">
        <v>4598</v>
      </c>
      <c r="H170" s="13">
        <f t="shared" si="40"/>
        <v>1</v>
      </c>
      <c r="I170" s="19">
        <v>42945</v>
      </c>
      <c r="J170" s="12">
        <v>0.90400000000000003</v>
      </c>
      <c r="K170" s="12">
        <f t="shared" si="41"/>
        <v>0.89444004330334537</v>
      </c>
      <c r="L170" s="12">
        <v>0.92975029109401741</v>
      </c>
      <c r="M170" s="12">
        <f t="shared" si="36"/>
        <v>0.90739276231551735</v>
      </c>
      <c r="N170" s="12">
        <f t="shared" si="37"/>
        <v>0.87559391293027389</v>
      </c>
      <c r="O170" s="14">
        <f t="shared" si="38"/>
        <v>0.92975029109401774</v>
      </c>
      <c r="P170" s="12">
        <f t="shared" si="42"/>
        <v>0.98578336628913787</v>
      </c>
    </row>
    <row r="171" spans="1:16" x14ac:dyDescent="0.25">
      <c r="A171" s="28" t="s">
        <v>127</v>
      </c>
      <c r="B171" s="16">
        <v>141912.08332999999</v>
      </c>
      <c r="C171" s="16">
        <v>8403420.7899999991</v>
      </c>
      <c r="D171" s="11">
        <f t="shared" si="39"/>
        <v>59.22</v>
      </c>
      <c r="E171" s="29">
        <v>1.0549362052458653</v>
      </c>
      <c r="F171" s="12">
        <f t="shared" si="35"/>
        <v>0.84225200169857894</v>
      </c>
      <c r="G171" s="16">
        <v>4744</v>
      </c>
      <c r="H171" s="13">
        <f t="shared" si="40"/>
        <v>1</v>
      </c>
      <c r="I171" s="19">
        <v>44493</v>
      </c>
      <c r="J171" s="12">
        <v>0.89900000000000002</v>
      </c>
      <c r="K171" s="12">
        <f t="shared" si="41"/>
        <v>0.84225200169857894</v>
      </c>
      <c r="L171" s="12">
        <v>0.92761987810826918</v>
      </c>
      <c r="M171" s="12">
        <f t="shared" si="36"/>
        <v>0.90237399703722365</v>
      </c>
      <c r="N171" s="12">
        <f t="shared" si="37"/>
        <v>0.82450548962118031</v>
      </c>
      <c r="O171" s="14">
        <f t="shared" si="38"/>
        <v>0.92761987810826951</v>
      </c>
      <c r="P171" s="12">
        <f t="shared" si="42"/>
        <v>0.98352456012925404</v>
      </c>
    </row>
    <row r="172" spans="1:16" x14ac:dyDescent="0.25">
      <c r="A172" s="28" t="s">
        <v>128</v>
      </c>
      <c r="B172" s="16">
        <v>144955.25</v>
      </c>
      <c r="C172" s="16">
        <v>8493394.9199999999</v>
      </c>
      <c r="D172" s="11">
        <f t="shared" si="39"/>
        <v>58.59</v>
      </c>
      <c r="E172" s="29">
        <v>1.0472676753711743</v>
      </c>
      <c r="F172" s="12">
        <f t="shared" si="35"/>
        <v>0.83939358400448971</v>
      </c>
      <c r="G172" s="16">
        <v>4717</v>
      </c>
      <c r="H172" s="13">
        <f t="shared" si="40"/>
        <v>1</v>
      </c>
      <c r="I172" s="19">
        <v>46854</v>
      </c>
      <c r="J172" s="12">
        <v>0.89700000000000002</v>
      </c>
      <c r="K172" s="12">
        <f t="shared" si="41"/>
        <v>0.83939358400448971</v>
      </c>
      <c r="L172" s="12">
        <v>0.92588883517968856</v>
      </c>
      <c r="M172" s="12">
        <f t="shared" si="36"/>
        <v>0.90036649092590604</v>
      </c>
      <c r="N172" s="12">
        <f t="shared" si="37"/>
        <v>0.8217072996784387</v>
      </c>
      <c r="O172" s="14">
        <f t="shared" si="38"/>
        <v>0.9258888351796889</v>
      </c>
      <c r="P172" s="12">
        <f t="shared" si="42"/>
        <v>0.98168919278205025</v>
      </c>
    </row>
    <row r="173" spans="1:16" x14ac:dyDescent="0.25">
      <c r="A173" s="28" t="s">
        <v>129</v>
      </c>
      <c r="B173" s="16">
        <v>144398.08332999999</v>
      </c>
      <c r="C173" s="16">
        <v>8223336.1299999999</v>
      </c>
      <c r="D173" s="11">
        <f t="shared" si="39"/>
        <v>56.95</v>
      </c>
      <c r="E173" s="29">
        <v>1.052399880466405</v>
      </c>
      <c r="F173" s="12">
        <f t="shared" si="35"/>
        <v>0.81191914952070576</v>
      </c>
      <c r="G173" s="16">
        <v>4786</v>
      </c>
      <c r="H173" s="13">
        <f t="shared" si="40"/>
        <v>1</v>
      </c>
      <c r="I173" s="19">
        <v>48776</v>
      </c>
      <c r="J173" s="12">
        <v>0.89500000000000002</v>
      </c>
      <c r="K173" s="12">
        <f t="shared" si="41"/>
        <v>0.81191914952070576</v>
      </c>
      <c r="L173" s="12">
        <v>0.90765738842442212</v>
      </c>
      <c r="M173" s="12">
        <f t="shared" si="36"/>
        <v>0.89835898481458853</v>
      </c>
      <c r="N173" s="12">
        <f t="shared" si="37"/>
        <v>0.79481176008882293</v>
      </c>
      <c r="O173" s="14">
        <f t="shared" si="38"/>
        <v>0.90765738842442245</v>
      </c>
      <c r="P173" s="12">
        <f t="shared" si="42"/>
        <v>0.96235899506457478</v>
      </c>
    </row>
    <row r="174" spans="1:16" x14ac:dyDescent="0.25">
      <c r="A174" s="28" t="s">
        <v>130</v>
      </c>
      <c r="B174" s="16">
        <v>143430.91667000001</v>
      </c>
      <c r="C174" s="16">
        <v>8089613.4100000001</v>
      </c>
      <c r="D174" s="11">
        <f t="shared" si="39"/>
        <v>56.4</v>
      </c>
      <c r="E174" s="29">
        <v>1.0482124429966284</v>
      </c>
      <c r="F174" s="12">
        <f t="shared" si="35"/>
        <v>0.8072901238121859</v>
      </c>
      <c r="G174" s="16">
        <v>4705</v>
      </c>
      <c r="H174" s="13">
        <f t="shared" si="40"/>
        <v>1</v>
      </c>
      <c r="I174" s="19">
        <v>47174</v>
      </c>
      <c r="J174" s="12">
        <v>0.89100000000000001</v>
      </c>
      <c r="K174" s="12">
        <f t="shared" si="41"/>
        <v>0.8072901238121859</v>
      </c>
      <c r="L174" s="12">
        <v>0.90510553621471079</v>
      </c>
      <c r="M174" s="12">
        <f t="shared" si="36"/>
        <v>0.89434397259195353</v>
      </c>
      <c r="N174" s="12">
        <f t="shared" si="37"/>
        <v>0.79028026939414353</v>
      </c>
      <c r="O174" s="14">
        <f t="shared" si="38"/>
        <v>0.90510553621471113</v>
      </c>
      <c r="P174" s="12">
        <f t="shared" si="42"/>
        <v>0.95965335088714554</v>
      </c>
    </row>
    <row r="175" spans="1:16" x14ac:dyDescent="0.25">
      <c r="A175" s="28" t="s">
        <v>131</v>
      </c>
      <c r="B175" s="16">
        <v>143002</v>
      </c>
      <c r="C175" s="16">
        <v>7957430.3099999996</v>
      </c>
      <c r="D175" s="11">
        <f t="shared" si="39"/>
        <v>55.65</v>
      </c>
      <c r="E175" s="29">
        <v>1.0370843372930942</v>
      </c>
      <c r="F175" s="12">
        <f t="shared" si="35"/>
        <v>0.80510206321720812</v>
      </c>
      <c r="G175" s="16">
        <v>4732</v>
      </c>
      <c r="H175" s="13">
        <f t="shared" si="40"/>
        <v>1</v>
      </c>
      <c r="I175" s="19">
        <v>46992</v>
      </c>
      <c r="J175" s="12">
        <v>0.88500000000000001</v>
      </c>
      <c r="K175" s="12">
        <f t="shared" si="41"/>
        <v>0.80510206321720812</v>
      </c>
      <c r="L175" s="12">
        <v>0.90473483019400802</v>
      </c>
      <c r="M175" s="12">
        <f t="shared" si="36"/>
        <v>0.88832145425800102</v>
      </c>
      <c r="N175" s="12">
        <f t="shared" si="37"/>
        <v>0.78813831191758699</v>
      </c>
      <c r="O175" s="14">
        <f t="shared" si="38"/>
        <v>0.90473483019400835</v>
      </c>
      <c r="P175" s="12">
        <f t="shared" si="42"/>
        <v>0.95926030360069403</v>
      </c>
    </row>
    <row r="176" spans="1:16" x14ac:dyDescent="0.25">
      <c r="A176" s="28" t="s">
        <v>132</v>
      </c>
      <c r="B176" s="16">
        <v>141683</v>
      </c>
      <c r="C176" s="16">
        <v>7482646.79</v>
      </c>
      <c r="D176" s="11">
        <f t="shared" si="39"/>
        <v>52.81</v>
      </c>
      <c r="E176" s="29">
        <v>1.041560195756261</v>
      </c>
      <c r="F176" s="12">
        <f t="shared" si="35"/>
        <v>0.76073191952813013</v>
      </c>
      <c r="G176" s="16">
        <v>4665</v>
      </c>
      <c r="H176" s="13">
        <f t="shared" si="40"/>
        <v>1</v>
      </c>
      <c r="I176" s="19">
        <v>47068</v>
      </c>
      <c r="J176" s="12">
        <v>0.88400000000000001</v>
      </c>
      <c r="K176" s="12">
        <f t="shared" si="41"/>
        <v>0.76073191952813013</v>
      </c>
      <c r="L176" s="12">
        <v>0.88952466003835773</v>
      </c>
      <c r="M176" s="12">
        <f t="shared" si="36"/>
        <v>0.88731770120234221</v>
      </c>
      <c r="N176" s="12">
        <f t="shared" si="37"/>
        <v>0.74470306097945071</v>
      </c>
      <c r="O176" s="14">
        <f t="shared" si="38"/>
        <v>0.88952466003835806</v>
      </c>
      <c r="P176" s="12">
        <f t="shared" si="42"/>
        <v>0.94313346515655172</v>
      </c>
    </row>
    <row r="177" spans="1:16" x14ac:dyDescent="0.25">
      <c r="A177" s="28" t="s">
        <v>133</v>
      </c>
      <c r="B177" s="16">
        <v>139669.08332999999</v>
      </c>
      <c r="C177" s="16">
        <v>7344444.3099999996</v>
      </c>
      <c r="D177" s="11">
        <f t="shared" si="39"/>
        <v>52.58</v>
      </c>
      <c r="E177" s="29">
        <v>1.0207845661648223</v>
      </c>
      <c r="F177" s="12">
        <f t="shared" si="35"/>
        <v>0.77283420072663611</v>
      </c>
      <c r="G177" s="16">
        <v>4519</v>
      </c>
      <c r="H177" s="13">
        <f t="shared" si="40"/>
        <v>1</v>
      </c>
      <c r="I177" s="19">
        <v>46890</v>
      </c>
      <c r="J177" s="12">
        <v>0.88200000000000001</v>
      </c>
      <c r="K177" s="12">
        <f t="shared" si="41"/>
        <v>0.77283420072663611</v>
      </c>
      <c r="L177" s="12">
        <v>0.88284569709462923</v>
      </c>
      <c r="M177" s="12">
        <f t="shared" si="36"/>
        <v>0.88531019509102471</v>
      </c>
      <c r="N177" s="12">
        <f t="shared" si="37"/>
        <v>0.75655034334266724</v>
      </c>
      <c r="O177" s="14">
        <f t="shared" si="38"/>
        <v>0.88284569709462957</v>
      </c>
      <c r="P177" s="12">
        <f t="shared" si="42"/>
        <v>0.93605198248635879</v>
      </c>
    </row>
    <row r="178" spans="1:16" x14ac:dyDescent="0.25">
      <c r="A178" s="28" t="s">
        <v>134</v>
      </c>
      <c r="B178" s="16">
        <v>137573.41667000001</v>
      </c>
      <c r="C178" s="16">
        <v>7159740.9100000001</v>
      </c>
      <c r="D178" s="11">
        <f t="shared" si="39"/>
        <v>52.04</v>
      </c>
      <c r="E178" s="29">
        <v>1.0199669169020331</v>
      </c>
      <c r="F178" s="12">
        <f t="shared" si="35"/>
        <v>0.76551031789464841</v>
      </c>
      <c r="G178" s="16">
        <v>4593</v>
      </c>
      <c r="H178" s="13">
        <f t="shared" si="40"/>
        <v>1</v>
      </c>
      <c r="I178" s="19">
        <v>45469</v>
      </c>
      <c r="J178" s="12">
        <v>0.88100000000000001</v>
      </c>
      <c r="K178" s="12">
        <f t="shared" si="41"/>
        <v>0.76551031789464841</v>
      </c>
      <c r="L178" s="12">
        <v>0.87820052809064941</v>
      </c>
      <c r="M178" s="12">
        <f t="shared" si="36"/>
        <v>0.8843064420353659</v>
      </c>
      <c r="N178" s="12">
        <f t="shared" si="37"/>
        <v>0.74938077700368777</v>
      </c>
      <c r="O178" s="14">
        <f t="shared" si="38"/>
        <v>0.87820052809064975</v>
      </c>
      <c r="P178" s="12">
        <f t="shared" si="42"/>
        <v>0.93112686400929223</v>
      </c>
    </row>
    <row r="179" spans="1:16" x14ac:dyDescent="0.25">
      <c r="A179" s="28" t="s">
        <v>135</v>
      </c>
      <c r="B179" s="16">
        <v>135636.33332999999</v>
      </c>
      <c r="C179" s="16">
        <v>7330518.0800000001</v>
      </c>
      <c r="D179" s="11">
        <f t="shared" si="39"/>
        <v>54.05</v>
      </c>
      <c r="E179" s="29">
        <v>1.0133918850313897</v>
      </c>
      <c r="F179" s="12">
        <f t="shared" si="35"/>
        <v>0.80023606875382358</v>
      </c>
      <c r="G179" s="16">
        <v>4466</v>
      </c>
      <c r="H179" s="13">
        <f t="shared" si="40"/>
        <v>1</v>
      </c>
      <c r="I179" s="19">
        <v>44854</v>
      </c>
      <c r="J179" s="12">
        <v>0.88100000000000001</v>
      </c>
      <c r="K179" s="12">
        <f t="shared" si="41"/>
        <v>0.80023606875382358</v>
      </c>
      <c r="L179" s="12">
        <v>0.87544568916887666</v>
      </c>
      <c r="M179" s="12">
        <f t="shared" si="36"/>
        <v>0.8843064420353659</v>
      </c>
      <c r="N179" s="12">
        <f t="shared" si="37"/>
        <v>0.78337484547353498</v>
      </c>
      <c r="O179" s="14">
        <f t="shared" si="38"/>
        <v>0.87544568916887699</v>
      </c>
      <c r="P179" s="12">
        <f t="shared" si="42"/>
        <v>0.92820599976014639</v>
      </c>
    </row>
    <row r="180" spans="1:16" x14ac:dyDescent="0.25">
      <c r="A180" s="28" t="s">
        <v>136</v>
      </c>
      <c r="B180" s="16">
        <v>134379.83332999999</v>
      </c>
      <c r="C180" s="16">
        <v>6870571.2400000002</v>
      </c>
      <c r="D180" s="11">
        <f t="shared" si="39"/>
        <v>51.13</v>
      </c>
      <c r="E180" s="29">
        <v>1.0211391935720804</v>
      </c>
      <c r="F180" s="12">
        <f t="shared" si="35"/>
        <v>0.75126073925612213</v>
      </c>
      <c r="G180" s="16">
        <v>4441</v>
      </c>
      <c r="H180" s="13">
        <f t="shared" si="40"/>
        <v>1</v>
      </c>
      <c r="I180" s="19">
        <v>44362</v>
      </c>
      <c r="J180" s="12">
        <v>0.876</v>
      </c>
      <c r="K180" s="12">
        <f t="shared" si="41"/>
        <v>0.75126073925612213</v>
      </c>
      <c r="L180" s="12">
        <v>0.86932547710829433</v>
      </c>
      <c r="M180" s="12">
        <f t="shared" si="36"/>
        <v>0.87928767675707209</v>
      </c>
      <c r="N180" s="12">
        <f t="shared" si="37"/>
        <v>0.73543144142649763</v>
      </c>
      <c r="O180" s="14">
        <f t="shared" si="38"/>
        <v>0.86932547710829466</v>
      </c>
      <c r="P180" s="12">
        <f t="shared" si="42"/>
        <v>0.92171694210103539</v>
      </c>
    </row>
    <row r="181" spans="1:16" x14ac:dyDescent="0.25">
      <c r="A181" s="28" t="s">
        <v>137</v>
      </c>
      <c r="B181" s="16">
        <v>132292.16667000001</v>
      </c>
      <c r="C181" s="16">
        <v>6279892.2000000002</v>
      </c>
      <c r="D181" s="11">
        <f t="shared" si="39"/>
        <v>47.47</v>
      </c>
      <c r="E181" s="29">
        <v>1.0175584970842868</v>
      </c>
      <c r="F181" s="12">
        <f t="shared" si="35"/>
        <v>0.69993819427096582</v>
      </c>
      <c r="G181" s="16">
        <v>4251</v>
      </c>
      <c r="H181" s="13">
        <f t="shared" si="40"/>
        <v>1</v>
      </c>
      <c r="I181" s="19">
        <v>43121</v>
      </c>
      <c r="J181" s="12">
        <v>0.85299999999999998</v>
      </c>
      <c r="K181" s="12">
        <f t="shared" si="41"/>
        <v>0.69993819427096582</v>
      </c>
      <c r="L181" s="12">
        <v>0.86270757266791775</v>
      </c>
      <c r="M181" s="12">
        <f t="shared" si="36"/>
        <v>0.85620135647692064</v>
      </c>
      <c r="N181" s="12">
        <f t="shared" si="37"/>
        <v>0.68519027845359548</v>
      </c>
      <c r="O181" s="14">
        <f t="shared" si="38"/>
        <v>0.86270757266791809</v>
      </c>
      <c r="P181" s="12">
        <f t="shared" si="42"/>
        <v>0.91470019773482736</v>
      </c>
    </row>
    <row r="182" spans="1:16" x14ac:dyDescent="0.25">
      <c r="A182" s="28" t="s">
        <v>138</v>
      </c>
      <c r="B182" s="16">
        <v>129907.91667000001</v>
      </c>
      <c r="C182" s="16">
        <v>6363391.2800000003</v>
      </c>
      <c r="D182" s="11">
        <f t="shared" si="39"/>
        <v>48.98</v>
      </c>
      <c r="E182" s="29">
        <v>1.0038640391694571</v>
      </c>
      <c r="F182" s="12">
        <f t="shared" ref="F182:F201" si="43">D182/(E182*D$223)</f>
        <v>0.7320550316138783</v>
      </c>
      <c r="G182" s="16">
        <v>4290</v>
      </c>
      <c r="H182" s="13">
        <f t="shared" si="40"/>
        <v>1</v>
      </c>
      <c r="I182" s="19">
        <v>42669</v>
      </c>
      <c r="J182" s="12">
        <v>0.85299999999999998</v>
      </c>
      <c r="K182" s="12">
        <f t="shared" si="41"/>
        <v>0.7320550316138783</v>
      </c>
      <c r="L182" s="12">
        <v>0.8561860670690582</v>
      </c>
      <c r="M182" s="12">
        <f t="shared" ref="M182:M201" si="44">J182/$J$223</f>
        <v>0.85620135647692064</v>
      </c>
      <c r="N182" s="12">
        <f t="shared" ref="N182:N201" si="45">K182/$K$223</f>
        <v>0.71663040402776845</v>
      </c>
      <c r="O182" s="14">
        <f t="shared" ref="O182:O201" si="46">L182/$L$223</f>
        <v>0.85618606706905853</v>
      </c>
      <c r="P182" s="12">
        <f t="shared" si="42"/>
        <v>0.90778566185987475</v>
      </c>
    </row>
    <row r="183" spans="1:16" x14ac:dyDescent="0.25">
      <c r="A183" s="28" t="s">
        <v>139</v>
      </c>
      <c r="B183" s="16">
        <v>126016.33332999999</v>
      </c>
      <c r="C183" s="16">
        <v>6044050.3499999996</v>
      </c>
      <c r="D183" s="11">
        <f t="shared" si="39"/>
        <v>47.96</v>
      </c>
      <c r="E183" s="29">
        <v>1.0064263918374565</v>
      </c>
      <c r="F183" s="12">
        <f t="shared" si="43"/>
        <v>0.71498512043189699</v>
      </c>
      <c r="G183" s="16">
        <v>4059</v>
      </c>
      <c r="H183" s="13">
        <f t="shared" si="40"/>
        <v>1</v>
      </c>
      <c r="I183" s="19">
        <v>42884</v>
      </c>
      <c r="J183" s="12">
        <v>0.83399999999999996</v>
      </c>
      <c r="K183" s="12">
        <f t="shared" si="41"/>
        <v>0.71498512043189699</v>
      </c>
      <c r="L183" s="12">
        <v>0.84479331715834294</v>
      </c>
      <c r="M183" s="12">
        <f t="shared" si="44"/>
        <v>0.8371300484194043</v>
      </c>
      <c r="N183" s="12">
        <f t="shared" si="45"/>
        <v>0.69992016119248168</v>
      </c>
      <c r="O183" s="14">
        <f t="shared" si="46"/>
        <v>0.84479331715834327</v>
      </c>
      <c r="P183" s="12">
        <f t="shared" si="42"/>
        <v>0.89570630736452939</v>
      </c>
    </row>
    <row r="184" spans="1:16" x14ac:dyDescent="0.25">
      <c r="A184" s="28" t="s">
        <v>140</v>
      </c>
      <c r="B184" s="16">
        <v>121189.58332999999</v>
      </c>
      <c r="C184" s="16">
        <v>5482678.2800000003</v>
      </c>
      <c r="D184" s="11">
        <f t="shared" si="39"/>
        <v>45.24</v>
      </c>
      <c r="E184" s="29">
        <v>1.006606573593344</v>
      </c>
      <c r="F184" s="12">
        <f t="shared" si="43"/>
        <v>0.67431478218949115</v>
      </c>
      <c r="G184" s="16">
        <v>3902</v>
      </c>
      <c r="H184" s="13">
        <f t="shared" si="40"/>
        <v>1</v>
      </c>
      <c r="I184" s="19">
        <v>41621</v>
      </c>
      <c r="J184" s="12">
        <v>0.84699999999999998</v>
      </c>
      <c r="K184" s="12">
        <f t="shared" si="41"/>
        <v>0.67431478218949115</v>
      </c>
      <c r="L184" s="12">
        <v>0.83589048529747789</v>
      </c>
      <c r="M184" s="12">
        <f t="shared" si="44"/>
        <v>0.85017883814296813</v>
      </c>
      <c r="N184" s="12">
        <f t="shared" si="45"/>
        <v>0.66010675964759058</v>
      </c>
      <c r="O184" s="14">
        <f t="shared" si="46"/>
        <v>0.83589048529747823</v>
      </c>
      <c r="P184" s="12">
        <f t="shared" si="42"/>
        <v>0.88626693031310322</v>
      </c>
    </row>
    <row r="185" spans="1:16" x14ac:dyDescent="0.25">
      <c r="A185" s="28" t="s">
        <v>141</v>
      </c>
      <c r="B185" s="16">
        <v>114425.58332999999</v>
      </c>
      <c r="C185" s="16">
        <v>5353827.2699999996</v>
      </c>
      <c r="D185" s="11">
        <f t="shared" si="39"/>
        <v>46.79</v>
      </c>
      <c r="E185" s="29">
        <v>1.0264817739658978</v>
      </c>
      <c r="F185" s="12">
        <f t="shared" si="43"/>
        <v>0.68391424395609102</v>
      </c>
      <c r="G185" s="16">
        <v>3626</v>
      </c>
      <c r="H185" s="13">
        <f t="shared" si="40"/>
        <v>1</v>
      </c>
      <c r="I185" s="19">
        <v>38180</v>
      </c>
      <c r="J185" s="12">
        <v>0.93300000000000005</v>
      </c>
      <c r="K185" s="12">
        <f t="shared" si="41"/>
        <v>0.68391424395609102</v>
      </c>
      <c r="L185" s="12">
        <v>0.83253834937617288</v>
      </c>
      <c r="M185" s="12">
        <f t="shared" si="44"/>
        <v>0.93650160092962142</v>
      </c>
      <c r="N185" s="12">
        <f t="shared" si="45"/>
        <v>0.66950395776407867</v>
      </c>
      <c r="O185" s="14">
        <f t="shared" si="46"/>
        <v>0.8325383493761731</v>
      </c>
      <c r="P185" s="12">
        <f t="shared" si="42"/>
        <v>0.88271277188538755</v>
      </c>
    </row>
    <row r="186" spans="1:16" x14ac:dyDescent="0.25">
      <c r="A186" s="28" t="s">
        <v>142</v>
      </c>
      <c r="B186" s="16">
        <v>113770.16667000001</v>
      </c>
      <c r="C186" s="16">
        <v>5314329.5599999996</v>
      </c>
      <c r="D186" s="11">
        <f t="shared" si="39"/>
        <v>46.71</v>
      </c>
      <c r="E186" s="29">
        <v>1.0251912426819736</v>
      </c>
      <c r="F186" s="12">
        <f t="shared" si="43"/>
        <v>0.6836043628973717</v>
      </c>
      <c r="G186" s="16">
        <v>3651</v>
      </c>
      <c r="H186" s="13">
        <f t="shared" si="40"/>
        <v>1</v>
      </c>
      <c r="I186" s="19">
        <v>37348</v>
      </c>
      <c r="J186" s="12">
        <v>0.93400000000000005</v>
      </c>
      <c r="K186" s="12">
        <f t="shared" si="41"/>
        <v>0.6836043628973717</v>
      </c>
      <c r="L186" s="12">
        <v>0.82918621345486798</v>
      </c>
      <c r="M186" s="12">
        <f t="shared" si="44"/>
        <v>0.93750535398528012</v>
      </c>
      <c r="N186" s="12">
        <f t="shared" si="45"/>
        <v>0.66920060599580933</v>
      </c>
      <c r="O186" s="14">
        <f t="shared" si="46"/>
        <v>0.8291862134548682</v>
      </c>
      <c r="P186" s="12">
        <f t="shared" si="42"/>
        <v>0.8791586134576721</v>
      </c>
    </row>
    <row r="187" spans="1:16" x14ac:dyDescent="0.25">
      <c r="A187" s="28" t="s">
        <v>143</v>
      </c>
      <c r="B187" s="16">
        <v>113775.16667000001</v>
      </c>
      <c r="C187" s="16">
        <v>5160485.22</v>
      </c>
      <c r="D187" s="11">
        <f t="shared" si="39"/>
        <v>45.36</v>
      </c>
      <c r="E187" s="29">
        <v>1.0207699237473757</v>
      </c>
      <c r="F187" s="12">
        <f t="shared" si="43"/>
        <v>0.66672236975514976</v>
      </c>
      <c r="G187" s="16">
        <v>3674</v>
      </c>
      <c r="H187" s="13">
        <f t="shared" si="40"/>
        <v>1</v>
      </c>
      <c r="I187" s="19">
        <v>36981</v>
      </c>
      <c r="J187" s="12">
        <v>0.93500000000000005</v>
      </c>
      <c r="K187" s="12">
        <f t="shared" si="41"/>
        <v>0.66672236975514976</v>
      </c>
      <c r="L187" s="12">
        <v>0.82583407753356297</v>
      </c>
      <c r="M187" s="12">
        <f t="shared" si="44"/>
        <v>0.93850910704093893</v>
      </c>
      <c r="N187" s="12">
        <f t="shared" si="45"/>
        <v>0.65267432170863882</v>
      </c>
      <c r="O187" s="14">
        <f t="shared" si="46"/>
        <v>0.82583407753356319</v>
      </c>
      <c r="P187" s="12">
        <f t="shared" si="42"/>
        <v>0.87560445502995654</v>
      </c>
    </row>
    <row r="188" spans="1:16" x14ac:dyDescent="0.25">
      <c r="A188" s="28" t="s">
        <v>144</v>
      </c>
      <c r="B188" s="16">
        <v>114066.41667000001</v>
      </c>
      <c r="C188" s="16">
        <v>4521737.97</v>
      </c>
      <c r="D188" s="11">
        <f t="shared" si="39"/>
        <v>39.64</v>
      </c>
      <c r="E188" s="29">
        <v>1.0176997438988971</v>
      </c>
      <c r="F188" s="12">
        <f t="shared" si="43"/>
        <v>0.58440487062840207</v>
      </c>
      <c r="G188" s="16">
        <v>3516</v>
      </c>
      <c r="H188" s="13">
        <f t="shared" si="40"/>
        <v>1</v>
      </c>
      <c r="I188" s="19">
        <v>36862</v>
      </c>
      <c r="J188" s="12">
        <v>0.93700000000000006</v>
      </c>
      <c r="K188" s="12">
        <f t="shared" si="41"/>
        <v>0.58440487062840207</v>
      </c>
      <c r="L188" s="12">
        <v>0.82248194161225796</v>
      </c>
      <c r="M188" s="12">
        <f t="shared" si="44"/>
        <v>0.94051661315225643</v>
      </c>
      <c r="N188" s="12">
        <f t="shared" si="45"/>
        <v>0.57209127793431291</v>
      </c>
      <c r="O188" s="14">
        <f t="shared" si="46"/>
        <v>0.82248194161225818</v>
      </c>
      <c r="P188" s="12">
        <f t="shared" si="42"/>
        <v>0.87205029660224098</v>
      </c>
    </row>
    <row r="189" spans="1:16" x14ac:dyDescent="0.25">
      <c r="A189" s="28" t="s">
        <v>145</v>
      </c>
      <c r="B189" s="16">
        <v>106858.91667000001</v>
      </c>
      <c r="C189" s="16">
        <v>4668329.3499999996</v>
      </c>
      <c r="D189" s="11">
        <f t="shared" si="39"/>
        <v>43.69</v>
      </c>
      <c r="E189" s="29">
        <v>1.0210924413164153</v>
      </c>
      <c r="F189" s="12">
        <f t="shared" si="43"/>
        <v>0.64197309856149165</v>
      </c>
      <c r="G189" s="16">
        <v>3269</v>
      </c>
      <c r="H189" s="13">
        <f t="shared" si="40"/>
        <v>1</v>
      </c>
      <c r="I189" s="19">
        <v>36629</v>
      </c>
      <c r="J189" s="12">
        <v>0.93899999999999995</v>
      </c>
      <c r="K189" s="12">
        <f t="shared" si="41"/>
        <v>0.64197309856149165</v>
      </c>
      <c r="L189" s="12">
        <v>0.81912980569095295</v>
      </c>
      <c r="M189" s="12">
        <f t="shared" si="44"/>
        <v>0.94252411926357382</v>
      </c>
      <c r="N189" s="12">
        <f t="shared" si="45"/>
        <v>0.62844652536960777</v>
      </c>
      <c r="O189" s="14">
        <f t="shared" si="46"/>
        <v>0.81912980569095317</v>
      </c>
      <c r="P189" s="12">
        <f t="shared" si="42"/>
        <v>0.86849613817452542</v>
      </c>
    </row>
    <row r="190" spans="1:16" x14ac:dyDescent="0.25">
      <c r="A190" s="28" t="s">
        <v>146</v>
      </c>
      <c r="B190" s="16">
        <v>97838.833329999994</v>
      </c>
      <c r="C190" s="16">
        <v>4212080.59</v>
      </c>
      <c r="D190" s="11">
        <f t="shared" si="39"/>
        <v>43.05</v>
      </c>
      <c r="E190" s="29">
        <v>1.0190308609105254</v>
      </c>
      <c r="F190" s="12">
        <f t="shared" si="43"/>
        <v>0.63384878971411307</v>
      </c>
      <c r="G190" s="16">
        <v>2865</v>
      </c>
      <c r="H190" s="13">
        <f t="shared" si="40"/>
        <v>0.97724101428460319</v>
      </c>
      <c r="I190" s="19">
        <v>38085</v>
      </c>
      <c r="J190" s="12">
        <v>0.93899999999999995</v>
      </c>
      <c r="K190" s="12">
        <f t="shared" si="41"/>
        <v>0.64087392713002467</v>
      </c>
      <c r="L190" s="12">
        <v>0.81577766976964794</v>
      </c>
      <c r="M190" s="12">
        <f t="shared" si="44"/>
        <v>0.94252411926357382</v>
      </c>
      <c r="N190" s="12">
        <f t="shared" si="45"/>
        <v>0.62737051382264597</v>
      </c>
      <c r="O190" s="14">
        <f t="shared" si="46"/>
        <v>0.81577766976964816</v>
      </c>
      <c r="P190" s="12">
        <f t="shared" si="42"/>
        <v>0.86494197974680986</v>
      </c>
    </row>
    <row r="191" spans="1:16" x14ac:dyDescent="0.25">
      <c r="A191" s="28" t="s">
        <v>147</v>
      </c>
      <c r="B191" s="16">
        <v>88529.75</v>
      </c>
      <c r="C191" s="16">
        <v>3554798.1</v>
      </c>
      <c r="D191" s="11">
        <f t="shared" si="39"/>
        <v>40.15</v>
      </c>
      <c r="E191" s="29">
        <v>1.0203871875490431</v>
      </c>
      <c r="F191" s="12">
        <f t="shared" si="43"/>
        <v>0.59036472380351612</v>
      </c>
      <c r="G191" s="16">
        <v>2632</v>
      </c>
      <c r="H191" s="13">
        <f t="shared" si="40"/>
        <v>0.93666073544978568</v>
      </c>
      <c r="I191" s="19">
        <v>29428</v>
      </c>
      <c r="J191" s="12">
        <v>0.94099999999999995</v>
      </c>
      <c r="K191" s="12">
        <f t="shared" si="41"/>
        <v>0.61279739487707519</v>
      </c>
      <c r="L191" s="12">
        <v>0.81242553384834304</v>
      </c>
      <c r="M191" s="12">
        <f t="shared" si="44"/>
        <v>0.94453162537489133</v>
      </c>
      <c r="N191" s="12">
        <f t="shared" si="45"/>
        <v>0.59988556285144312</v>
      </c>
      <c r="O191" s="14">
        <f t="shared" si="46"/>
        <v>0.81242553384834326</v>
      </c>
      <c r="P191" s="12">
        <f t="shared" si="42"/>
        <v>0.86138782131909442</v>
      </c>
    </row>
    <row r="192" spans="1:16" x14ac:dyDescent="0.25">
      <c r="A192" s="28" t="s">
        <v>148</v>
      </c>
      <c r="B192" s="16">
        <v>85462</v>
      </c>
      <c r="C192" s="16">
        <v>3544470.77</v>
      </c>
      <c r="D192" s="11">
        <f t="shared" si="39"/>
        <v>41.47</v>
      </c>
      <c r="E192" s="29">
        <v>1.0065057497298886</v>
      </c>
      <c r="F192" s="12">
        <f t="shared" si="43"/>
        <v>0.61818380228312197</v>
      </c>
      <c r="G192" s="16">
        <v>2409</v>
      </c>
      <c r="H192" s="13">
        <f t="shared" si="40"/>
        <v>0.89610267268879407</v>
      </c>
      <c r="I192" s="19">
        <v>28152</v>
      </c>
      <c r="J192" s="12">
        <v>0.94299999999999995</v>
      </c>
      <c r="K192" s="12">
        <f t="shared" si="41"/>
        <v>0.65229904339571387</v>
      </c>
      <c r="L192" s="12">
        <v>0.80907339792703803</v>
      </c>
      <c r="M192" s="12">
        <f t="shared" si="44"/>
        <v>0.94653913148620894</v>
      </c>
      <c r="N192" s="12">
        <f t="shared" si="45"/>
        <v>0.63855489932914933</v>
      </c>
      <c r="O192" s="14">
        <f t="shared" si="46"/>
        <v>0.80907339792703825</v>
      </c>
      <c r="P192" s="12">
        <f t="shared" si="42"/>
        <v>0.85783366289137886</v>
      </c>
    </row>
    <row r="193" spans="1:16" x14ac:dyDescent="0.25">
      <c r="A193" s="28" t="s">
        <v>149</v>
      </c>
      <c r="B193" s="16">
        <v>81141.5</v>
      </c>
      <c r="C193" s="16">
        <v>2958142.67</v>
      </c>
      <c r="D193" s="11">
        <f t="shared" si="39"/>
        <v>36.46</v>
      </c>
      <c r="E193" s="29">
        <v>0.9956451236255367</v>
      </c>
      <c r="F193" s="12">
        <f t="shared" si="43"/>
        <v>0.54942945654955921</v>
      </c>
      <c r="G193" s="16">
        <v>2202</v>
      </c>
      <c r="H193" s="13">
        <f t="shared" si="40"/>
        <v>0.85673799962415575</v>
      </c>
      <c r="I193" s="19">
        <v>27881</v>
      </c>
      <c r="J193" s="12">
        <v>0.94499999999999995</v>
      </c>
      <c r="K193" s="12">
        <f t="shared" si="41"/>
        <v>0.60660778229085899</v>
      </c>
      <c r="L193" s="12">
        <v>0.80907339792703803</v>
      </c>
      <c r="M193" s="12">
        <f t="shared" si="44"/>
        <v>0.94854663759752644</v>
      </c>
      <c r="N193" s="12">
        <f t="shared" si="45"/>
        <v>0.59382636733077754</v>
      </c>
      <c r="O193" s="14">
        <f t="shared" si="46"/>
        <v>0.80907339792703825</v>
      </c>
      <c r="P193" s="12">
        <f t="shared" si="42"/>
        <v>0.85783366289137886</v>
      </c>
    </row>
    <row r="194" spans="1:16" x14ac:dyDescent="0.25">
      <c r="A194" s="28" t="s">
        <v>150</v>
      </c>
      <c r="B194" s="16">
        <v>74362.666670000006</v>
      </c>
      <c r="C194" s="16">
        <v>2792324.24</v>
      </c>
      <c r="D194" s="11">
        <f t="shared" si="39"/>
        <v>37.549999999999997</v>
      </c>
      <c r="E194" s="29">
        <v>0.9892079576100743</v>
      </c>
      <c r="F194" s="12">
        <f t="shared" si="43"/>
        <v>0.56953731859686996</v>
      </c>
      <c r="G194" s="16">
        <v>1926</v>
      </c>
      <c r="H194" s="13">
        <f t="shared" si="40"/>
        <v>0.80124902496040518</v>
      </c>
      <c r="I194" s="19">
        <v>27329</v>
      </c>
      <c r="J194" s="12">
        <v>0.94499999999999995</v>
      </c>
      <c r="K194" s="12">
        <f t="shared" si="41"/>
        <v>0.64486579029734326</v>
      </c>
      <c r="L194" s="12">
        <v>0.81242553384834304</v>
      </c>
      <c r="M194" s="12">
        <f t="shared" si="44"/>
        <v>0.94854663759752644</v>
      </c>
      <c r="N194" s="12">
        <f t="shared" si="45"/>
        <v>0.63127826718937374</v>
      </c>
      <c r="O194" s="14">
        <f t="shared" si="46"/>
        <v>0.81242553384834326</v>
      </c>
      <c r="P194" s="12">
        <f t="shared" si="42"/>
        <v>0.86138782131909442</v>
      </c>
    </row>
    <row r="195" spans="1:16" x14ac:dyDescent="0.25">
      <c r="A195" s="28" t="s">
        <v>151</v>
      </c>
      <c r="B195" s="16">
        <v>67428.75</v>
      </c>
      <c r="C195" s="16">
        <v>2191113.3199999998</v>
      </c>
      <c r="D195" s="11">
        <f t="shared" si="39"/>
        <v>32.5</v>
      </c>
      <c r="E195" s="29">
        <v>0.97785314413580693</v>
      </c>
      <c r="F195" s="12">
        <f t="shared" si="43"/>
        <v>0.49866578473530665</v>
      </c>
      <c r="G195" s="16">
        <v>1678</v>
      </c>
      <c r="H195" s="13">
        <f t="shared" si="40"/>
        <v>0.74788590930257093</v>
      </c>
      <c r="I195" s="19">
        <v>24186</v>
      </c>
      <c r="J195" s="12">
        <v>0.94699999999999995</v>
      </c>
      <c r="K195" s="12">
        <f t="shared" si="41"/>
        <v>0.61259320745467338</v>
      </c>
      <c r="L195" s="12">
        <v>0.81242553384834304</v>
      </c>
      <c r="M195" s="12">
        <f t="shared" si="44"/>
        <v>0.95055414370884395</v>
      </c>
      <c r="N195" s="12">
        <f t="shared" si="45"/>
        <v>0.59968567772164538</v>
      </c>
      <c r="O195" s="14">
        <f t="shared" si="46"/>
        <v>0.81242553384834326</v>
      </c>
      <c r="P195" s="12">
        <f t="shared" si="42"/>
        <v>0.86138782131909442</v>
      </c>
    </row>
    <row r="196" spans="1:16" x14ac:dyDescent="0.25">
      <c r="A196" s="28" t="s">
        <v>152</v>
      </c>
      <c r="B196" s="16">
        <v>60860.416669999999</v>
      </c>
      <c r="C196" s="16">
        <v>2019288.16</v>
      </c>
      <c r="D196" s="11">
        <f t="shared" si="39"/>
        <v>33.18</v>
      </c>
      <c r="E196" s="29">
        <v>0.96801320194798712</v>
      </c>
      <c r="F196" s="12">
        <f t="shared" si="43"/>
        <v>0.51427444905940178</v>
      </c>
      <c r="G196" s="16">
        <v>1463</v>
      </c>
      <c r="H196" s="13">
        <f t="shared" si="40"/>
        <v>0.6983313444681305</v>
      </c>
      <c r="I196" s="19">
        <v>20138</v>
      </c>
      <c r="J196" s="12">
        <v>0.94799999999999995</v>
      </c>
      <c r="K196" s="12">
        <f t="shared" si="41"/>
        <v>0.6461891588149401</v>
      </c>
      <c r="L196" s="12">
        <v>0.81577766976964794</v>
      </c>
      <c r="M196" s="12">
        <f t="shared" si="44"/>
        <v>0.95155789676450264</v>
      </c>
      <c r="N196" s="12">
        <f t="shared" si="45"/>
        <v>0.63257375192001242</v>
      </c>
      <c r="O196" s="14">
        <f t="shared" si="46"/>
        <v>0.81577766976964816</v>
      </c>
      <c r="P196" s="12">
        <f t="shared" si="42"/>
        <v>0.86494197974680986</v>
      </c>
    </row>
    <row r="197" spans="1:16" x14ac:dyDescent="0.25">
      <c r="A197" s="28" t="s">
        <v>153</v>
      </c>
      <c r="B197" s="16">
        <v>56533</v>
      </c>
      <c r="C197" s="16">
        <v>1757251.51</v>
      </c>
      <c r="D197" s="11">
        <f t="shared" si="39"/>
        <v>31.08</v>
      </c>
      <c r="E197" s="29">
        <v>0.95369914192738769</v>
      </c>
      <c r="F197" s="12">
        <f t="shared" si="43"/>
        <v>0.48895564507102213</v>
      </c>
      <c r="G197" s="16">
        <v>1300</v>
      </c>
      <c r="H197" s="13">
        <f t="shared" si="40"/>
        <v>0.65828058860438332</v>
      </c>
      <c r="I197" s="19">
        <v>19156</v>
      </c>
      <c r="J197" s="12">
        <v>0.95</v>
      </c>
      <c r="K197" s="12">
        <f t="shared" si="41"/>
        <v>0.64772181803673767</v>
      </c>
      <c r="L197" s="12">
        <v>0.84929902898269782</v>
      </c>
      <c r="M197" s="12">
        <f t="shared" si="44"/>
        <v>0.95356540287582015</v>
      </c>
      <c r="N197" s="12">
        <f t="shared" si="45"/>
        <v>0.63407411753451037</v>
      </c>
      <c r="O197" s="14">
        <f t="shared" si="46"/>
        <v>0.84929902898269816</v>
      </c>
      <c r="P197" s="12">
        <f t="shared" si="42"/>
        <v>0.90048356402396523</v>
      </c>
    </row>
    <row r="198" spans="1:16" x14ac:dyDescent="0.25">
      <c r="A198" s="28" t="s">
        <v>154</v>
      </c>
      <c r="B198" s="16">
        <v>52114.583330000001</v>
      </c>
      <c r="C198" s="16">
        <v>1907758.46</v>
      </c>
      <c r="D198" s="11">
        <f t="shared" si="39"/>
        <v>36.61</v>
      </c>
      <c r="E198" s="29">
        <v>0.93695702925211544</v>
      </c>
      <c r="F198" s="12">
        <f t="shared" si="43"/>
        <v>0.58624601201711668</v>
      </c>
      <c r="G198" s="16">
        <v>1225</v>
      </c>
      <c r="H198" s="13">
        <f t="shared" si="40"/>
        <v>0.63900965042269375</v>
      </c>
      <c r="I198" s="19">
        <v>18161</v>
      </c>
      <c r="J198" s="12">
        <v>0.95099999999999996</v>
      </c>
      <c r="K198" s="12">
        <f t="shared" si="41"/>
        <v>0.71920711249617475</v>
      </c>
      <c r="L198" s="12">
        <v>0.88282038819574771</v>
      </c>
      <c r="M198" s="12">
        <f t="shared" si="44"/>
        <v>0.95456915593147895</v>
      </c>
      <c r="N198" s="12">
        <f t="shared" si="45"/>
        <v>0.70405319456861359</v>
      </c>
      <c r="O198" s="14">
        <f t="shared" si="46"/>
        <v>0.88282038819574804</v>
      </c>
      <c r="P198" s="12">
        <f t="shared" si="42"/>
        <v>0.9360251483011206</v>
      </c>
    </row>
    <row r="199" spans="1:16" x14ac:dyDescent="0.25">
      <c r="A199" s="28" t="s">
        <v>155</v>
      </c>
      <c r="B199" s="16">
        <v>46731.416669999999</v>
      </c>
      <c r="C199" s="16">
        <v>1358334.03</v>
      </c>
      <c r="D199" s="11">
        <f t="shared" si="39"/>
        <v>29.07</v>
      </c>
      <c r="E199" s="29">
        <v>0.92455870210109614</v>
      </c>
      <c r="F199" s="12">
        <f t="shared" si="43"/>
        <v>0.47174834736696686</v>
      </c>
      <c r="G199" s="16">
        <v>1039</v>
      </c>
      <c r="H199" s="13">
        <f t="shared" si="40"/>
        <v>0.58850092041842494</v>
      </c>
      <c r="I199" s="19">
        <v>15811</v>
      </c>
      <c r="J199" s="12">
        <v>0.95199999999999996</v>
      </c>
      <c r="K199" s="12">
        <f t="shared" si="41"/>
        <v>0.6708417091526262</v>
      </c>
      <c r="L199" s="12">
        <v>0.89622893188096764</v>
      </c>
      <c r="M199" s="12">
        <f t="shared" si="44"/>
        <v>0.95557290898713776</v>
      </c>
      <c r="N199" s="12">
        <f t="shared" si="45"/>
        <v>0.65670686534164002</v>
      </c>
      <c r="O199" s="14">
        <f t="shared" si="46"/>
        <v>0.89622893188096797</v>
      </c>
      <c r="P199" s="12">
        <f t="shared" si="42"/>
        <v>0.95024178201198273</v>
      </c>
    </row>
    <row r="200" spans="1:16" x14ac:dyDescent="0.25">
      <c r="A200" s="28" t="s">
        <v>156</v>
      </c>
      <c r="B200" s="16">
        <v>42645.25</v>
      </c>
      <c r="C200" s="16">
        <v>1112942.45</v>
      </c>
      <c r="D200" s="11">
        <f t="shared" si="39"/>
        <v>26.1</v>
      </c>
      <c r="E200" s="29">
        <v>0.90416450155051653</v>
      </c>
      <c r="F200" s="12">
        <f t="shared" si="43"/>
        <v>0.43310470473385393</v>
      </c>
      <c r="G200" s="16">
        <v>928</v>
      </c>
      <c r="H200" s="13">
        <f t="shared" si="40"/>
        <v>0.55617742972304562</v>
      </c>
      <c r="I200" s="19">
        <v>14425</v>
      </c>
      <c r="J200" s="12">
        <v>0.95399999999999996</v>
      </c>
      <c r="K200" s="12">
        <f t="shared" si="41"/>
        <v>0.66587886255570283</v>
      </c>
      <c r="L200" s="12">
        <v>0.90293320372357755</v>
      </c>
      <c r="M200" s="12">
        <f t="shared" si="44"/>
        <v>0.95758041509845526</v>
      </c>
      <c r="N200" s="12">
        <f t="shared" si="45"/>
        <v>0.65184858746867691</v>
      </c>
      <c r="O200" s="14">
        <f t="shared" si="46"/>
        <v>0.90293320372357788</v>
      </c>
      <c r="P200" s="12">
        <f t="shared" si="42"/>
        <v>0.95735009886741373</v>
      </c>
    </row>
    <row r="201" spans="1:16" x14ac:dyDescent="0.25">
      <c r="A201" s="28" t="s">
        <v>157</v>
      </c>
      <c r="B201" s="16">
        <v>38094.25</v>
      </c>
      <c r="C201" s="16">
        <v>1165466.49</v>
      </c>
      <c r="D201" s="11">
        <f t="shared" si="39"/>
        <v>30.59</v>
      </c>
      <c r="E201" s="29">
        <v>0.90027125109987349</v>
      </c>
      <c r="F201" s="12">
        <f t="shared" si="43"/>
        <v>0.50980717269886477</v>
      </c>
      <c r="G201" s="16">
        <v>796</v>
      </c>
      <c r="H201" s="13">
        <f t="shared" si="40"/>
        <v>0.51510516725551614</v>
      </c>
      <c r="I201" s="19">
        <v>13199</v>
      </c>
      <c r="J201" s="12">
        <v>0.95499999999999996</v>
      </c>
      <c r="K201" s="12">
        <f t="shared" si="41"/>
        <v>0.72741681884970988</v>
      </c>
      <c r="L201" s="12">
        <v>0.90963747556618757</v>
      </c>
      <c r="M201" s="12">
        <f t="shared" si="44"/>
        <v>0.95858416815411396</v>
      </c>
      <c r="N201" s="12">
        <f t="shared" si="45"/>
        <v>0.71208991985156522</v>
      </c>
      <c r="O201" s="14">
        <f t="shared" si="46"/>
        <v>0.9096374755661879</v>
      </c>
      <c r="P201" s="12">
        <f t="shared" si="42"/>
        <v>0.96445841572284485</v>
      </c>
    </row>
    <row r="202" spans="1:16" x14ac:dyDescent="0.25">
      <c r="A202" s="9" t="s">
        <v>208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x14ac:dyDescent="0.25">
      <c r="A203" s="39" t="s">
        <v>58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</row>
    <row r="204" spans="1:16" ht="64.5" x14ac:dyDescent="0.25">
      <c r="A204" s="4" t="s">
        <v>0</v>
      </c>
      <c r="B204" s="24" t="s">
        <v>10</v>
      </c>
      <c r="C204" s="25" t="s">
        <v>1</v>
      </c>
      <c r="D204" s="26" t="s">
        <v>2</v>
      </c>
      <c r="E204" s="27" t="s">
        <v>12</v>
      </c>
      <c r="F204" s="27" t="s">
        <v>13</v>
      </c>
      <c r="G204" s="24" t="s">
        <v>11</v>
      </c>
      <c r="H204" s="2" t="s">
        <v>3</v>
      </c>
      <c r="I204" s="20" t="s">
        <v>22</v>
      </c>
      <c r="J204" s="3" t="s">
        <v>6</v>
      </c>
      <c r="K204" s="3" t="s">
        <v>4</v>
      </c>
      <c r="L204" s="3" t="s">
        <v>8</v>
      </c>
      <c r="M204" s="3" t="s">
        <v>7</v>
      </c>
      <c r="N204" s="3" t="s">
        <v>5</v>
      </c>
      <c r="O204" s="3" t="s">
        <v>9</v>
      </c>
      <c r="P204" s="3" t="s">
        <v>14</v>
      </c>
    </row>
    <row r="205" spans="1:16" x14ac:dyDescent="0.25">
      <c r="A205" s="28" t="s">
        <v>158</v>
      </c>
      <c r="B205" s="16">
        <v>34252</v>
      </c>
      <c r="C205" s="16">
        <v>866678.32</v>
      </c>
      <c r="D205" s="11">
        <f t="shared" si="39"/>
        <v>25.3</v>
      </c>
      <c r="E205" s="29">
        <v>0.89023873588709446</v>
      </c>
      <c r="F205" s="12">
        <f t="shared" ref="F205:F222" si="47">D205/(E205*D$223)</f>
        <v>0.42639674440410297</v>
      </c>
      <c r="G205" s="16">
        <v>669</v>
      </c>
      <c r="H205" s="13">
        <f t="shared" si="40"/>
        <v>0.47222875812470377</v>
      </c>
      <c r="I205" s="19">
        <v>11744</v>
      </c>
      <c r="J205" s="12">
        <v>0.98799999999999999</v>
      </c>
      <c r="K205" s="12">
        <f t="shared" si="41"/>
        <v>0.72475177783885869</v>
      </c>
      <c r="L205" s="12">
        <v>0.91634174740879759</v>
      </c>
      <c r="M205" s="12">
        <f t="shared" ref="M205:M222" si="48">J205/$J$223</f>
        <v>0.99170801899085304</v>
      </c>
      <c r="N205" s="12">
        <f t="shared" ref="N205:N222" si="49">K205/$K$223</f>
        <v>0.70948103208509983</v>
      </c>
      <c r="O205" s="14">
        <f t="shared" ref="O205:O222" si="50">L205/$L$223</f>
        <v>0.91634174740879792</v>
      </c>
      <c r="P205" s="12">
        <f t="shared" si="42"/>
        <v>0.97156673257827586</v>
      </c>
    </row>
    <row r="206" spans="1:16" x14ac:dyDescent="0.25">
      <c r="A206" s="28" t="s">
        <v>159</v>
      </c>
      <c r="B206" s="16">
        <v>31061.166669999999</v>
      </c>
      <c r="C206" s="16">
        <v>819748.44</v>
      </c>
      <c r="D206" s="11">
        <f t="shared" si="39"/>
        <v>26.39</v>
      </c>
      <c r="E206" s="29">
        <v>0.85614731816623257</v>
      </c>
      <c r="F206" s="12">
        <f t="shared" si="47"/>
        <v>0.46247763538509717</v>
      </c>
      <c r="G206" s="16">
        <v>567</v>
      </c>
      <c r="H206" s="13">
        <f t="shared" si="40"/>
        <v>0.43474130238568315</v>
      </c>
      <c r="I206" s="19">
        <v>10314</v>
      </c>
      <c r="J206" s="12">
        <v>1.0029999999999999</v>
      </c>
      <c r="K206" s="12">
        <f t="shared" si="41"/>
        <v>0.77014041493453278</v>
      </c>
      <c r="L206" s="12">
        <v>0.92975029109401741</v>
      </c>
      <c r="M206" s="12">
        <f t="shared" si="48"/>
        <v>1.0067643148257344</v>
      </c>
      <c r="N206" s="12">
        <f t="shared" si="49"/>
        <v>0.75391331645644599</v>
      </c>
      <c r="O206" s="14">
        <f t="shared" si="50"/>
        <v>0.92975029109401774</v>
      </c>
      <c r="P206" s="12">
        <f t="shared" si="42"/>
        <v>0.98578336628913787</v>
      </c>
    </row>
    <row r="207" spans="1:16" x14ac:dyDescent="0.25">
      <c r="A207" s="28" t="s">
        <v>160</v>
      </c>
      <c r="B207" s="16">
        <v>27778.166669999999</v>
      </c>
      <c r="C207" s="16">
        <v>679181.45</v>
      </c>
      <c r="D207" s="11">
        <f t="shared" si="39"/>
        <v>24.45</v>
      </c>
      <c r="E207" s="29">
        <v>0.85283559627325523</v>
      </c>
      <c r="F207" s="12">
        <f t="shared" si="47"/>
        <v>0.43014352593939797</v>
      </c>
      <c r="G207" s="16">
        <v>512</v>
      </c>
      <c r="H207" s="13">
        <f t="shared" si="40"/>
        <v>0.4131182235954578</v>
      </c>
      <c r="I207" s="19">
        <v>9036</v>
      </c>
      <c r="J207" s="12">
        <v>1.012</v>
      </c>
      <c r="K207" s="12">
        <f t="shared" si="41"/>
        <v>0.77385351822018811</v>
      </c>
      <c r="L207" s="12">
        <v>0.93645456293662743</v>
      </c>
      <c r="M207" s="12">
        <f t="shared" si="48"/>
        <v>1.0157980923266632</v>
      </c>
      <c r="N207" s="12">
        <f t="shared" si="49"/>
        <v>0.75754818349906405</v>
      </c>
      <c r="O207" s="14">
        <f t="shared" si="50"/>
        <v>0.93645456293662777</v>
      </c>
      <c r="P207" s="12">
        <f t="shared" si="42"/>
        <v>0.99289168314456899</v>
      </c>
    </row>
    <row r="208" spans="1:16" x14ac:dyDescent="0.25">
      <c r="A208" s="28" t="s">
        <v>161</v>
      </c>
      <c r="B208" s="16">
        <v>24551.25</v>
      </c>
      <c r="C208" s="16">
        <v>716513.87</v>
      </c>
      <c r="D208" s="11">
        <f t="shared" si="39"/>
        <v>29.18</v>
      </c>
      <c r="E208" s="29">
        <v>0.84283584395768107</v>
      </c>
      <c r="F208" s="12">
        <f t="shared" si="47"/>
        <v>0.51944806987239756</v>
      </c>
      <c r="G208" s="16">
        <v>416</v>
      </c>
      <c r="H208" s="13">
        <f t="shared" si="40"/>
        <v>0.3723797345005051</v>
      </c>
      <c r="I208" s="19">
        <v>8461</v>
      </c>
      <c r="J208" s="12">
        <v>1.0529999999999999</v>
      </c>
      <c r="K208" s="12">
        <f t="shared" si="41"/>
        <v>0.85679640887665165</v>
      </c>
      <c r="L208" s="12">
        <v>0.95656737846445739</v>
      </c>
      <c r="M208" s="12">
        <f t="shared" si="48"/>
        <v>1.0569519676086723</v>
      </c>
      <c r="N208" s="12">
        <f t="shared" si="49"/>
        <v>0.83874344160873548</v>
      </c>
      <c r="O208" s="14">
        <f t="shared" si="50"/>
        <v>0.95656737846445772</v>
      </c>
      <c r="P208" s="12">
        <f t="shared" si="42"/>
        <v>1.0142166337108622</v>
      </c>
    </row>
    <row r="209" spans="1:16" x14ac:dyDescent="0.25">
      <c r="A209" s="28" t="s">
        <v>162</v>
      </c>
      <c r="B209" s="16">
        <v>20931.083330000001</v>
      </c>
      <c r="C209" s="16">
        <v>432581.64</v>
      </c>
      <c r="D209" s="11">
        <f t="shared" si="39"/>
        <v>20.67</v>
      </c>
      <c r="E209" s="29">
        <v>0.82524608269995592</v>
      </c>
      <c r="F209" s="12">
        <f t="shared" si="47"/>
        <v>0.375800065440271</v>
      </c>
      <c r="G209" s="16">
        <v>329</v>
      </c>
      <c r="H209" s="13">
        <f t="shared" si="40"/>
        <v>0.3311595788538611</v>
      </c>
      <c r="I209" s="19">
        <v>7115</v>
      </c>
      <c r="J209" s="12">
        <v>1.0549999999999999</v>
      </c>
      <c r="K209" s="12">
        <f t="shared" si="41"/>
        <v>0.83272469178402531</v>
      </c>
      <c r="L209" s="12">
        <v>0.96997592214967732</v>
      </c>
      <c r="M209" s="12">
        <f t="shared" si="48"/>
        <v>1.0589594737199899</v>
      </c>
      <c r="N209" s="12">
        <f t="shared" si="49"/>
        <v>0.81517892309473705</v>
      </c>
      <c r="O209" s="14">
        <f t="shared" si="50"/>
        <v>0.96997592214967765</v>
      </c>
      <c r="P209" s="12">
        <f t="shared" si="42"/>
        <v>1.0284332674217243</v>
      </c>
    </row>
    <row r="210" spans="1:16" x14ac:dyDescent="0.25">
      <c r="A210" s="28" t="s">
        <v>163</v>
      </c>
      <c r="B210" s="16">
        <v>17488.416669999999</v>
      </c>
      <c r="C210" s="16">
        <v>403708.88</v>
      </c>
      <c r="D210" s="11">
        <f t="shared" si="39"/>
        <v>23.08</v>
      </c>
      <c r="E210" s="29">
        <v>0.82370492478481705</v>
      </c>
      <c r="F210" s="12">
        <f t="shared" si="47"/>
        <v>0.42040123984128641</v>
      </c>
      <c r="G210" s="16">
        <v>274</v>
      </c>
      <c r="H210" s="13">
        <f t="shared" si="40"/>
        <v>0.30221405217715031</v>
      </c>
      <c r="I210" s="19">
        <v>6120</v>
      </c>
      <c r="J210" s="12">
        <v>1.0569999999999999</v>
      </c>
      <c r="K210" s="12">
        <f t="shared" si="41"/>
        <v>0.86737901186306821</v>
      </c>
      <c r="L210" s="12">
        <v>0.98338446583489736</v>
      </c>
      <c r="M210" s="12">
        <f t="shared" si="48"/>
        <v>1.0609669798313073</v>
      </c>
      <c r="N210" s="12">
        <f t="shared" si="49"/>
        <v>0.84910306585324347</v>
      </c>
      <c r="O210" s="14">
        <f t="shared" si="50"/>
        <v>0.98338446583489769</v>
      </c>
      <c r="P210" s="12">
        <f t="shared" si="42"/>
        <v>1.0426499011325865</v>
      </c>
    </row>
    <row r="211" spans="1:16" x14ac:dyDescent="0.25">
      <c r="A211" s="28" t="s">
        <v>164</v>
      </c>
      <c r="B211" s="16">
        <v>14268.333329999999</v>
      </c>
      <c r="C211" s="16">
        <v>465276.85</v>
      </c>
      <c r="D211" s="11">
        <f t="shared" si="39"/>
        <v>32.61</v>
      </c>
      <c r="E211" s="29">
        <v>0.81390942472450023</v>
      </c>
      <c r="F211" s="12">
        <f t="shared" si="47"/>
        <v>0.60113853362139569</v>
      </c>
      <c r="G211" s="16">
        <v>247</v>
      </c>
      <c r="H211" s="13">
        <f t="shared" si="40"/>
        <v>0.28693785622209789</v>
      </c>
      <c r="I211" s="19">
        <v>4999</v>
      </c>
      <c r="J211" s="12">
        <v>1.0589999999999999</v>
      </c>
      <c r="K211" s="12">
        <f t="shared" si="41"/>
        <v>0.93045626785728031</v>
      </c>
      <c r="L211" s="12">
        <v>0.99008873767750727</v>
      </c>
      <c r="M211" s="12">
        <f t="shared" si="48"/>
        <v>1.0629744859426249</v>
      </c>
      <c r="N211" s="12">
        <f t="shared" si="49"/>
        <v>0.9108512644120883</v>
      </c>
      <c r="O211" s="14">
        <f t="shared" si="50"/>
        <v>0.9900887376775076</v>
      </c>
      <c r="P211" s="12">
        <f t="shared" si="42"/>
        <v>1.0497582179880176</v>
      </c>
    </row>
    <row r="212" spans="1:16" x14ac:dyDescent="0.25">
      <c r="A212" s="28" t="s">
        <v>165</v>
      </c>
      <c r="B212" s="16">
        <v>11471.5</v>
      </c>
      <c r="C212" s="16">
        <v>272674.61</v>
      </c>
      <c r="D212" s="11">
        <f t="shared" si="39"/>
        <v>23.77</v>
      </c>
      <c r="E212" s="29">
        <v>0.80572788260018036</v>
      </c>
      <c r="F212" s="12">
        <f t="shared" si="47"/>
        <v>0.44262978542957976</v>
      </c>
      <c r="G212" s="16">
        <v>165</v>
      </c>
      <c r="H212" s="13">
        <f t="shared" si="40"/>
        <v>0.23452078799117149</v>
      </c>
      <c r="I212" s="19">
        <v>4044</v>
      </c>
      <c r="J212" s="12">
        <v>1.0609999999999999</v>
      </c>
      <c r="K212" s="12">
        <f t="shared" si="41"/>
        <v>0.9190274621483524</v>
      </c>
      <c r="L212" s="12">
        <v>1.0034972813627272</v>
      </c>
      <c r="M212" s="12">
        <f t="shared" si="48"/>
        <v>1.0649819920539423</v>
      </c>
      <c r="N212" s="12">
        <f t="shared" si="49"/>
        <v>0.89966326720006473</v>
      </c>
      <c r="O212" s="14">
        <f t="shared" si="50"/>
        <v>1.0034972813627276</v>
      </c>
      <c r="P212" s="12">
        <f t="shared" si="42"/>
        <v>1.0639748516988798</v>
      </c>
    </row>
    <row r="213" spans="1:16" x14ac:dyDescent="0.25">
      <c r="A213" s="28" t="s">
        <v>166</v>
      </c>
      <c r="B213" s="16">
        <v>9075.4166700000005</v>
      </c>
      <c r="C213" s="16">
        <v>143891.12</v>
      </c>
      <c r="D213" s="11">
        <f t="shared" si="39"/>
        <v>15.86</v>
      </c>
      <c r="E213" s="29">
        <v>0.78032836518736537</v>
      </c>
      <c r="F213" s="12">
        <f t="shared" si="47"/>
        <v>0.30494789179595111</v>
      </c>
      <c r="G213" s="16">
        <v>129</v>
      </c>
      <c r="H213" s="13">
        <f t="shared" si="40"/>
        <v>0.2073644135332772</v>
      </c>
      <c r="I213" s="19">
        <v>3089</v>
      </c>
      <c r="J213" s="12">
        <v>1.0620000000000001</v>
      </c>
      <c r="K213" s="12">
        <f t="shared" si="41"/>
        <v>0.90817357698059198</v>
      </c>
      <c r="L213" s="12">
        <v>1.0102015532053372</v>
      </c>
      <c r="M213" s="12">
        <f t="shared" si="48"/>
        <v>1.0659857451096013</v>
      </c>
      <c r="N213" s="12">
        <f t="shared" si="49"/>
        <v>0.88903807677429114</v>
      </c>
      <c r="O213" s="14">
        <f t="shared" si="50"/>
        <v>1.0102015532053377</v>
      </c>
      <c r="P213" s="12">
        <f t="shared" si="42"/>
        <v>1.071083168554311</v>
      </c>
    </row>
    <row r="214" spans="1:16" x14ac:dyDescent="0.25">
      <c r="A214" s="28" t="s">
        <v>167</v>
      </c>
      <c r="B214" s="16">
        <v>7119.75</v>
      </c>
      <c r="C214" s="16">
        <v>70593.210000000006</v>
      </c>
      <c r="D214" s="11">
        <f t="shared" si="39"/>
        <v>9.92</v>
      </c>
      <c r="E214" s="29">
        <v>0.78593763867720479</v>
      </c>
      <c r="F214" s="12">
        <f t="shared" si="47"/>
        <v>0.18937534223813274</v>
      </c>
      <c r="G214" s="16">
        <v>83</v>
      </c>
      <c r="H214" s="13">
        <f t="shared" si="40"/>
        <v>0.16633299933166198</v>
      </c>
      <c r="I214" s="19">
        <v>2476</v>
      </c>
      <c r="J214" s="12">
        <v>1.0640000000000001</v>
      </c>
      <c r="K214" s="12">
        <f t="shared" si="41"/>
        <v>0.92185009915329863</v>
      </c>
      <c r="L214" s="12">
        <v>1.016905825047947</v>
      </c>
      <c r="M214" s="12">
        <f t="shared" si="48"/>
        <v>1.0679932512209187</v>
      </c>
      <c r="N214" s="12">
        <f t="shared" si="49"/>
        <v>0.90242643036393089</v>
      </c>
      <c r="O214" s="14">
        <f t="shared" si="50"/>
        <v>1.0169058250479475</v>
      </c>
      <c r="P214" s="12">
        <f t="shared" si="42"/>
        <v>1.0781914854097419</v>
      </c>
    </row>
    <row r="215" spans="1:16" x14ac:dyDescent="0.25">
      <c r="A215" s="28" t="s">
        <v>168</v>
      </c>
      <c r="B215" s="16">
        <v>5261.0833300000004</v>
      </c>
      <c r="C215" s="16">
        <v>38316.080000000002</v>
      </c>
      <c r="D215" s="11">
        <f t="shared" si="39"/>
        <v>7.28</v>
      </c>
      <c r="E215" s="29">
        <v>0.74591534659171088</v>
      </c>
      <c r="F215" s="12">
        <f t="shared" si="47"/>
        <v>0.14643391817288087</v>
      </c>
      <c r="G215" s="16">
        <v>55</v>
      </c>
      <c r="H215" s="13">
        <f t="shared" si="40"/>
        <v>0.13540064007726602</v>
      </c>
      <c r="I215" s="19">
        <v>1678</v>
      </c>
      <c r="J215" s="12">
        <v>1.0669999999999999</v>
      </c>
      <c r="K215" s="12">
        <f t="shared" si="41"/>
        <v>0.94581706040536506</v>
      </c>
      <c r="L215" s="12">
        <v>1.023610096890557</v>
      </c>
      <c r="M215" s="12">
        <f t="shared" si="48"/>
        <v>1.0710045103878949</v>
      </c>
      <c r="N215" s="12">
        <f t="shared" si="49"/>
        <v>0.9258884002755664</v>
      </c>
      <c r="O215" s="14">
        <f t="shared" si="50"/>
        <v>1.0236100968905575</v>
      </c>
      <c r="P215" s="12">
        <f t="shared" si="42"/>
        <v>1.0852998022651728</v>
      </c>
    </row>
    <row r="216" spans="1:16" x14ac:dyDescent="0.25">
      <c r="A216" s="28" t="s">
        <v>169</v>
      </c>
      <c r="B216" s="16">
        <v>3799.5833299999999</v>
      </c>
      <c r="C216" s="16">
        <v>87387.38</v>
      </c>
      <c r="D216" s="11">
        <f t="shared" si="39"/>
        <v>23</v>
      </c>
      <c r="E216" s="29">
        <v>0.74152565504143075</v>
      </c>
      <c r="F216" s="12">
        <f t="shared" si="47"/>
        <v>0.46537334105940159</v>
      </c>
      <c r="G216" s="16">
        <v>48</v>
      </c>
      <c r="H216" s="13">
        <f t="shared" si="40"/>
        <v>0.12649110640673517</v>
      </c>
      <c r="I216" s="19">
        <v>1185</v>
      </c>
      <c r="J216" s="12">
        <v>1.0680000000000001</v>
      </c>
      <c r="K216" s="12">
        <f t="shared" si="41"/>
        <v>0.99527434092621836</v>
      </c>
      <c r="L216" s="12">
        <v>1.0303143687331671</v>
      </c>
      <c r="M216" s="12">
        <f t="shared" si="48"/>
        <v>1.0720082634435537</v>
      </c>
      <c r="N216" s="12">
        <f t="shared" si="49"/>
        <v>0.97430360048754716</v>
      </c>
      <c r="O216" s="14">
        <f t="shared" si="50"/>
        <v>1.0303143687331675</v>
      </c>
      <c r="P216" s="12">
        <f t="shared" si="42"/>
        <v>1.0924081191206039</v>
      </c>
    </row>
    <row r="217" spans="1:16" x14ac:dyDescent="0.25">
      <c r="A217" s="28" t="s">
        <v>170</v>
      </c>
      <c r="B217" s="16">
        <v>2815.1666700000001</v>
      </c>
      <c r="C217" s="16">
        <v>54392.43</v>
      </c>
      <c r="D217" s="11">
        <f t="shared" si="39"/>
        <v>19.32</v>
      </c>
      <c r="E217" s="29">
        <v>0.73963500543029881</v>
      </c>
      <c r="F217" s="12">
        <f t="shared" si="47"/>
        <v>0.39191285700220418</v>
      </c>
      <c r="G217" s="16">
        <v>38</v>
      </c>
      <c r="H217" s="13">
        <f t="shared" si="40"/>
        <v>0.11254628677422755</v>
      </c>
      <c r="I217" s="19">
        <v>989</v>
      </c>
      <c r="J217" s="12">
        <v>1.07</v>
      </c>
      <c r="K217" s="12">
        <f t="shared" si="41"/>
        <v>0.99724761954918306</v>
      </c>
      <c r="L217" s="12">
        <v>1.0370186405757771</v>
      </c>
      <c r="M217" s="12">
        <f t="shared" si="48"/>
        <v>1.0740157695548713</v>
      </c>
      <c r="N217" s="12">
        <f t="shared" si="49"/>
        <v>0.9762353015151557</v>
      </c>
      <c r="O217" s="14">
        <f t="shared" si="50"/>
        <v>1.0370186405757775</v>
      </c>
      <c r="P217" s="12">
        <f t="shared" si="42"/>
        <v>1.099516435976035</v>
      </c>
    </row>
    <row r="218" spans="1:16" x14ac:dyDescent="0.25">
      <c r="A218" s="28" t="s">
        <v>171</v>
      </c>
      <c r="B218" s="16">
        <v>1933.9166700000001</v>
      </c>
      <c r="C218" s="16">
        <v>45237.51</v>
      </c>
      <c r="D218" s="11">
        <f t="shared" si="39"/>
        <v>23.39</v>
      </c>
      <c r="E218" s="29">
        <v>0.74561143919671458</v>
      </c>
      <c r="F218" s="12">
        <f t="shared" si="47"/>
        <v>0.47067107072779302</v>
      </c>
      <c r="G218" s="16">
        <v>21</v>
      </c>
      <c r="H218" s="13">
        <f t="shared" si="40"/>
        <v>8.3666002653407553E-2</v>
      </c>
      <c r="I218" s="19">
        <v>673</v>
      </c>
      <c r="J218" s="12">
        <v>1.073</v>
      </c>
      <c r="K218" s="12">
        <f t="shared" si="41"/>
        <v>1.0262956495314075</v>
      </c>
      <c r="L218" s="12">
        <v>1.0504271842609969</v>
      </c>
      <c r="M218" s="12">
        <f t="shared" si="48"/>
        <v>1.0770270287218475</v>
      </c>
      <c r="N218" s="12">
        <f t="shared" si="49"/>
        <v>1.00467128045581</v>
      </c>
      <c r="O218" s="14">
        <f t="shared" si="50"/>
        <v>1.0504271842609973</v>
      </c>
      <c r="P218" s="12">
        <f t="shared" si="42"/>
        <v>1.113733069686897</v>
      </c>
    </row>
    <row r="219" spans="1:16" x14ac:dyDescent="0.25">
      <c r="A219" s="28" t="s">
        <v>172</v>
      </c>
      <c r="B219" s="16">
        <v>1236.0833299999999</v>
      </c>
      <c r="C219" s="16">
        <v>33371.089999999997</v>
      </c>
      <c r="D219" s="11">
        <f t="shared" si="39"/>
        <v>27</v>
      </c>
      <c r="E219" s="29">
        <v>0.70090579509610795</v>
      </c>
      <c r="F219" s="12">
        <f t="shared" si="47"/>
        <v>0.57796822076964327</v>
      </c>
      <c r="G219" s="16">
        <v>11</v>
      </c>
      <c r="H219" s="13">
        <f t="shared" si="40"/>
        <v>6.0553007081949835E-2</v>
      </c>
      <c r="I219" s="19">
        <v>488</v>
      </c>
      <c r="J219" s="12">
        <v>1.075</v>
      </c>
      <c r="K219" s="12">
        <f t="shared" si="41"/>
        <v>1.0486934627691498</v>
      </c>
      <c r="L219" s="12">
        <v>1.0567301926675594</v>
      </c>
      <c r="M219" s="12">
        <f t="shared" si="48"/>
        <v>1.0790345348331649</v>
      </c>
      <c r="N219" s="12">
        <f t="shared" si="49"/>
        <v>1.0265971647906476</v>
      </c>
      <c r="O219" s="14">
        <f t="shared" si="50"/>
        <v>1.0567301926675599</v>
      </c>
      <c r="P219" s="12">
        <f t="shared" si="42"/>
        <v>1.1204159402428813</v>
      </c>
    </row>
    <row r="220" spans="1:16" x14ac:dyDescent="0.25">
      <c r="A220" s="28" t="s">
        <v>173</v>
      </c>
      <c r="B220" s="16">
        <v>768.75</v>
      </c>
      <c r="C220" s="16">
        <v>16239.43</v>
      </c>
      <c r="D220" s="11">
        <f t="shared" si="39"/>
        <v>21.12</v>
      </c>
      <c r="E220" s="29">
        <v>0.70297182487147281</v>
      </c>
      <c r="F220" s="12">
        <f t="shared" si="47"/>
        <v>0.45077086818221701</v>
      </c>
      <c r="G220" s="16">
        <v>6</v>
      </c>
      <c r="H220" s="13">
        <f t="shared" si="40"/>
        <v>4.4721359549995794E-2</v>
      </c>
      <c r="I220" s="19">
        <v>288</v>
      </c>
      <c r="J220" s="12">
        <v>1.077</v>
      </c>
      <c r="K220" s="12">
        <f t="shared" si="41"/>
        <v>1.0528554572133837</v>
      </c>
      <c r="L220" s="12">
        <v>1.0595186810110508</v>
      </c>
      <c r="M220" s="12">
        <f t="shared" si="48"/>
        <v>1.0810420409444825</v>
      </c>
      <c r="N220" s="12">
        <f t="shared" si="49"/>
        <v>1.0306714647152819</v>
      </c>
      <c r="O220" s="14">
        <f t="shared" si="50"/>
        <v>1.0595186810110513</v>
      </c>
      <c r="P220" s="12">
        <f t="shared" si="42"/>
        <v>1.1233724818567274</v>
      </c>
    </row>
    <row r="221" spans="1:16" x14ac:dyDescent="0.25">
      <c r="A221" s="28" t="s">
        <v>174</v>
      </c>
      <c r="B221" s="16">
        <v>439</v>
      </c>
      <c r="C221" s="16">
        <v>3422.91</v>
      </c>
      <c r="D221" s="11">
        <f t="shared" si="39"/>
        <v>7.8</v>
      </c>
      <c r="E221" s="29">
        <v>0.68492514632190304</v>
      </c>
      <c r="F221" s="12">
        <f t="shared" si="47"/>
        <v>0.17086430238805517</v>
      </c>
      <c r="G221" s="16">
        <v>4</v>
      </c>
      <c r="H221" s="13">
        <f t="shared" si="40"/>
        <v>3.6514837167011073E-2</v>
      </c>
      <c r="I221" s="19">
        <v>159</v>
      </c>
      <c r="J221" s="12">
        <v>1.079</v>
      </c>
      <c r="K221" s="12">
        <f t="shared" si="41"/>
        <v>1.049741251380607</v>
      </c>
      <c r="L221" s="12">
        <v>1.0611540192091731</v>
      </c>
      <c r="M221" s="12">
        <f t="shared" si="48"/>
        <v>1.0830495470557999</v>
      </c>
      <c r="N221" s="12">
        <f t="shared" si="49"/>
        <v>1.0276228761696253</v>
      </c>
      <c r="O221" s="14">
        <f t="shared" si="50"/>
        <v>1.0611540192091735</v>
      </c>
      <c r="P221" s="12">
        <f t="shared" si="42"/>
        <v>1.1251063766555869</v>
      </c>
    </row>
    <row r="222" spans="1:16" x14ac:dyDescent="0.25">
      <c r="A222" s="28" t="s">
        <v>175</v>
      </c>
      <c r="B222" s="16">
        <v>633.5</v>
      </c>
      <c r="C222" s="16">
        <v>1432.33</v>
      </c>
      <c r="D222" s="11">
        <f t="shared" si="39"/>
        <v>2.2599999999999998</v>
      </c>
      <c r="E222" s="29">
        <v>0.65360376361051342</v>
      </c>
      <c r="F222" s="12">
        <f t="shared" si="47"/>
        <v>5.1879256220877717E-2</v>
      </c>
      <c r="G222" s="16">
        <v>5</v>
      </c>
      <c r="H222" s="13">
        <f t="shared" si="40"/>
        <v>4.0824829046386304E-2</v>
      </c>
      <c r="I222" s="19">
        <v>218</v>
      </c>
      <c r="J222" s="12">
        <v>1.081</v>
      </c>
      <c r="K222" s="12">
        <f t="shared" si="41"/>
        <v>1.0428777462322654</v>
      </c>
      <c r="L222" s="12">
        <v>1.0624948735776949</v>
      </c>
      <c r="M222" s="12">
        <f t="shared" si="48"/>
        <v>1.0850570531671175</v>
      </c>
      <c r="N222" s="12">
        <f t="shared" si="49"/>
        <v>1.0209039872130679</v>
      </c>
      <c r="O222" s="14">
        <f t="shared" si="50"/>
        <v>1.0624948735776953</v>
      </c>
      <c r="P222" s="12">
        <f t="shared" si="42"/>
        <v>1.1265280400266731</v>
      </c>
    </row>
    <row r="223" spans="1:16" x14ac:dyDescent="0.25">
      <c r="A223" s="28" t="s">
        <v>20</v>
      </c>
      <c r="B223" s="16">
        <f>SUM(B205:B222,B150:B201,B100:B146)</f>
        <v>9281036.9166999999</v>
      </c>
      <c r="C223" s="16">
        <f>SUM(C205:C222,C150:C201,C100:C146)</f>
        <v>618591912.63999975</v>
      </c>
      <c r="D223" s="11">
        <f>ROUND(SUM(C100:C222)/SUM(B100:B222),2)</f>
        <v>66.650000000000006</v>
      </c>
      <c r="E223" s="29"/>
      <c r="F223" s="12"/>
      <c r="G223" s="16">
        <f>SUM(G205:G222,G150:G201,G100:G146)</f>
        <v>288685</v>
      </c>
      <c r="H223" s="13"/>
      <c r="I223" s="16">
        <f>SUM(I205:I222,I150:I201,I100:I146)</f>
        <v>3124504</v>
      </c>
      <c r="J223" s="12">
        <f>SUMPRODUCT(J100:J222,I100:I222)/SUM(I100:I222)</f>
        <v>0.99626097710228634</v>
      </c>
      <c r="K223" s="12">
        <f>SUMPRODUCT(K100:K222,I100:I222)/SUM(I100:I222)</f>
        <v>1.0215238252513665</v>
      </c>
      <c r="L223" s="12">
        <f>SUMPRODUCT(L100:L222,I100:I222)/SUM(I100:I222)</f>
        <v>0.99999999999999967</v>
      </c>
      <c r="M223" s="12"/>
      <c r="N223" s="12"/>
      <c r="O223" s="14"/>
      <c r="P223" s="12"/>
    </row>
    <row r="224" spans="1:1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x14ac:dyDescent="0.25">
      <c r="A225" s="9" t="s">
        <v>208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x14ac:dyDescent="0.25">
      <c r="A226" s="39" t="s">
        <v>176</v>
      </c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</row>
    <row r="227" spans="1:16" ht="64.5" x14ac:dyDescent="0.25">
      <c r="A227" s="4" t="s">
        <v>0</v>
      </c>
      <c r="B227" s="24" t="s">
        <v>10</v>
      </c>
      <c r="C227" s="25" t="s">
        <v>1</v>
      </c>
      <c r="D227" s="26" t="s">
        <v>2</v>
      </c>
      <c r="E227" s="27" t="s">
        <v>12</v>
      </c>
      <c r="F227" s="27" t="s">
        <v>13</v>
      </c>
      <c r="G227" s="24" t="s">
        <v>11</v>
      </c>
      <c r="H227" s="2" t="s">
        <v>3</v>
      </c>
      <c r="I227" s="20" t="s">
        <v>22</v>
      </c>
      <c r="J227" s="3" t="s">
        <v>6</v>
      </c>
      <c r="K227" s="3" t="s">
        <v>4</v>
      </c>
      <c r="L227" s="3" t="s">
        <v>8</v>
      </c>
      <c r="M227" s="3" t="s">
        <v>7</v>
      </c>
      <c r="N227" s="3" t="s">
        <v>5</v>
      </c>
      <c r="O227" s="3" t="s">
        <v>9</v>
      </c>
      <c r="P227" s="3" t="s">
        <v>14</v>
      </c>
    </row>
    <row r="228" spans="1:16" x14ac:dyDescent="0.25">
      <c r="A228" s="6" t="s">
        <v>177</v>
      </c>
      <c r="B228" s="16">
        <v>9059622.0833299998</v>
      </c>
      <c r="C228" s="16">
        <v>607444932.27999997</v>
      </c>
      <c r="D228" s="11">
        <f t="shared" ref="D228:D230" si="51">ROUND(C228/B228,2)</f>
        <v>67.05</v>
      </c>
      <c r="E228" s="12">
        <v>0.99779534182278495</v>
      </c>
      <c r="F228" s="12">
        <f>D228/(E228*D$231)</f>
        <v>1.0082242903011729</v>
      </c>
      <c r="G228" s="16">
        <v>282753</v>
      </c>
      <c r="H228" s="13">
        <f t="shared" ref="H228:H230" si="52">MIN(SQRT(G228/3000),1)</f>
        <v>1</v>
      </c>
      <c r="I228" s="19">
        <v>3031241</v>
      </c>
      <c r="J228" s="12">
        <v>1</v>
      </c>
      <c r="K228" s="12">
        <f t="shared" ref="K228:K230" si="53">F228*H228+M228*(1-H228)</f>
        <v>1.0082242903011729</v>
      </c>
      <c r="L228" s="12">
        <v>1.0090118054907404</v>
      </c>
      <c r="M228" s="12">
        <f>J228/$J$231</f>
        <v>1.0059345986229842</v>
      </c>
      <c r="N228" s="12">
        <f>K228/$K$231</f>
        <v>1.0085488426391351</v>
      </c>
      <c r="O228" s="14">
        <f>L228/$L$231</f>
        <v>1.0077378374012207</v>
      </c>
      <c r="P228" s="12">
        <f>O228/$O$228</f>
        <v>1</v>
      </c>
    </row>
    <row r="229" spans="1:16" x14ac:dyDescent="0.25">
      <c r="A229" s="28" t="s">
        <v>178</v>
      </c>
      <c r="B229" s="16">
        <v>153350.66667000001</v>
      </c>
      <c r="C229" s="16">
        <v>8002620.2300000004</v>
      </c>
      <c r="D229" s="11">
        <f t="shared" si="51"/>
        <v>52.19</v>
      </c>
      <c r="E229" s="12">
        <v>1.0729904038123754</v>
      </c>
      <c r="F229" s="12">
        <f t="shared" ref="F229:F230" si="54">D229/(E229*D$231)</f>
        <v>0.72977890450666549</v>
      </c>
      <c r="G229" s="16">
        <v>3988</v>
      </c>
      <c r="H229" s="13">
        <f t="shared" si="52"/>
        <v>1</v>
      </c>
      <c r="I229" s="19">
        <v>68666</v>
      </c>
      <c r="J229" s="12">
        <v>0.81</v>
      </c>
      <c r="K229" s="12">
        <f t="shared" si="53"/>
        <v>0.72977890450666549</v>
      </c>
      <c r="L229" s="12">
        <v>0.76</v>
      </c>
      <c r="M229" s="12">
        <f t="shared" ref="M229:M230" si="55">J229/$J$231</f>
        <v>0.8148070248846172</v>
      </c>
      <c r="N229" s="12">
        <f t="shared" ref="N229:N230" si="56">K229/$K$231</f>
        <v>0.7300138239109405</v>
      </c>
      <c r="O229" s="14">
        <f t="shared" ref="O229:O230" si="57">L229/$L$231</f>
        <v>0.75904043169488578</v>
      </c>
      <c r="P229" s="12">
        <f t="shared" ref="P229:P230" si="58">O229/$O$228</f>
        <v>0.75321219817677787</v>
      </c>
    </row>
    <row r="230" spans="1:16" x14ac:dyDescent="0.25">
      <c r="A230" s="28" t="s">
        <v>179</v>
      </c>
      <c r="B230" s="16">
        <v>68064.166670000006</v>
      </c>
      <c r="C230" s="16">
        <v>3144360.13</v>
      </c>
      <c r="D230" s="11">
        <f t="shared" si="51"/>
        <v>46.2</v>
      </c>
      <c r="E230" s="12">
        <v>1.02058096574418</v>
      </c>
      <c r="F230" s="12">
        <f t="shared" si="54"/>
        <v>0.67919480824129186</v>
      </c>
      <c r="G230" s="16">
        <v>1944</v>
      </c>
      <c r="H230" s="13">
        <f t="shared" si="52"/>
        <v>0.80498447189992428</v>
      </c>
      <c r="I230" s="19">
        <v>24597</v>
      </c>
      <c r="J230" s="12">
        <v>0.78100000000000003</v>
      </c>
      <c r="K230" s="12">
        <f t="shared" si="53"/>
        <v>0.69995228314425839</v>
      </c>
      <c r="L230" s="12">
        <v>0.72</v>
      </c>
      <c r="M230" s="12">
        <f t="shared" si="55"/>
        <v>0.78563492152455072</v>
      </c>
      <c r="N230" s="12">
        <f t="shared" si="56"/>
        <v>0.70017760121300743</v>
      </c>
      <c r="O230" s="14">
        <f t="shared" si="57"/>
        <v>0.71909093528989176</v>
      </c>
      <c r="P230" s="12">
        <f t="shared" si="58"/>
        <v>0.71356945090431578</v>
      </c>
    </row>
    <row r="231" spans="1:16" x14ac:dyDescent="0.25">
      <c r="A231" s="28" t="s">
        <v>20</v>
      </c>
      <c r="B231" s="16">
        <f>SUM(B228:B230)</f>
        <v>9281036.9166700002</v>
      </c>
      <c r="C231" s="16">
        <f>SUM(C228:C230)</f>
        <v>618591912.63999999</v>
      </c>
      <c r="D231" s="11">
        <f>ROUND(SUM(C228:C230)/SUM(B228:B230),2)</f>
        <v>66.650000000000006</v>
      </c>
      <c r="E231" s="10"/>
      <c r="F231" s="10"/>
      <c r="G231" s="16">
        <f>SUM(G228:G230)</f>
        <v>288685</v>
      </c>
      <c r="H231" s="10"/>
      <c r="I231" s="16">
        <f>SUM(I228:I230)</f>
        <v>3124504</v>
      </c>
      <c r="J231" s="12">
        <f>SUMPRODUCT(J228:J230,I228:I230)/SUM(I228:I230)</f>
        <v>0.99410041305756058</v>
      </c>
      <c r="K231" s="12">
        <f>SUMPRODUCT(K228:K230,I228:I230)/SUM(I228:I230)</f>
        <v>0.99967819869079122</v>
      </c>
      <c r="L231" s="12">
        <f>SUMPRODUCT(L228:L230,I228:I230)/SUM(I228:I230)</f>
        <v>1.001264186023624</v>
      </c>
      <c r="M231" s="10"/>
      <c r="N231" s="10"/>
      <c r="O231" s="10"/>
      <c r="P231" s="10"/>
    </row>
    <row r="232" spans="1:1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x14ac:dyDescent="0.25">
      <c r="A233" s="9" t="s">
        <v>208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x14ac:dyDescent="0.25">
      <c r="A234" s="39" t="s">
        <v>180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</row>
    <row r="235" spans="1:16" ht="64.5" x14ac:dyDescent="0.25">
      <c r="A235" s="4" t="s">
        <v>0</v>
      </c>
      <c r="B235" s="24" t="s">
        <v>10</v>
      </c>
      <c r="C235" s="25" t="s">
        <v>1</v>
      </c>
      <c r="D235" s="26" t="s">
        <v>2</v>
      </c>
      <c r="E235" s="27" t="s">
        <v>12</v>
      </c>
      <c r="F235" s="27" t="s">
        <v>13</v>
      </c>
      <c r="G235" s="24" t="s">
        <v>11</v>
      </c>
      <c r="H235" s="2" t="s">
        <v>3</v>
      </c>
      <c r="I235" s="20" t="s">
        <v>22</v>
      </c>
      <c r="J235" s="3" t="s">
        <v>6</v>
      </c>
      <c r="K235" s="3" t="s">
        <v>4</v>
      </c>
      <c r="L235" s="3" t="s">
        <v>8</v>
      </c>
      <c r="M235" s="3" t="s">
        <v>7</v>
      </c>
      <c r="N235" s="3" t="s">
        <v>5</v>
      </c>
      <c r="O235" s="3" t="s">
        <v>9</v>
      </c>
      <c r="P235" s="3" t="s">
        <v>14</v>
      </c>
    </row>
    <row r="236" spans="1:16" x14ac:dyDescent="0.25">
      <c r="A236" s="6" t="s">
        <v>181</v>
      </c>
      <c r="B236" s="16">
        <v>7565703.0833299998</v>
      </c>
      <c r="C236" s="16">
        <v>513261543.08999997</v>
      </c>
      <c r="D236" s="11">
        <f t="shared" ref="D236:D237" si="59">ROUND(C236/B236,2)</f>
        <v>67.84</v>
      </c>
      <c r="E236" s="12">
        <v>1.0329530167121175</v>
      </c>
      <c r="F236" s="12">
        <f>D236/(E236*D$238)</f>
        <v>0.98538311728419925</v>
      </c>
      <c r="G236" s="16">
        <v>236954</v>
      </c>
      <c r="H236" s="13">
        <f t="shared" ref="H236:H237" si="60">MIN(SQRT(G236/3000),1)</f>
        <v>1</v>
      </c>
      <c r="I236" s="19">
        <v>2555353</v>
      </c>
      <c r="J236" s="12">
        <v>1</v>
      </c>
      <c r="K236" s="12">
        <f t="shared" ref="K236:K237" si="61">F236*H236+M236*(1-H236)</f>
        <v>0.98538311728419925</v>
      </c>
      <c r="L236" s="12">
        <v>0.98543665655331947</v>
      </c>
      <c r="M236" s="12">
        <f>J236/$J$238</f>
        <v>0.97825988965326016</v>
      </c>
      <c r="N236" s="12">
        <f>K236/$K$238</f>
        <v>0.9840126050806649</v>
      </c>
      <c r="O236" s="14">
        <f>L236/$L$238</f>
        <v>0.98543665655331947</v>
      </c>
      <c r="P236" s="12">
        <f>O236/$O$236</f>
        <v>1</v>
      </c>
    </row>
    <row r="237" spans="1:16" x14ac:dyDescent="0.25">
      <c r="A237" s="28" t="s">
        <v>182</v>
      </c>
      <c r="B237" s="16">
        <v>1715333.8333300001</v>
      </c>
      <c r="C237" s="16">
        <v>105330369.55</v>
      </c>
      <c r="D237" s="11">
        <f t="shared" si="59"/>
        <v>61.41</v>
      </c>
      <c r="E237" s="12">
        <v>0.85847786003121851</v>
      </c>
      <c r="F237" s="12">
        <f>D237/(E237*D$238)</f>
        <v>1.0732721110044299</v>
      </c>
      <c r="G237" s="16">
        <v>51731</v>
      </c>
      <c r="H237" s="13">
        <f t="shared" si="60"/>
        <v>1</v>
      </c>
      <c r="I237" s="19">
        <v>569153</v>
      </c>
      <c r="J237" s="12">
        <v>1.1220000000000001</v>
      </c>
      <c r="K237" s="12">
        <f t="shared" si="61"/>
        <v>1.0732721110044299</v>
      </c>
      <c r="L237" s="12">
        <v>1.0653857282075387</v>
      </c>
      <c r="M237" s="12">
        <f>J237/$J$238</f>
        <v>1.0976075961909582</v>
      </c>
      <c r="N237" s="12">
        <f>K237/$K$238</f>
        <v>1.0717793590990607</v>
      </c>
      <c r="O237" s="14">
        <f>L237/$L$238</f>
        <v>1.0653857282075387</v>
      </c>
      <c r="P237" s="12">
        <f>O237/$O$236</f>
        <v>1.0811306045117608</v>
      </c>
    </row>
    <row r="238" spans="1:16" x14ac:dyDescent="0.25">
      <c r="A238" s="28" t="s">
        <v>20</v>
      </c>
      <c r="B238" s="16">
        <f>SUM(B236:B237)</f>
        <v>9281036.9166599996</v>
      </c>
      <c r="C238" s="16">
        <f>SUM(C236:C237)</f>
        <v>618591912.63999999</v>
      </c>
      <c r="D238" s="11">
        <f>ROUND(SUM(C236:C237)/SUM(B236:B237),2)</f>
        <v>66.650000000000006</v>
      </c>
      <c r="E238" s="12"/>
      <c r="F238" s="10"/>
      <c r="G238" s="16">
        <f>SUM(G236:G237)</f>
        <v>288685</v>
      </c>
      <c r="H238" s="10"/>
      <c r="I238" s="16">
        <f>SUM(I236:I237)</f>
        <v>3124506</v>
      </c>
      <c r="J238" s="12">
        <f>SUMPRODUCT(J236:J237,I236:I237)/SUM(I236:I237)</f>
        <v>1.0222232461707548</v>
      </c>
      <c r="K238" s="12">
        <f>SUMPRODUCT(K236:K237,I236:I237)/SUM(I236:I237)</f>
        <v>1.0013927791132533</v>
      </c>
      <c r="L238" s="12">
        <f>SUMPRODUCT(L236:L237,I236:I237)/SUM(I236:I237)</f>
        <v>1</v>
      </c>
      <c r="M238" s="10"/>
      <c r="N238" s="10"/>
      <c r="O238" s="10"/>
      <c r="P238" s="10"/>
    </row>
    <row r="239" spans="1:1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x14ac:dyDescent="0.25">
      <c r="A240" s="9" t="s">
        <v>208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x14ac:dyDescent="0.25">
      <c r="A241" s="39" t="s">
        <v>183</v>
      </c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</row>
    <row r="242" spans="1:16" ht="64.5" x14ac:dyDescent="0.25">
      <c r="A242" s="4" t="s">
        <v>0</v>
      </c>
      <c r="B242" s="24" t="s">
        <v>10</v>
      </c>
      <c r="C242" s="25" t="s">
        <v>1</v>
      </c>
      <c r="D242" s="26" t="s">
        <v>2</v>
      </c>
      <c r="E242" s="27" t="s">
        <v>12</v>
      </c>
      <c r="F242" s="27" t="s">
        <v>13</v>
      </c>
      <c r="G242" s="24" t="s">
        <v>11</v>
      </c>
      <c r="H242" s="2" t="s">
        <v>3</v>
      </c>
      <c r="I242" s="20" t="s">
        <v>22</v>
      </c>
      <c r="J242" s="3" t="s">
        <v>6</v>
      </c>
      <c r="K242" s="3" t="s">
        <v>4</v>
      </c>
      <c r="L242" s="3" t="s">
        <v>8</v>
      </c>
      <c r="M242" s="3" t="s">
        <v>7</v>
      </c>
      <c r="N242" s="3" t="s">
        <v>5</v>
      </c>
      <c r="O242" s="3" t="s">
        <v>9</v>
      </c>
      <c r="P242" s="3" t="s">
        <v>14</v>
      </c>
    </row>
    <row r="243" spans="1:16" x14ac:dyDescent="0.25">
      <c r="A243" s="6" t="s">
        <v>184</v>
      </c>
      <c r="B243" s="16">
        <v>2163093.8333299998</v>
      </c>
      <c r="C243" s="16">
        <v>111751103.59999999</v>
      </c>
      <c r="D243" s="11">
        <f t="shared" ref="D243:D248" si="62">ROUND(C243/B243,2)</f>
        <v>51.66</v>
      </c>
      <c r="E243" s="12">
        <v>1.0641184556563983</v>
      </c>
      <c r="F243" s="12">
        <f>D243/(E243*D$249)</f>
        <v>0.72839049950059032</v>
      </c>
      <c r="G243" s="16">
        <v>68158</v>
      </c>
      <c r="H243" s="13">
        <f t="shared" ref="H243:H248" si="63">MIN(SQRT(G243/3000),1)</f>
        <v>1</v>
      </c>
      <c r="I243" s="19">
        <v>730453</v>
      </c>
      <c r="J243" s="12">
        <v>0.78</v>
      </c>
      <c r="K243" s="12">
        <f t="shared" ref="K243:K248" si="64">F243*H243+M243*(1-H243)</f>
        <v>0.72839049950059032</v>
      </c>
      <c r="L243" s="12">
        <v>0.88</v>
      </c>
      <c r="M243" s="12">
        <f>J243/$J$249</f>
        <v>0.90666353439951486</v>
      </c>
      <c r="N243" s="12">
        <f>K243/$K$249</f>
        <v>0.71801740071587639</v>
      </c>
      <c r="O243" s="14">
        <f>L243/$L$249</f>
        <v>0.85880638252550345</v>
      </c>
      <c r="P243" s="30">
        <f>ROUND(O243/$O$248,2)</f>
        <v>0.72</v>
      </c>
    </row>
    <row r="244" spans="1:16" x14ac:dyDescent="0.25">
      <c r="A244" s="28" t="s">
        <v>185</v>
      </c>
      <c r="B244" s="16">
        <v>3555291.5833299998</v>
      </c>
      <c r="C244" s="16">
        <v>191454679.09</v>
      </c>
      <c r="D244" s="11">
        <f t="shared" si="62"/>
        <v>53.85</v>
      </c>
      <c r="E244" s="12">
        <v>0.95682929932653826</v>
      </c>
      <c r="F244" s="12">
        <f t="shared" ref="F244:F248" si="65">D244/(E244*D$249)</f>
        <v>0.84440556802103994</v>
      </c>
      <c r="G244" s="16">
        <v>101465</v>
      </c>
      <c r="H244" s="13">
        <f t="shared" si="63"/>
        <v>1</v>
      </c>
      <c r="I244" s="19">
        <v>1197906</v>
      </c>
      <c r="J244" s="12">
        <v>0.83</v>
      </c>
      <c r="K244" s="12">
        <f t="shared" si="64"/>
        <v>0.84440556802103994</v>
      </c>
      <c r="L244" s="12">
        <v>0.97499999999999998</v>
      </c>
      <c r="M244" s="12">
        <f t="shared" ref="M244:M248" si="66">J244/$J$249</f>
        <v>0.96478299173281701</v>
      </c>
      <c r="N244" s="12">
        <f t="shared" ref="N244:N248" si="67">K244/$K$249</f>
        <v>0.8323802843614504</v>
      </c>
      <c r="O244" s="14">
        <f t="shared" ref="O244:O248" si="68">L244/$L$249</f>
        <v>0.95151843518450663</v>
      </c>
      <c r="P244" s="30">
        <f t="shared" ref="P244:P248" si="69">ROUND(O244/$O$248,2)</f>
        <v>0.79</v>
      </c>
    </row>
    <row r="245" spans="1:16" x14ac:dyDescent="0.25">
      <c r="A245" s="28" t="s">
        <v>186</v>
      </c>
      <c r="B245" s="16">
        <v>142801.41667000001</v>
      </c>
      <c r="C245" s="16">
        <v>11694287.23</v>
      </c>
      <c r="D245" s="11">
        <f t="shared" si="62"/>
        <v>81.89</v>
      </c>
      <c r="E245" s="12">
        <v>1.1037575633851247</v>
      </c>
      <c r="F245" s="12">
        <f t="shared" si="65"/>
        <v>1.1131585459064872</v>
      </c>
      <c r="G245" s="16">
        <v>5400</v>
      </c>
      <c r="H245" s="13">
        <f t="shared" si="63"/>
        <v>1</v>
      </c>
      <c r="I245" s="19">
        <v>47950</v>
      </c>
      <c r="J245" s="12">
        <v>0.85</v>
      </c>
      <c r="K245" s="12">
        <f t="shared" si="64"/>
        <v>1.1131585459064872</v>
      </c>
      <c r="L245" s="12">
        <v>1.034</v>
      </c>
      <c r="M245" s="12">
        <f t="shared" si="66"/>
        <v>0.98803077466613787</v>
      </c>
      <c r="N245" s="12">
        <f t="shared" si="67"/>
        <v>1.0973059179992679</v>
      </c>
      <c r="O245" s="14">
        <f t="shared" si="68"/>
        <v>1.0090974994674666</v>
      </c>
      <c r="P245" s="30">
        <f t="shared" si="69"/>
        <v>0.84</v>
      </c>
    </row>
    <row r="246" spans="1:16" x14ac:dyDescent="0.25">
      <c r="A246" s="28" t="s">
        <v>187</v>
      </c>
      <c r="B246" s="16">
        <v>1696651.3333300001</v>
      </c>
      <c r="C246" s="16">
        <v>166582378.43000001</v>
      </c>
      <c r="D246" s="11">
        <f t="shared" si="62"/>
        <v>98.18</v>
      </c>
      <c r="E246" s="12">
        <v>1.0225712571422383</v>
      </c>
      <c r="F246" s="12">
        <f t="shared" si="65"/>
        <v>1.4405531710166823</v>
      </c>
      <c r="G246" s="16">
        <v>62146</v>
      </c>
      <c r="H246" s="13">
        <f t="shared" si="63"/>
        <v>1</v>
      </c>
      <c r="I246" s="19">
        <v>603876</v>
      </c>
      <c r="J246" s="12">
        <v>0.9</v>
      </c>
      <c r="K246" s="12">
        <f t="shared" si="64"/>
        <v>1.4405531710166823</v>
      </c>
      <c r="L246" s="12">
        <v>1.1200000000000001</v>
      </c>
      <c r="M246" s="12">
        <f t="shared" si="66"/>
        <v>1.0461502319994402</v>
      </c>
      <c r="N246" s="12">
        <f t="shared" si="67"/>
        <v>1.420038075943594</v>
      </c>
      <c r="O246" s="14">
        <f t="shared" si="68"/>
        <v>1.0930263050324589</v>
      </c>
      <c r="P246" s="30">
        <f t="shared" si="69"/>
        <v>0.91</v>
      </c>
    </row>
    <row r="247" spans="1:16" x14ac:dyDescent="0.25">
      <c r="A247" s="28" t="s">
        <v>188</v>
      </c>
      <c r="B247" s="16">
        <v>284280.16667000001</v>
      </c>
      <c r="C247" s="16">
        <v>27615879.530000001</v>
      </c>
      <c r="D247" s="11">
        <f t="shared" si="62"/>
        <v>97.14</v>
      </c>
      <c r="E247" s="12">
        <v>1.0147463573645976</v>
      </c>
      <c r="F247" s="12">
        <f t="shared" si="65"/>
        <v>1.4362844030075752</v>
      </c>
      <c r="G247" s="16">
        <v>9750</v>
      </c>
      <c r="H247" s="13">
        <f t="shared" si="63"/>
        <v>1</v>
      </c>
      <c r="I247" s="19">
        <v>91495</v>
      </c>
      <c r="J247" s="12">
        <v>0.95</v>
      </c>
      <c r="K247" s="12">
        <f t="shared" si="64"/>
        <v>1.4362844030075752</v>
      </c>
      <c r="L247" s="12">
        <v>1.18</v>
      </c>
      <c r="M247" s="12">
        <f t="shared" si="66"/>
        <v>1.1042696893327424</v>
      </c>
      <c r="N247" s="12">
        <f t="shared" si="67"/>
        <v>1.4158300999852864</v>
      </c>
      <c r="O247" s="14">
        <f t="shared" si="68"/>
        <v>1.1515812856591976</v>
      </c>
      <c r="P247" s="30">
        <f t="shared" si="69"/>
        <v>0.96</v>
      </c>
    </row>
    <row r="248" spans="1:16" x14ac:dyDescent="0.25">
      <c r="A248" s="28" t="s">
        <v>189</v>
      </c>
      <c r="B248" s="16">
        <v>1438918.5833300001</v>
      </c>
      <c r="C248" s="16">
        <v>109493584.76000001</v>
      </c>
      <c r="D248" s="11">
        <f t="shared" si="62"/>
        <v>76.09</v>
      </c>
      <c r="E248" s="12">
        <v>0.90476917126060408</v>
      </c>
      <c r="F248" s="12">
        <f t="shared" si="65"/>
        <v>1.2617974231610765</v>
      </c>
      <c r="G248" s="16">
        <v>41766</v>
      </c>
      <c r="H248" s="13">
        <f t="shared" si="63"/>
        <v>1</v>
      </c>
      <c r="I248" s="19">
        <v>452797</v>
      </c>
      <c r="J248" s="12">
        <v>1</v>
      </c>
      <c r="K248" s="12">
        <f t="shared" si="64"/>
        <v>1.2617974231610765</v>
      </c>
      <c r="L248" s="12">
        <v>1.23</v>
      </c>
      <c r="M248" s="12">
        <f t="shared" si="66"/>
        <v>1.1623891466660445</v>
      </c>
      <c r="N248" s="12">
        <f t="shared" si="67"/>
        <v>1.2438280107020707</v>
      </c>
      <c r="O248" s="14">
        <f t="shared" si="68"/>
        <v>1.2003771028481467</v>
      </c>
      <c r="P248" s="30">
        <f t="shared" si="69"/>
        <v>1</v>
      </c>
    </row>
    <row r="249" spans="1:16" x14ac:dyDescent="0.25">
      <c r="A249" s="28" t="s">
        <v>20</v>
      </c>
      <c r="B249" s="16">
        <f>SUM(B243:B248)</f>
        <v>9281036.9166599996</v>
      </c>
      <c r="C249" s="16">
        <f>SUM(C243:C248)</f>
        <v>618591912.63999999</v>
      </c>
      <c r="D249" s="11">
        <f>ROUND(SUM(C243:C248)/SUM(B243:B248),2)</f>
        <v>66.650000000000006</v>
      </c>
      <c r="E249" s="12"/>
      <c r="F249" s="10"/>
      <c r="G249" s="16">
        <f>SUM(G243:G248)</f>
        <v>288685</v>
      </c>
      <c r="H249" s="10"/>
      <c r="I249" s="16">
        <f>SUM(I243:I248)</f>
        <v>3124477</v>
      </c>
      <c r="J249" s="12">
        <f>SUMPRODUCT(J243:J248,I243:I248)/SUM(I243:I248)</f>
        <v>0.86029708972093566</v>
      </c>
      <c r="K249" s="12">
        <f>SUMPRODUCT(K243:K248,I243:I248)/SUM(I243:I248)</f>
        <v>1.0144468626726479</v>
      </c>
      <c r="L249" s="12">
        <f>SUMPRODUCT(L243:L248,I243:I248)/SUM(I243:I248)</f>
        <v>1.0246779925088263</v>
      </c>
      <c r="M249" s="10"/>
      <c r="N249" s="10"/>
      <c r="O249" s="10"/>
      <c r="P249" s="10"/>
    </row>
    <row r="250" spans="1:1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x14ac:dyDescent="0.25">
      <c r="A251" s="9" t="s">
        <v>208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x14ac:dyDescent="0.25">
      <c r="A252" s="39" t="s">
        <v>190</v>
      </c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</row>
    <row r="253" spans="1:16" ht="64.5" x14ac:dyDescent="0.25">
      <c r="A253" s="4" t="s">
        <v>0</v>
      </c>
      <c r="B253" s="24" t="s">
        <v>10</v>
      </c>
      <c r="C253" s="25" t="s">
        <v>1</v>
      </c>
      <c r="D253" s="26" t="s">
        <v>2</v>
      </c>
      <c r="E253" s="27" t="s">
        <v>12</v>
      </c>
      <c r="F253" s="27" t="s">
        <v>13</v>
      </c>
      <c r="G253" s="24" t="s">
        <v>11</v>
      </c>
      <c r="H253" s="2" t="s">
        <v>3</v>
      </c>
      <c r="I253" s="20" t="s">
        <v>22</v>
      </c>
      <c r="J253" s="3" t="s">
        <v>6</v>
      </c>
      <c r="K253" s="3" t="s">
        <v>4</v>
      </c>
      <c r="L253" s="3" t="s">
        <v>8</v>
      </c>
      <c r="M253" s="3" t="s">
        <v>7</v>
      </c>
      <c r="N253" s="3" t="s">
        <v>5</v>
      </c>
      <c r="O253" s="3" t="s">
        <v>9</v>
      </c>
      <c r="P253" s="3" t="s">
        <v>14</v>
      </c>
    </row>
    <row r="254" spans="1:16" x14ac:dyDescent="0.25">
      <c r="A254" s="6" t="s">
        <v>191</v>
      </c>
      <c r="B254" s="16">
        <v>25264.25</v>
      </c>
      <c r="C254" s="16">
        <v>1164856.53</v>
      </c>
      <c r="D254" s="11">
        <f t="shared" ref="D254:D259" si="70">ROUND(C254/B254,2)</f>
        <v>46.11</v>
      </c>
      <c r="E254" s="12">
        <v>0.62042751801793095</v>
      </c>
      <c r="F254" s="12">
        <f>D254/(E254*D$260)</f>
        <v>1.1150745826830657</v>
      </c>
      <c r="G254" s="16">
        <v>737</v>
      </c>
      <c r="H254" s="13">
        <f t="shared" ref="H254:H259" si="71">MIN(SQRT(G254/3000),1)</f>
        <v>0.49564772436345017</v>
      </c>
      <c r="I254" s="19">
        <v>9030</v>
      </c>
      <c r="J254" s="12">
        <v>0.94199999999999995</v>
      </c>
      <c r="K254" s="12">
        <f t="shared" ref="K254:K259" si="72">F254*H254+M254*(1-H254)</f>
        <v>1.0284851984438135</v>
      </c>
      <c r="L254" s="12">
        <v>0.98</v>
      </c>
      <c r="M254" s="12">
        <f>J254/$J$260</f>
        <v>0.9433902492873919</v>
      </c>
      <c r="N254" s="12">
        <f>K254/$K$260</f>
        <v>1.0284635087136011</v>
      </c>
      <c r="O254" s="14">
        <f>L254/$L$260</f>
        <v>0.98038750731218827</v>
      </c>
      <c r="P254" s="12">
        <f>O254/$O$259</f>
        <v>0.97852127363277652</v>
      </c>
    </row>
    <row r="255" spans="1:16" x14ac:dyDescent="0.25">
      <c r="A255" s="28" t="s">
        <v>192</v>
      </c>
      <c r="B255" s="16">
        <v>66306.75</v>
      </c>
      <c r="C255" s="16">
        <v>3535332.66</v>
      </c>
      <c r="D255" s="11">
        <f t="shared" si="70"/>
        <v>53.32</v>
      </c>
      <c r="E255" s="12">
        <v>0.94360031699446489</v>
      </c>
      <c r="F255" s="12">
        <f t="shared" ref="F255:F259" si="73">D255/(E255*D$260)</f>
        <v>0.84781658673890925</v>
      </c>
      <c r="G255" s="16">
        <v>1802</v>
      </c>
      <c r="H255" s="13">
        <f t="shared" si="71"/>
        <v>0.77502688125423536</v>
      </c>
      <c r="I255" s="19">
        <v>20011</v>
      </c>
      <c r="J255" s="12">
        <v>0.876</v>
      </c>
      <c r="K255" s="12">
        <f t="shared" si="72"/>
        <v>0.85444795210334046</v>
      </c>
      <c r="L255" s="12">
        <v>0.85399999999999998</v>
      </c>
      <c r="M255" s="12">
        <f t="shared" ref="M255:M259" si="74">J255/$J$260</f>
        <v>0.87729284328636448</v>
      </c>
      <c r="N255" s="12">
        <f t="shared" ref="N255:N259" si="75">K255/$K$260</f>
        <v>0.85442993264560818</v>
      </c>
      <c r="O255" s="14">
        <f t="shared" ref="O255:O259" si="76">L255/$L$260</f>
        <v>0.85433768494347839</v>
      </c>
      <c r="P255" s="12">
        <f t="shared" ref="P255:P259" si="77">O255/$O$259</f>
        <v>0.85271139559427678</v>
      </c>
    </row>
    <row r="256" spans="1:16" x14ac:dyDescent="0.25">
      <c r="A256" s="28" t="s">
        <v>193</v>
      </c>
      <c r="B256" s="16">
        <v>79312.25</v>
      </c>
      <c r="C256" s="16">
        <v>3350178.46</v>
      </c>
      <c r="D256" s="11">
        <f t="shared" si="70"/>
        <v>42.24</v>
      </c>
      <c r="E256" s="12">
        <v>0.76430214250993667</v>
      </c>
      <c r="F256" s="12">
        <f t="shared" si="73"/>
        <v>0.82919882643356979</v>
      </c>
      <c r="G256" s="16">
        <v>2120</v>
      </c>
      <c r="H256" s="13">
        <f t="shared" si="71"/>
        <v>0.84063468086123272</v>
      </c>
      <c r="I256" s="19">
        <v>24911</v>
      </c>
      <c r="J256" s="12">
        <v>0.94099999999999995</v>
      </c>
      <c r="K256" s="12">
        <f t="shared" si="72"/>
        <v>0.84723737846137304</v>
      </c>
      <c r="L256" s="12">
        <v>0.89569192796097419</v>
      </c>
      <c r="M256" s="12">
        <f t="shared" si="74"/>
        <v>0.94238877343889149</v>
      </c>
      <c r="N256" s="12">
        <f t="shared" si="75"/>
        <v>0.8472195110674694</v>
      </c>
      <c r="O256" s="14">
        <f t="shared" si="76"/>
        <v>0.89604609854419148</v>
      </c>
      <c r="P256" s="12">
        <f t="shared" si="77"/>
        <v>0.89434041441935674</v>
      </c>
    </row>
    <row r="257" spans="1:16" x14ac:dyDescent="0.25">
      <c r="A257" s="28" t="s">
        <v>194</v>
      </c>
      <c r="B257" s="16">
        <v>5412.1666699999996</v>
      </c>
      <c r="C257" s="16">
        <v>667597.53</v>
      </c>
      <c r="D257" s="11">
        <f t="shared" si="70"/>
        <v>123.35</v>
      </c>
      <c r="E257" s="12">
        <v>1.4329965256098718</v>
      </c>
      <c r="F257" s="12">
        <f t="shared" si="73"/>
        <v>1.2914983707876708</v>
      </c>
      <c r="G257" s="16">
        <v>196</v>
      </c>
      <c r="H257" s="13">
        <f t="shared" si="71"/>
        <v>0.25560386016907749</v>
      </c>
      <c r="I257" s="19">
        <v>1910</v>
      </c>
      <c r="J257" s="12">
        <v>0.97499999999999998</v>
      </c>
      <c r="K257" s="12">
        <f t="shared" si="72"/>
        <v>1.0569693558390705</v>
      </c>
      <c r="L257" s="12">
        <v>0.98</v>
      </c>
      <c r="M257" s="12">
        <f t="shared" si="74"/>
        <v>0.97643895228790567</v>
      </c>
      <c r="N257" s="12">
        <f t="shared" si="75"/>
        <v>1.0569470654063005</v>
      </c>
      <c r="O257" s="14">
        <f t="shared" si="76"/>
        <v>0.98038750731218827</v>
      </c>
      <c r="P257" s="12">
        <f t="shared" si="77"/>
        <v>0.97852127363277652</v>
      </c>
    </row>
    <row r="258" spans="1:16" x14ac:dyDescent="0.25">
      <c r="A258" s="28" t="s">
        <v>195</v>
      </c>
      <c r="B258" s="16">
        <v>4324</v>
      </c>
      <c r="C258" s="16">
        <v>415072.11</v>
      </c>
      <c r="D258" s="11">
        <f t="shared" si="70"/>
        <v>95.99</v>
      </c>
      <c r="E258" s="12">
        <v>1.8530724133250065</v>
      </c>
      <c r="F258" s="12">
        <f t="shared" si="73"/>
        <v>0.77720117258069221</v>
      </c>
      <c r="G258" s="16">
        <v>140</v>
      </c>
      <c r="H258" s="13">
        <f t="shared" si="71"/>
        <v>0.21602468994692867</v>
      </c>
      <c r="I258" s="19">
        <v>1412</v>
      </c>
      <c r="J258" s="12">
        <v>0.94199999999999995</v>
      </c>
      <c r="K258" s="12">
        <f t="shared" si="72"/>
        <v>0.90748930551926077</v>
      </c>
      <c r="L258" s="12">
        <v>0.90700000000000003</v>
      </c>
      <c r="M258" s="12">
        <f t="shared" si="74"/>
        <v>0.9433902492873919</v>
      </c>
      <c r="N258" s="12">
        <f t="shared" si="75"/>
        <v>0.90747016747212395</v>
      </c>
      <c r="O258" s="14">
        <f t="shared" si="76"/>
        <v>0.90735864197158655</v>
      </c>
      <c r="P258" s="12">
        <f t="shared" si="77"/>
        <v>0.90563142365809013</v>
      </c>
    </row>
    <row r="259" spans="1:16" x14ac:dyDescent="0.25">
      <c r="A259" s="28" t="s">
        <v>182</v>
      </c>
      <c r="B259" s="16">
        <v>9100417.5</v>
      </c>
      <c r="C259" s="16">
        <v>609458875.35000002</v>
      </c>
      <c r="D259" s="11">
        <f t="shared" si="70"/>
        <v>66.97</v>
      </c>
      <c r="E259" s="12">
        <v>1.0026604998631479</v>
      </c>
      <c r="F259" s="12">
        <f t="shared" si="73"/>
        <v>1.0021350202159347</v>
      </c>
      <c r="G259" s="16">
        <v>283690</v>
      </c>
      <c r="H259" s="13">
        <f t="shared" si="71"/>
        <v>1</v>
      </c>
      <c r="I259" s="19">
        <v>3067230</v>
      </c>
      <c r="J259" s="12">
        <v>1</v>
      </c>
      <c r="K259" s="12">
        <f t="shared" si="72"/>
        <v>1.0021350202159347</v>
      </c>
      <c r="L259" s="12">
        <v>1.0015111846896629</v>
      </c>
      <c r="M259" s="12">
        <f t="shared" si="74"/>
        <v>1.001475848500416</v>
      </c>
      <c r="N259" s="12">
        <f t="shared" si="75"/>
        <v>1.0021138861847811</v>
      </c>
      <c r="O259" s="14">
        <f t="shared" si="76"/>
        <v>1.0019071978603831</v>
      </c>
      <c r="P259" s="12">
        <f t="shared" si="77"/>
        <v>1</v>
      </c>
    </row>
    <row r="260" spans="1:16" x14ac:dyDescent="0.25">
      <c r="A260" s="28" t="s">
        <v>20</v>
      </c>
      <c r="B260" s="16">
        <f>SUM(B254:B259)</f>
        <v>9281036.9166700002</v>
      </c>
      <c r="C260" s="16">
        <f>SUM(C254:C259)</f>
        <v>618591912.63999999</v>
      </c>
      <c r="D260" s="11">
        <f>ROUND(SUM(C254:C259)/SUM(B254:B259),2)</f>
        <v>66.650000000000006</v>
      </c>
      <c r="E260" s="12"/>
      <c r="F260" s="10"/>
      <c r="G260" s="16">
        <f>SUM(G254:G259)</f>
        <v>288685</v>
      </c>
      <c r="H260" s="10"/>
      <c r="I260" s="16">
        <f>SUM(I254:I259)</f>
        <v>3124504</v>
      </c>
      <c r="J260" s="12">
        <f>SUMPRODUCT(J254:J259,I254:I259)/SUM(I254:I259)</f>
        <v>0.99852632641852923</v>
      </c>
      <c r="K260" s="12">
        <f>SUMPRODUCT(K254:K259,I254:I259)/SUM(I254:I259)</f>
        <v>1.0000210894504555</v>
      </c>
      <c r="L260" s="12">
        <f>SUMPRODUCT(L254:L259,I254:I259)/SUM(I254:I259)</f>
        <v>0.99960474066703409</v>
      </c>
      <c r="M260" s="10"/>
      <c r="N260" s="10"/>
      <c r="O260" s="10"/>
      <c r="P260" s="10"/>
    </row>
    <row r="261" spans="1:1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x14ac:dyDescent="0.25">
      <c r="A262" s="9" t="s">
        <v>208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x14ac:dyDescent="0.25">
      <c r="A263" s="39" t="s">
        <v>196</v>
      </c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</row>
    <row r="264" spans="1:16" ht="64.5" x14ac:dyDescent="0.25">
      <c r="A264" s="4" t="s">
        <v>0</v>
      </c>
      <c r="B264" s="24" t="s">
        <v>10</v>
      </c>
      <c r="C264" s="25" t="s">
        <v>1</v>
      </c>
      <c r="D264" s="26" t="s">
        <v>2</v>
      </c>
      <c r="E264" s="27" t="s">
        <v>12</v>
      </c>
      <c r="F264" s="27" t="s">
        <v>13</v>
      </c>
      <c r="G264" s="24" t="s">
        <v>11</v>
      </c>
      <c r="H264" s="2" t="s">
        <v>3</v>
      </c>
      <c r="I264" s="20" t="s">
        <v>22</v>
      </c>
      <c r="J264" s="3" t="s">
        <v>6</v>
      </c>
      <c r="K264" s="3" t="s">
        <v>4</v>
      </c>
      <c r="L264" s="3" t="s">
        <v>8</v>
      </c>
      <c r="M264" s="3" t="s">
        <v>7</v>
      </c>
      <c r="N264" s="3" t="s">
        <v>5</v>
      </c>
      <c r="O264" s="3" t="s">
        <v>9</v>
      </c>
      <c r="P264" s="3" t="s">
        <v>14</v>
      </c>
    </row>
    <row r="265" spans="1:16" x14ac:dyDescent="0.25">
      <c r="A265" s="6" t="s">
        <v>197</v>
      </c>
      <c r="B265" s="16">
        <v>1117564.0833300001</v>
      </c>
      <c r="C265" s="16">
        <v>143795123.67000002</v>
      </c>
      <c r="D265" s="11">
        <f t="shared" ref="D265:D269" si="78">ROUND(C265/B265,2)</f>
        <v>128.66999999999999</v>
      </c>
      <c r="E265" s="12">
        <v>1.2780873195230893</v>
      </c>
      <c r="F265" s="12">
        <f>D265/(E265*D$270)</f>
        <v>1.5104857106935825</v>
      </c>
      <c r="G265" s="16">
        <v>39795</v>
      </c>
      <c r="H265" s="13">
        <f t="shared" ref="H265:H269" si="79">MIN(SQRT(G265/3000),1)</f>
        <v>1</v>
      </c>
      <c r="I265" s="19">
        <v>350480</v>
      </c>
      <c r="J265" s="12">
        <v>0.97131723542466886</v>
      </c>
      <c r="K265" s="12">
        <f t="shared" ref="K265:K269" si="80">F265*H265+M265*(1-H265)</f>
        <v>1.5104857106935825</v>
      </c>
      <c r="L265" s="12">
        <v>1.29</v>
      </c>
      <c r="M265" s="12">
        <f>J265/$J$270</f>
        <v>1.1987107348014285</v>
      </c>
      <c r="N265" s="12">
        <f>K265/$K$270</f>
        <v>1.5531942327728805</v>
      </c>
      <c r="O265" s="14">
        <f>L265/$L$270</f>
        <v>1.3132382947962016</v>
      </c>
      <c r="P265" s="30">
        <f>ROUND(O265/$O$265,2)</f>
        <v>1</v>
      </c>
    </row>
    <row r="266" spans="1:16" x14ac:dyDescent="0.25">
      <c r="A266" s="28" t="s">
        <v>198</v>
      </c>
      <c r="B266" s="16">
        <v>343372.41667000001</v>
      </c>
      <c r="C266" s="16">
        <v>31220427.010000002</v>
      </c>
      <c r="D266" s="11">
        <f t="shared" si="78"/>
        <v>90.92</v>
      </c>
      <c r="E266" s="12">
        <v>1.1687281277933999</v>
      </c>
      <c r="F266" s="12">
        <f t="shared" ref="F266:F269" si="81">D266/(E266*D$270)</f>
        <v>1.1672013386332725</v>
      </c>
      <c r="G266" s="16">
        <v>10158</v>
      </c>
      <c r="H266" s="13">
        <f t="shared" si="79"/>
        <v>1</v>
      </c>
      <c r="I266" s="19">
        <v>109462</v>
      </c>
      <c r="J266" s="12">
        <v>0.91</v>
      </c>
      <c r="K266" s="12">
        <f t="shared" si="80"/>
        <v>1.1672013386332725</v>
      </c>
      <c r="L266" s="12">
        <v>1.19</v>
      </c>
      <c r="M266" s="12">
        <f t="shared" ref="M266:M269" si="82">J266/$J$270</f>
        <v>1.1230386210457601</v>
      </c>
      <c r="N266" s="12">
        <f t="shared" ref="N266:N269" si="83">K266/$K$270</f>
        <v>1.2002035999516636</v>
      </c>
      <c r="O266" s="14">
        <f t="shared" ref="O266:O269" si="84">L266/$L$270</f>
        <v>1.2114368765949457</v>
      </c>
      <c r="P266" s="30">
        <f t="shared" ref="P266:P269" si="85">ROUND(O266/$O$265,2)</f>
        <v>0.92</v>
      </c>
    </row>
    <row r="267" spans="1:16" x14ac:dyDescent="0.25">
      <c r="A267" s="28" t="s">
        <v>199</v>
      </c>
      <c r="B267" s="16">
        <v>321256</v>
      </c>
      <c r="C267" s="16">
        <v>26572011.010000002</v>
      </c>
      <c r="D267" s="11">
        <f t="shared" si="78"/>
        <v>82.71</v>
      </c>
      <c r="E267" s="12">
        <v>1.1123898115935118</v>
      </c>
      <c r="F267" s="12">
        <f t="shared" si="81"/>
        <v>1.115580372209922</v>
      </c>
      <c r="G267" s="16">
        <v>9193</v>
      </c>
      <c r="H267" s="13">
        <f t="shared" si="79"/>
        <v>1</v>
      </c>
      <c r="I267" s="19">
        <v>117669</v>
      </c>
      <c r="J267" s="12">
        <v>0.85</v>
      </c>
      <c r="K267" s="12">
        <f t="shared" si="80"/>
        <v>1.115580372209922</v>
      </c>
      <c r="L267" s="12">
        <v>1.1299999999999999</v>
      </c>
      <c r="M267" s="12">
        <f t="shared" si="82"/>
        <v>1.0489921185592264</v>
      </c>
      <c r="N267" s="12">
        <f t="shared" si="83"/>
        <v>1.147123066470751</v>
      </c>
      <c r="O267" s="14">
        <f t="shared" si="84"/>
        <v>1.150356025674192</v>
      </c>
      <c r="P267" s="30">
        <f t="shared" si="85"/>
        <v>0.88</v>
      </c>
    </row>
    <row r="268" spans="1:16" x14ac:dyDescent="0.25">
      <c r="A268" s="28" t="s">
        <v>200</v>
      </c>
      <c r="B268" s="16">
        <v>299045.5</v>
      </c>
      <c r="C268" s="16">
        <v>21852564.57</v>
      </c>
      <c r="D268" s="11">
        <f t="shared" si="78"/>
        <v>73.069999999999993</v>
      </c>
      <c r="E268" s="12">
        <v>1.0895852942214899</v>
      </c>
      <c r="F268" s="12">
        <f t="shared" si="81"/>
        <v>1.0061847262756789</v>
      </c>
      <c r="G268" s="16">
        <v>8263</v>
      </c>
      <c r="H268" s="13">
        <f t="shared" si="79"/>
        <v>1</v>
      </c>
      <c r="I268" s="19">
        <v>103156</v>
      </c>
      <c r="J268" s="12">
        <v>0.83</v>
      </c>
      <c r="K268" s="12">
        <f t="shared" si="80"/>
        <v>1.0061847262756789</v>
      </c>
      <c r="L268" s="12">
        <v>1.024</v>
      </c>
      <c r="M268" s="12">
        <f t="shared" si="82"/>
        <v>1.0243099510637153</v>
      </c>
      <c r="N268" s="12">
        <f t="shared" si="83"/>
        <v>1.0346342920635374</v>
      </c>
      <c r="O268" s="14">
        <f t="shared" si="84"/>
        <v>1.0424465223808608</v>
      </c>
      <c r="P268" s="30">
        <f t="shared" si="85"/>
        <v>0.79</v>
      </c>
    </row>
    <row r="269" spans="1:16" x14ac:dyDescent="0.25">
      <c r="A269" s="28" t="s">
        <v>201</v>
      </c>
      <c r="B269" s="16">
        <v>7199798.9166700002</v>
      </c>
      <c r="C269" s="16">
        <v>395151786.38</v>
      </c>
      <c r="D269" s="11">
        <f t="shared" si="78"/>
        <v>54.88</v>
      </c>
      <c r="E269" s="12">
        <v>0.93748540881772746</v>
      </c>
      <c r="F269" s="12">
        <f t="shared" si="81"/>
        <v>0.87831324489761531</v>
      </c>
      <c r="G269" s="16">
        <v>221276</v>
      </c>
      <c r="H269" s="13">
        <f t="shared" si="79"/>
        <v>1</v>
      </c>
      <c r="I269" s="19">
        <v>2443739</v>
      </c>
      <c r="J269" s="12">
        <v>0.78</v>
      </c>
      <c r="K269" s="12">
        <f t="shared" si="80"/>
        <v>0.87831324489761531</v>
      </c>
      <c r="L269" s="12">
        <v>0.92</v>
      </c>
      <c r="M269" s="12">
        <f t="shared" si="82"/>
        <v>0.96260453232493726</v>
      </c>
      <c r="N269" s="12">
        <f t="shared" si="83"/>
        <v>0.90314728360892838</v>
      </c>
      <c r="O269" s="14">
        <f t="shared" si="84"/>
        <v>0.93657304745155467</v>
      </c>
      <c r="P269" s="30">
        <f t="shared" si="85"/>
        <v>0.71</v>
      </c>
    </row>
    <row r="270" spans="1:16" x14ac:dyDescent="0.25">
      <c r="A270" s="28" t="s">
        <v>20</v>
      </c>
      <c r="B270" s="16">
        <f>SUM(B265:B269)</f>
        <v>9281036.9166700002</v>
      </c>
      <c r="C270" s="16">
        <f>SUM(C265:C269)</f>
        <v>618591912.63999999</v>
      </c>
      <c r="D270" s="11">
        <f>ROUND(SUM(C265:C269)/SUM(B265:B269),2)</f>
        <v>66.650000000000006</v>
      </c>
      <c r="E270" s="12"/>
      <c r="F270" s="10"/>
      <c r="G270" s="16">
        <f>SUM(G265:G269)</f>
        <v>288685</v>
      </c>
      <c r="H270" s="10"/>
      <c r="I270" s="16">
        <f>SUM(I265:I269)</f>
        <v>3124506</v>
      </c>
      <c r="J270" s="12">
        <f>SUMPRODUCT(J265:J269,I265:I269)/SUM(I265:I269)</f>
        <v>0.81030160757304937</v>
      </c>
      <c r="K270" s="12">
        <f>SUMPRODUCT(K265:K269,I265:I269)/SUM(I265:I269)</f>
        <v>0.97250278092840237</v>
      </c>
      <c r="L270" s="12">
        <f>SUMPRODUCT(L265:L269,I265:I269)/SUM(I265:I269)</f>
        <v>0.98230458638901641</v>
      </c>
      <c r="M270" s="10"/>
      <c r="N270" s="10"/>
      <c r="O270" s="10"/>
      <c r="P270" s="10"/>
    </row>
    <row r="271" spans="1:16" x14ac:dyDescent="0.25">
      <c r="A271" s="28"/>
      <c r="B271" s="10"/>
      <c r="C271" s="10"/>
      <c r="D271" s="10"/>
      <c r="E271" s="12"/>
      <c r="F271" s="10"/>
      <c r="G271" s="10"/>
      <c r="H271" s="10"/>
      <c r="I271" s="10"/>
      <c r="J271" s="12"/>
      <c r="K271" s="10"/>
      <c r="L271" s="12"/>
      <c r="M271" s="10"/>
      <c r="N271" s="10"/>
      <c r="O271" s="10"/>
      <c r="P271" s="10"/>
    </row>
    <row r="272" spans="1:16" x14ac:dyDescent="0.25">
      <c r="A272" s="9" t="s">
        <v>208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x14ac:dyDescent="0.25">
      <c r="A273" s="39" t="s">
        <v>202</v>
      </c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</row>
    <row r="274" spans="1:16" ht="64.5" x14ac:dyDescent="0.25">
      <c r="A274" s="4" t="s">
        <v>0</v>
      </c>
      <c r="B274" s="24" t="s">
        <v>10</v>
      </c>
      <c r="C274" s="25" t="s">
        <v>1</v>
      </c>
      <c r="D274" s="26" t="s">
        <v>2</v>
      </c>
      <c r="E274" s="27" t="s">
        <v>12</v>
      </c>
      <c r="F274" s="27" t="s">
        <v>13</v>
      </c>
      <c r="G274" s="24" t="s">
        <v>11</v>
      </c>
      <c r="H274" s="2" t="s">
        <v>3</v>
      </c>
      <c r="I274" s="20" t="s">
        <v>22</v>
      </c>
      <c r="J274" s="3" t="s">
        <v>6</v>
      </c>
      <c r="K274" s="3" t="s">
        <v>4</v>
      </c>
      <c r="L274" s="3" t="s">
        <v>8</v>
      </c>
      <c r="M274" s="3" t="s">
        <v>7</v>
      </c>
      <c r="N274" s="3" t="s">
        <v>5</v>
      </c>
      <c r="O274" s="3" t="s">
        <v>9</v>
      </c>
      <c r="P274" s="3" t="s">
        <v>14</v>
      </c>
    </row>
    <row r="275" spans="1:16" x14ac:dyDescent="0.25">
      <c r="A275" s="6" t="s">
        <v>181</v>
      </c>
      <c r="B275" s="16">
        <v>550580.16666999995</v>
      </c>
      <c r="C275" s="16">
        <v>40440897.329999998</v>
      </c>
      <c r="D275" s="11">
        <f t="shared" ref="D275:D276" si="86">ROUND(C275/B275,2)</f>
        <v>73.45</v>
      </c>
      <c r="E275" s="12">
        <v>1.1484238864854048</v>
      </c>
      <c r="F275" s="12">
        <f>D275/(E275*D$277)</f>
        <v>0.95959821050848515</v>
      </c>
      <c r="G275" s="16">
        <v>16494</v>
      </c>
      <c r="H275" s="13">
        <f t="shared" ref="H275:H276" si="87">MIN(SQRT(G275/3000),1)</f>
        <v>1</v>
      </c>
      <c r="I275" s="19">
        <v>185005</v>
      </c>
      <c r="J275" s="12">
        <v>0.97099999999999997</v>
      </c>
      <c r="K275" s="12">
        <f t="shared" ref="K275:K276" si="88">F275*H275+M275*(1-H275)</f>
        <v>0.95959821050848515</v>
      </c>
      <c r="L275" s="12">
        <v>0.97</v>
      </c>
      <c r="M275" s="12">
        <f>J275/$J$277</f>
        <v>0.97267018933647997</v>
      </c>
      <c r="N275" s="12">
        <f>K275/$K$277</f>
        <v>0.9552763560744183</v>
      </c>
      <c r="O275" s="14">
        <f>L275/$L$277</f>
        <v>0.96909354161611694</v>
      </c>
      <c r="P275" s="12">
        <f>O275/$O$276</f>
        <v>0.96721214293428426</v>
      </c>
    </row>
    <row r="276" spans="1:16" x14ac:dyDescent="0.25">
      <c r="A276" s="28" t="s">
        <v>182</v>
      </c>
      <c r="B276" s="16">
        <v>8730456.75</v>
      </c>
      <c r="C276" s="16">
        <v>578151015.30999994</v>
      </c>
      <c r="D276" s="11">
        <f t="shared" si="86"/>
        <v>66.22</v>
      </c>
      <c r="E276" s="12">
        <v>0.98629740061230542</v>
      </c>
      <c r="F276" s="12">
        <f>D276/(E276*D$277)</f>
        <v>1.0073517242162122</v>
      </c>
      <c r="G276" s="16">
        <v>272191</v>
      </c>
      <c r="H276" s="13">
        <f t="shared" si="87"/>
        <v>1</v>
      </c>
      <c r="I276" s="19">
        <v>2939501</v>
      </c>
      <c r="J276" s="12">
        <v>1</v>
      </c>
      <c r="K276" s="12">
        <f t="shared" si="88"/>
        <v>1.0073517242162122</v>
      </c>
      <c r="L276" s="12">
        <v>1.0028823635911539</v>
      </c>
      <c r="M276" s="12">
        <f>J276/$J$277</f>
        <v>1.0017200714072914</v>
      </c>
      <c r="N276" s="12">
        <f>K276/$K$277</f>
        <v>1.0028147967102077</v>
      </c>
      <c r="O276" s="14">
        <f>L276/$L$277</f>
        <v>1.001945176862777</v>
      </c>
      <c r="P276" s="12">
        <f>O276/$O$276</f>
        <v>1</v>
      </c>
    </row>
    <row r="277" spans="1:16" x14ac:dyDescent="0.25">
      <c r="A277" s="28" t="s">
        <v>20</v>
      </c>
      <c r="B277" s="16">
        <f>SUM(B275:B276)</f>
        <v>9281036.9166700002</v>
      </c>
      <c r="C277" s="16">
        <f>SUM(C275:C276)</f>
        <v>618591912.63999999</v>
      </c>
      <c r="D277" s="11">
        <f>ROUND(SUM(C275:C276)/SUM(B275:B276),2)</f>
        <v>66.650000000000006</v>
      </c>
      <c r="E277" s="12"/>
      <c r="F277" s="10"/>
      <c r="G277" s="16">
        <f>SUM(G275:G276)</f>
        <v>288685</v>
      </c>
      <c r="H277" s="10"/>
      <c r="I277" s="16">
        <f>SUM(I275:I276)</f>
        <v>3124506</v>
      </c>
      <c r="J277" s="12">
        <f>SUMPRODUCT(J275:J276,I275:I276)/SUM(I275:I276)</f>
        <v>0.99828288215801153</v>
      </c>
      <c r="K277" s="12">
        <f>SUMPRODUCT(K275:K276,I275:I276)/SUM(I275:I276)</f>
        <v>1.0045241928229303</v>
      </c>
      <c r="L277" s="12">
        <f>SUMPRODUCT(L275:L276,I275:I276)/SUM(I275:I276)</f>
        <v>1.0009353672735981</v>
      </c>
      <c r="M277" s="10"/>
      <c r="N277" s="10"/>
      <c r="O277" s="10"/>
      <c r="P277" s="10"/>
    </row>
    <row r="278" spans="1:1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x14ac:dyDescent="0.25">
      <c r="A279" s="9" t="s">
        <v>208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x14ac:dyDescent="0.25">
      <c r="A280" s="39" t="s">
        <v>203</v>
      </c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</row>
    <row r="281" spans="1:16" ht="64.5" x14ac:dyDescent="0.25">
      <c r="A281" s="4" t="s">
        <v>0</v>
      </c>
      <c r="B281" s="24" t="s">
        <v>10</v>
      </c>
      <c r="C281" s="25" t="s">
        <v>1</v>
      </c>
      <c r="D281" s="26" t="s">
        <v>2</v>
      </c>
      <c r="E281" s="27" t="s">
        <v>12</v>
      </c>
      <c r="F281" s="27" t="s">
        <v>13</v>
      </c>
      <c r="G281" s="24" t="s">
        <v>11</v>
      </c>
      <c r="H281" s="2" t="s">
        <v>3</v>
      </c>
      <c r="I281" s="20" t="s">
        <v>22</v>
      </c>
      <c r="J281" s="3" t="s">
        <v>6</v>
      </c>
      <c r="K281" s="3" t="s">
        <v>4</v>
      </c>
      <c r="L281" s="3" t="s">
        <v>8</v>
      </c>
      <c r="M281" s="3" t="s">
        <v>7</v>
      </c>
      <c r="N281" s="3" t="s">
        <v>5</v>
      </c>
      <c r="O281" s="3" t="s">
        <v>9</v>
      </c>
      <c r="P281" s="3" t="s">
        <v>14</v>
      </c>
    </row>
    <row r="282" spans="1:16" x14ac:dyDescent="0.25">
      <c r="A282" s="6" t="s">
        <v>181</v>
      </c>
      <c r="B282" s="16">
        <v>73122.25</v>
      </c>
      <c r="C282" s="16">
        <v>2933849.46</v>
      </c>
      <c r="D282" s="11">
        <f t="shared" ref="D282:D283" si="89">ROUND(C282/B282,2)</f>
        <v>40.119999999999997</v>
      </c>
      <c r="E282" s="12">
        <v>0.62914639392342442</v>
      </c>
      <c r="F282" s="12">
        <f>D282/(E282*D$284)</f>
        <v>0.95677332562947326</v>
      </c>
      <c r="G282" s="16">
        <v>2192</v>
      </c>
      <c r="H282" s="13">
        <f t="shared" ref="H282:H283" si="90">MIN(SQRT(G282/3000),1)</f>
        <v>0.85479042265731231</v>
      </c>
      <c r="I282" s="19">
        <v>23843</v>
      </c>
      <c r="J282" s="12">
        <v>0.95</v>
      </c>
      <c r="K282" s="12">
        <f t="shared" ref="K282:K283" si="91">F282*H282+M282*(1-H282)</f>
        <v>0.95584242821388721</v>
      </c>
      <c r="L282" s="12">
        <v>0.98</v>
      </c>
      <c r="M282" s="12">
        <f>J282/$J$284</f>
        <v>0.95036260925234894</v>
      </c>
      <c r="N282" s="12">
        <f>K282/$K$284</f>
        <v>0.9559852653630142</v>
      </c>
      <c r="O282" s="14">
        <f>L282/$L$284</f>
        <v>0.97983989802863625</v>
      </c>
      <c r="P282" s="12">
        <f>O282/$O$283</f>
        <v>0.97968802283138634</v>
      </c>
    </row>
    <row r="283" spans="1:16" x14ac:dyDescent="0.25">
      <c r="A283" s="28" t="s">
        <v>182</v>
      </c>
      <c r="B283" s="16">
        <v>9207914.6666700002</v>
      </c>
      <c r="C283" s="16">
        <v>615658063.17999995</v>
      </c>
      <c r="D283" s="11">
        <f t="shared" si="89"/>
        <v>66.86</v>
      </c>
      <c r="E283" s="12">
        <v>1.0029612344431886</v>
      </c>
      <c r="F283" s="12">
        <f>D283/(E283*D$284)</f>
        <v>1.0001889935993795</v>
      </c>
      <c r="G283" s="16">
        <v>286493</v>
      </c>
      <c r="H283" s="13">
        <f t="shared" si="90"/>
        <v>1</v>
      </c>
      <c r="I283" s="19">
        <v>3100663</v>
      </c>
      <c r="J283" s="12">
        <v>1</v>
      </c>
      <c r="K283" s="12">
        <f t="shared" si="91"/>
        <v>1.0001889935993795</v>
      </c>
      <c r="L283" s="12">
        <v>1.000318445424812</v>
      </c>
      <c r="M283" s="12">
        <f>J283/$J$284</f>
        <v>1.0003816939498411</v>
      </c>
      <c r="N283" s="12">
        <f>K283/$K$284</f>
        <v>1.000338457716285</v>
      </c>
      <c r="O283" s="14">
        <f>L283/$L$284</f>
        <v>1.0001550240420527</v>
      </c>
      <c r="P283" s="12">
        <f>O283/$O$283</f>
        <v>1</v>
      </c>
    </row>
    <row r="284" spans="1:16" x14ac:dyDescent="0.25">
      <c r="A284" s="28" t="s">
        <v>20</v>
      </c>
      <c r="B284" s="16">
        <f>SUM(B282:B283)</f>
        <v>9281036.9166700002</v>
      </c>
      <c r="C284" s="16">
        <f>SUM(C282:C283)</f>
        <v>618591912.63999999</v>
      </c>
      <c r="D284" s="11">
        <f>ROUND(SUM(C282:C283)/SUM(B282:B283),2)</f>
        <v>66.650000000000006</v>
      </c>
      <c r="E284" s="12"/>
      <c r="F284" s="10"/>
      <c r="G284" s="16">
        <f>SUM(G282:G283)</f>
        <v>288685</v>
      </c>
      <c r="H284" s="10"/>
      <c r="I284" s="16">
        <f>SUM(I282:I283)</f>
        <v>3124506</v>
      </c>
      <c r="J284" s="12">
        <f>SUMPRODUCT(J282:J283,I282:I283)/SUM(I282:I283)</f>
        <v>0.99961845168484242</v>
      </c>
      <c r="K284" s="12">
        <f>SUMPRODUCT(K282:K283,I282:I283)/SUM(I282:I283)</f>
        <v>0.99985058645326219</v>
      </c>
      <c r="L284" s="12">
        <f>SUMPRODUCT(L282:L283,I282:I283)/SUM(I282:I283)</f>
        <v>1.0001633960524428</v>
      </c>
      <c r="M284" s="10"/>
      <c r="N284" s="10"/>
      <c r="O284" s="10"/>
      <c r="P284" s="10"/>
    </row>
    <row r="285" spans="1:1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x14ac:dyDescent="0.25">
      <c r="A286" s="9" t="s">
        <v>208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x14ac:dyDescent="0.25">
      <c r="A287" s="39" t="s">
        <v>205</v>
      </c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</row>
    <row r="288" spans="1:16" ht="64.5" x14ac:dyDescent="0.25">
      <c r="A288" s="4" t="s">
        <v>0</v>
      </c>
      <c r="B288" s="24" t="s">
        <v>10</v>
      </c>
      <c r="C288" s="25" t="s">
        <v>1</v>
      </c>
      <c r="D288" s="26" t="s">
        <v>2</v>
      </c>
      <c r="E288" s="27" t="s">
        <v>12</v>
      </c>
      <c r="F288" s="27" t="s">
        <v>13</v>
      </c>
      <c r="G288" s="24" t="s">
        <v>11</v>
      </c>
      <c r="H288" s="2" t="s">
        <v>3</v>
      </c>
      <c r="I288" s="20" t="s">
        <v>22</v>
      </c>
      <c r="J288" s="3" t="s">
        <v>6</v>
      </c>
      <c r="K288" s="3" t="s">
        <v>4</v>
      </c>
      <c r="L288" s="3" t="s">
        <v>8</v>
      </c>
      <c r="M288" s="3" t="s">
        <v>7</v>
      </c>
      <c r="N288" s="3" t="s">
        <v>5</v>
      </c>
      <c r="O288" s="3" t="s">
        <v>9</v>
      </c>
      <c r="P288" s="3" t="s">
        <v>14</v>
      </c>
    </row>
    <row r="289" spans="1:19" x14ac:dyDescent="0.25">
      <c r="A289" s="6">
        <v>1</v>
      </c>
      <c r="B289" s="16">
        <v>453785.24996999995</v>
      </c>
      <c r="C289" s="16">
        <v>18584050.710000005</v>
      </c>
      <c r="D289" s="11">
        <f t="shared" ref="D289:D308" si="92">ROUND(C289/B289,2)</f>
        <v>40.950000000000003</v>
      </c>
      <c r="E289" s="12">
        <v>1.0089262077083498</v>
      </c>
      <c r="F289" s="12">
        <f>D289/(E289*D$309)</f>
        <v>0.60896782758351198</v>
      </c>
      <c r="G289" s="16">
        <v>6357</v>
      </c>
      <c r="H289" s="13">
        <f t="shared" ref="H289:H308" si="93">MIN(SQRT(G289/3000),1)</f>
        <v>1</v>
      </c>
      <c r="I289" s="19">
        <v>151259</v>
      </c>
      <c r="J289" s="12">
        <v>0.89940574114598149</v>
      </c>
      <c r="K289" s="12">
        <f t="shared" ref="K289:K308" si="94">F289*H289+M289*(1-H289)</f>
        <v>0.60896782758351198</v>
      </c>
      <c r="L289" s="12">
        <v>0.78253037517911139</v>
      </c>
      <c r="M289" s="12">
        <f>J289/$J$309</f>
        <v>0.89729324742179994</v>
      </c>
      <c r="N289" s="12">
        <f>K289/$K$309</f>
        <v>0.60568105073463829</v>
      </c>
      <c r="O289" s="14">
        <f>L289/$L$309</f>
        <v>0.7825303751791115</v>
      </c>
      <c r="P289" s="12">
        <f>O289</f>
        <v>0.7825303751791115</v>
      </c>
      <c r="S289" s="32"/>
    </row>
    <row r="290" spans="1:19" x14ac:dyDescent="0.25">
      <c r="A290" s="28">
        <v>2</v>
      </c>
      <c r="B290" s="16">
        <v>634321.4166499998</v>
      </c>
      <c r="C290" s="16">
        <v>32398014.609999999</v>
      </c>
      <c r="D290" s="11">
        <f t="shared" si="92"/>
        <v>51.08</v>
      </c>
      <c r="E290" s="12">
        <v>0.9822934349988528</v>
      </c>
      <c r="F290" s="12">
        <f t="shared" ref="F290:F308" si="95">D290/(E290*D$309)</f>
        <v>0.78020637275293392</v>
      </c>
      <c r="G290" s="16">
        <v>10821</v>
      </c>
      <c r="H290" s="13">
        <f t="shared" si="93"/>
        <v>1</v>
      </c>
      <c r="I290" s="19">
        <v>213272</v>
      </c>
      <c r="J290" s="12">
        <v>0.92255261825274792</v>
      </c>
      <c r="K290" s="12">
        <f t="shared" si="94"/>
        <v>0.78020637275293392</v>
      </c>
      <c r="L290" s="12">
        <v>0.83956761978926675</v>
      </c>
      <c r="M290" s="12">
        <f t="shared" ref="M290:M308" si="96">J290/$J$309</f>
        <v>0.92038575792805954</v>
      </c>
      <c r="N290" s="12">
        <f t="shared" ref="N290:N308" si="97">K290/$K$309</f>
        <v>0.77599537156838228</v>
      </c>
      <c r="O290" s="14">
        <f t="shared" ref="O290:O308" si="98">L290/$L$309</f>
        <v>0.83956761978926686</v>
      </c>
      <c r="P290" s="12">
        <f t="shared" ref="P290:P308" si="99">O290</f>
        <v>0.83956761978926686</v>
      </c>
      <c r="S290" s="32"/>
    </row>
    <row r="291" spans="1:19" x14ac:dyDescent="0.25">
      <c r="A291" s="28">
        <v>3</v>
      </c>
      <c r="B291" s="16">
        <v>1124339.7499800001</v>
      </c>
      <c r="C291" s="16">
        <v>64030550.950000033</v>
      </c>
      <c r="D291" s="11">
        <f t="shared" si="92"/>
        <v>56.95</v>
      </c>
      <c r="E291" s="12">
        <v>1.0183300001616142</v>
      </c>
      <c r="F291" s="12">
        <f t="shared" si="95"/>
        <v>0.83908322033954441</v>
      </c>
      <c r="G291" s="16">
        <v>21892</v>
      </c>
      <c r="H291" s="13">
        <f t="shared" si="93"/>
        <v>1</v>
      </c>
      <c r="I291" s="19">
        <v>376100</v>
      </c>
      <c r="J291" s="12">
        <v>0.92889148098909879</v>
      </c>
      <c r="K291" s="12">
        <f t="shared" si="94"/>
        <v>0.83908322033954441</v>
      </c>
      <c r="L291" s="12">
        <v>0.88270023897649519</v>
      </c>
      <c r="M291" s="12">
        <f t="shared" si="96"/>
        <v>0.92670973215843766</v>
      </c>
      <c r="N291" s="12">
        <f t="shared" si="97"/>
        <v>0.83455444364893649</v>
      </c>
      <c r="O291" s="14">
        <f t="shared" si="98"/>
        <v>0.8827002389764953</v>
      </c>
      <c r="P291" s="12">
        <f t="shared" si="99"/>
        <v>0.8827002389764953</v>
      </c>
      <c r="S291" s="32"/>
    </row>
    <row r="292" spans="1:19" x14ac:dyDescent="0.25">
      <c r="A292" s="28">
        <v>4</v>
      </c>
      <c r="B292" s="16">
        <v>808685.08336999943</v>
      </c>
      <c r="C292" s="16">
        <v>49276590.630000025</v>
      </c>
      <c r="D292" s="11">
        <f t="shared" si="92"/>
        <v>60.93</v>
      </c>
      <c r="E292" s="12">
        <v>1.0803606968023363</v>
      </c>
      <c r="F292" s="12">
        <f t="shared" si="95"/>
        <v>0.84617900978992944</v>
      </c>
      <c r="G292" s="16">
        <v>17479</v>
      </c>
      <c r="H292" s="13">
        <f t="shared" si="93"/>
        <v>1</v>
      </c>
      <c r="I292" s="19">
        <v>273690</v>
      </c>
      <c r="J292" s="12">
        <v>0.95275782089225036</v>
      </c>
      <c r="K292" s="12">
        <f t="shared" si="94"/>
        <v>0.84617900978992944</v>
      </c>
      <c r="L292" s="12">
        <v>0.88807133132139737</v>
      </c>
      <c r="M292" s="12">
        <f t="shared" si="96"/>
        <v>0.95052001561124855</v>
      </c>
      <c r="N292" s="12">
        <f t="shared" si="97"/>
        <v>0.84161193505559306</v>
      </c>
      <c r="O292" s="14">
        <f t="shared" si="98"/>
        <v>0.88807133132139748</v>
      </c>
      <c r="P292" s="12">
        <f t="shared" si="99"/>
        <v>0.88807133132139748</v>
      </c>
      <c r="S292" s="32"/>
    </row>
    <row r="293" spans="1:19" x14ac:dyDescent="0.25">
      <c r="A293" s="28">
        <v>5</v>
      </c>
      <c r="B293" s="16">
        <v>616998.41665000003</v>
      </c>
      <c r="C293" s="16">
        <v>37410551.020000003</v>
      </c>
      <c r="D293" s="11">
        <f t="shared" si="92"/>
        <v>60.63</v>
      </c>
      <c r="E293" s="12">
        <v>1.0286450603015245</v>
      </c>
      <c r="F293" s="12">
        <f t="shared" si="95"/>
        <v>0.88434529505074078</v>
      </c>
      <c r="G293" s="16">
        <v>14736</v>
      </c>
      <c r="H293" s="13">
        <f t="shared" si="93"/>
        <v>1</v>
      </c>
      <c r="I293" s="19">
        <v>208598</v>
      </c>
      <c r="J293" s="12">
        <v>0.96257222983921176</v>
      </c>
      <c r="K293" s="12">
        <f t="shared" si="94"/>
        <v>0.88434529505074078</v>
      </c>
      <c r="L293" s="12">
        <v>0.91741266007174127</v>
      </c>
      <c r="M293" s="12">
        <f t="shared" si="96"/>
        <v>0.96031137280708312</v>
      </c>
      <c r="N293" s="12">
        <f t="shared" si="97"/>
        <v>0.87957222575130478</v>
      </c>
      <c r="O293" s="14">
        <f t="shared" si="98"/>
        <v>0.91741266007174138</v>
      </c>
      <c r="P293" s="12">
        <f t="shared" si="99"/>
        <v>0.91741266007174138</v>
      </c>
      <c r="S293" s="32"/>
    </row>
    <row r="294" spans="1:19" x14ac:dyDescent="0.25">
      <c r="A294" s="28">
        <v>6</v>
      </c>
      <c r="B294" s="16">
        <v>447900.16666000005</v>
      </c>
      <c r="C294" s="16">
        <v>22920293.259999998</v>
      </c>
      <c r="D294" s="11">
        <f t="shared" si="92"/>
        <v>51.17</v>
      </c>
      <c r="E294" s="12">
        <v>0.99973649771528805</v>
      </c>
      <c r="F294" s="12">
        <f t="shared" si="95"/>
        <v>0.76794429055896463</v>
      </c>
      <c r="G294" s="16">
        <v>11537</v>
      </c>
      <c r="H294" s="13">
        <f t="shared" si="93"/>
        <v>1</v>
      </c>
      <c r="I294" s="19">
        <v>150510</v>
      </c>
      <c r="J294" s="12">
        <v>0.9639358580825198</v>
      </c>
      <c r="K294" s="12">
        <f t="shared" si="94"/>
        <v>0.76794429055896463</v>
      </c>
      <c r="L294" s="12">
        <v>0.93182476808742887</v>
      </c>
      <c r="M294" s="12">
        <f t="shared" si="96"/>
        <v>0.96167179820658621</v>
      </c>
      <c r="N294" s="12">
        <f t="shared" si="97"/>
        <v>0.7637994714057923</v>
      </c>
      <c r="O294" s="14">
        <f t="shared" si="98"/>
        <v>0.93182476808742898</v>
      </c>
      <c r="P294" s="12">
        <f t="shared" si="99"/>
        <v>0.93182476808742898</v>
      </c>
      <c r="S294" s="32"/>
    </row>
    <row r="295" spans="1:19" x14ac:dyDescent="0.25">
      <c r="A295" s="28">
        <v>7</v>
      </c>
      <c r="B295" s="16">
        <v>533635.16668000002</v>
      </c>
      <c r="C295" s="16">
        <v>30988444.050000004</v>
      </c>
      <c r="D295" s="11">
        <f t="shared" si="92"/>
        <v>58.07</v>
      </c>
      <c r="E295" s="12">
        <v>1.0010994626694361</v>
      </c>
      <c r="F295" s="12">
        <f t="shared" si="95"/>
        <v>0.87031094256208974</v>
      </c>
      <c r="G295" s="16">
        <v>14431</v>
      </c>
      <c r="H295" s="13">
        <f t="shared" si="93"/>
        <v>1</v>
      </c>
      <c r="I295" s="19">
        <v>180059</v>
      </c>
      <c r="J295" s="12">
        <v>0.98244349907530304</v>
      </c>
      <c r="K295" s="12">
        <f t="shared" si="94"/>
        <v>0.87031094256208974</v>
      </c>
      <c r="L295" s="12">
        <v>0.94675420737826077</v>
      </c>
      <c r="M295" s="12">
        <f t="shared" si="96"/>
        <v>0.98013596907942468</v>
      </c>
      <c r="N295" s="12">
        <f t="shared" si="97"/>
        <v>0.86561362075334081</v>
      </c>
      <c r="O295" s="14">
        <f t="shared" si="98"/>
        <v>0.94675420737826088</v>
      </c>
      <c r="P295" s="12">
        <f t="shared" si="99"/>
        <v>0.94675420737826088</v>
      </c>
      <c r="S295" s="32"/>
    </row>
    <row r="296" spans="1:19" x14ac:dyDescent="0.25">
      <c r="A296" s="28">
        <v>8</v>
      </c>
      <c r="B296" s="16">
        <v>379135.24996999995</v>
      </c>
      <c r="C296" s="16">
        <v>22290059.049999993</v>
      </c>
      <c r="D296" s="11">
        <f t="shared" si="92"/>
        <v>58.79</v>
      </c>
      <c r="E296" s="12">
        <v>1.0124969409101829</v>
      </c>
      <c r="F296" s="12">
        <f t="shared" si="95"/>
        <v>0.87118339027915581</v>
      </c>
      <c r="G296" s="16">
        <v>10821</v>
      </c>
      <c r="H296" s="13">
        <f t="shared" si="93"/>
        <v>1</v>
      </c>
      <c r="I296" s="19">
        <v>127254</v>
      </c>
      <c r="J296" s="12">
        <v>0.98393152278120932</v>
      </c>
      <c r="K296" s="12">
        <f t="shared" si="94"/>
        <v>0.87118339027915581</v>
      </c>
      <c r="L296" s="12">
        <v>0.96168364666909245</v>
      </c>
      <c r="M296" s="12">
        <f t="shared" si="96"/>
        <v>0.98162049776567928</v>
      </c>
      <c r="N296" s="12">
        <f t="shared" si="97"/>
        <v>0.86648135961580341</v>
      </c>
      <c r="O296" s="14">
        <f t="shared" si="98"/>
        <v>0.96168364666909256</v>
      </c>
      <c r="P296" s="12">
        <f t="shared" si="99"/>
        <v>0.96168364666909256</v>
      </c>
      <c r="S296" s="32"/>
    </row>
    <row r="297" spans="1:19" x14ac:dyDescent="0.25">
      <c r="A297" s="28">
        <v>9</v>
      </c>
      <c r="B297" s="16">
        <v>408129.24994999997</v>
      </c>
      <c r="C297" s="16">
        <v>27038980.759999998</v>
      </c>
      <c r="D297" s="11">
        <f t="shared" si="92"/>
        <v>66.25</v>
      </c>
      <c r="E297" s="12">
        <v>0.98322980643446012</v>
      </c>
      <c r="F297" s="12">
        <f t="shared" si="95"/>
        <v>1.0109523664965945</v>
      </c>
      <c r="G297" s="16">
        <v>12421</v>
      </c>
      <c r="H297" s="13">
        <f t="shared" si="93"/>
        <v>1</v>
      </c>
      <c r="I297" s="19">
        <v>138264</v>
      </c>
      <c r="J297" s="12">
        <v>0.99631435514667566</v>
      </c>
      <c r="K297" s="12">
        <f t="shared" si="94"/>
        <v>1.0109523664965945</v>
      </c>
      <c r="L297" s="12">
        <v>1.0132517235633529</v>
      </c>
      <c r="M297" s="12">
        <f t="shared" si="96"/>
        <v>0.99397424575413651</v>
      </c>
      <c r="N297" s="12">
        <f t="shared" si="97"/>
        <v>1.00549596193299</v>
      </c>
      <c r="O297" s="14">
        <f t="shared" si="98"/>
        <v>1.0132517235633531</v>
      </c>
      <c r="P297" s="12">
        <f t="shared" si="99"/>
        <v>1.0132517235633531</v>
      </c>
      <c r="S297" s="32"/>
    </row>
    <row r="298" spans="1:19" x14ac:dyDescent="0.25">
      <c r="A298" s="28">
        <v>10</v>
      </c>
      <c r="B298" s="16">
        <v>772116.33337000036</v>
      </c>
      <c r="C298" s="16">
        <v>56988419.709999979</v>
      </c>
      <c r="D298" s="11">
        <f t="shared" si="92"/>
        <v>73.81</v>
      </c>
      <c r="E298" s="12">
        <v>0.97735722079388532</v>
      </c>
      <c r="F298" s="12">
        <f t="shared" si="95"/>
        <v>1.1330830050190253</v>
      </c>
      <c r="G298" s="16">
        <v>25790</v>
      </c>
      <c r="H298" s="13">
        <f t="shared" si="93"/>
        <v>1</v>
      </c>
      <c r="I298" s="19">
        <v>257498</v>
      </c>
      <c r="J298" s="12">
        <v>0.98227403707989935</v>
      </c>
      <c r="K298" s="12">
        <f t="shared" si="94"/>
        <v>1.1330830050190253</v>
      </c>
      <c r="L298" s="12">
        <v>1.0512602824140831</v>
      </c>
      <c r="M298" s="12">
        <f t="shared" si="96"/>
        <v>0.9799669051106128</v>
      </c>
      <c r="N298" s="12">
        <f t="shared" si="97"/>
        <v>1.1269674258043942</v>
      </c>
      <c r="O298" s="14">
        <f t="shared" si="98"/>
        <v>1.0512602824140833</v>
      </c>
      <c r="P298" s="12">
        <f t="shared" si="99"/>
        <v>1.0512602824140833</v>
      </c>
      <c r="S298" s="32"/>
    </row>
    <row r="299" spans="1:19" x14ac:dyDescent="0.25">
      <c r="A299" s="28">
        <v>11</v>
      </c>
      <c r="B299" s="16">
        <v>544716.33337000012</v>
      </c>
      <c r="C299" s="16">
        <v>46577561.219999984</v>
      </c>
      <c r="D299" s="11">
        <f t="shared" si="92"/>
        <v>85.51</v>
      </c>
      <c r="E299" s="12">
        <v>0.99310375423121855</v>
      </c>
      <c r="F299" s="12">
        <f t="shared" si="95"/>
        <v>1.2918798637296911</v>
      </c>
      <c r="G299" s="16">
        <v>19542</v>
      </c>
      <c r="H299" s="13">
        <f t="shared" si="93"/>
        <v>1</v>
      </c>
      <c r="I299" s="19">
        <v>183923</v>
      </c>
      <c r="J299" s="12">
        <v>1.0123610532668563</v>
      </c>
      <c r="K299" s="12">
        <f t="shared" si="94"/>
        <v>1.2918798637296911</v>
      </c>
      <c r="L299" s="12">
        <v>1.0736544413503306</v>
      </c>
      <c r="M299" s="12">
        <f t="shared" si="96"/>
        <v>1.0099832539335909</v>
      </c>
      <c r="N299" s="12">
        <f t="shared" si="97"/>
        <v>1.2849072115873241</v>
      </c>
      <c r="O299" s="14">
        <f t="shared" si="98"/>
        <v>1.0736544413503308</v>
      </c>
      <c r="P299" s="12">
        <f t="shared" si="99"/>
        <v>1.0736544413503308</v>
      </c>
      <c r="S299" s="32"/>
    </row>
    <row r="300" spans="1:19" x14ac:dyDescent="0.25">
      <c r="A300" s="28">
        <v>12</v>
      </c>
      <c r="B300" s="16">
        <v>431524.08334000001</v>
      </c>
      <c r="C300" s="16">
        <v>28949141.489999991</v>
      </c>
      <c r="D300" s="11">
        <f t="shared" si="92"/>
        <v>67.09</v>
      </c>
      <c r="E300" s="12">
        <v>0.94632564036176414</v>
      </c>
      <c r="F300" s="12">
        <f t="shared" si="95"/>
        <v>1.0636947869528257</v>
      </c>
      <c r="G300" s="16">
        <v>16718</v>
      </c>
      <c r="H300" s="13">
        <f t="shared" si="93"/>
        <v>1</v>
      </c>
      <c r="I300" s="19">
        <v>145461</v>
      </c>
      <c r="J300" s="12">
        <v>1.0347249022074643</v>
      </c>
      <c r="K300" s="12">
        <f t="shared" si="94"/>
        <v>1.0636947869528257</v>
      </c>
      <c r="L300" s="12">
        <v>1.0811191609957465</v>
      </c>
      <c r="M300" s="12">
        <f t="shared" si="96"/>
        <v>1.0322945754237121</v>
      </c>
      <c r="N300" s="12">
        <f t="shared" si="97"/>
        <v>1.0579537161742636</v>
      </c>
      <c r="O300" s="14">
        <f t="shared" si="98"/>
        <v>1.0811191609957467</v>
      </c>
      <c r="P300" s="12">
        <f t="shared" si="99"/>
        <v>1.0811191609957467</v>
      </c>
      <c r="S300" s="32"/>
    </row>
    <row r="301" spans="1:19" x14ac:dyDescent="0.25">
      <c r="A301" s="28">
        <v>13</v>
      </c>
      <c r="B301" s="16">
        <v>481457</v>
      </c>
      <c r="C301" s="16">
        <v>35053956.129999995</v>
      </c>
      <c r="D301" s="11">
        <f t="shared" si="92"/>
        <v>72.81</v>
      </c>
      <c r="E301" s="12">
        <v>0.96706488297582094</v>
      </c>
      <c r="F301" s="12">
        <f t="shared" si="95"/>
        <v>1.1296275203530035</v>
      </c>
      <c r="G301" s="16">
        <v>19985</v>
      </c>
      <c r="H301" s="13">
        <f t="shared" si="93"/>
        <v>1</v>
      </c>
      <c r="I301" s="19">
        <v>161606</v>
      </c>
      <c r="J301" s="12">
        <v>1.0580691991633977</v>
      </c>
      <c r="K301" s="12">
        <f t="shared" si="94"/>
        <v>1.1296275203530035</v>
      </c>
      <c r="L301" s="12">
        <v>1.097847670686942</v>
      </c>
      <c r="M301" s="12">
        <f t="shared" si="96"/>
        <v>1.0555840420860874</v>
      </c>
      <c r="N301" s="12">
        <f t="shared" si="97"/>
        <v>1.1235305913962146</v>
      </c>
      <c r="O301" s="14">
        <f t="shared" si="98"/>
        <v>1.0978476706869422</v>
      </c>
      <c r="P301" s="12">
        <f t="shared" si="99"/>
        <v>1.0978476706869422</v>
      </c>
      <c r="S301" s="32"/>
    </row>
    <row r="302" spans="1:19" x14ac:dyDescent="0.25">
      <c r="A302" s="28">
        <v>14</v>
      </c>
      <c r="B302" s="16">
        <v>336121.16668999998</v>
      </c>
      <c r="C302" s="16">
        <v>25966577.959999997</v>
      </c>
      <c r="D302" s="11">
        <f t="shared" si="92"/>
        <v>77.25</v>
      </c>
      <c r="E302" s="12">
        <v>0.96699234682492696</v>
      </c>
      <c r="F302" s="12">
        <f t="shared" si="95"/>
        <v>1.1986028263260162</v>
      </c>
      <c r="G302" s="16">
        <v>14886</v>
      </c>
      <c r="H302" s="13">
        <f t="shared" si="93"/>
        <v>1</v>
      </c>
      <c r="I302" s="19">
        <v>113802</v>
      </c>
      <c r="J302" s="12">
        <v>1.1004818983849138</v>
      </c>
      <c r="K302" s="12">
        <f t="shared" si="94"/>
        <v>1.1986028263260162</v>
      </c>
      <c r="L302" s="12">
        <v>1.1109780395774098</v>
      </c>
      <c r="M302" s="12">
        <f t="shared" si="96"/>
        <v>1.0978971237970272</v>
      </c>
      <c r="N302" s="12">
        <f t="shared" si="97"/>
        <v>1.1921336175400683</v>
      </c>
      <c r="O302" s="14">
        <f t="shared" si="98"/>
        <v>1.11097803957741</v>
      </c>
      <c r="P302" s="12">
        <f t="shared" si="99"/>
        <v>1.11097803957741</v>
      </c>
      <c r="S302" s="32"/>
    </row>
    <row r="303" spans="1:19" x14ac:dyDescent="0.25">
      <c r="A303" s="28">
        <v>15</v>
      </c>
      <c r="B303" s="16">
        <v>401875.08331999998</v>
      </c>
      <c r="C303" s="16">
        <v>29647503.980000004</v>
      </c>
      <c r="D303" s="11">
        <f t="shared" si="92"/>
        <v>73.77</v>
      </c>
      <c r="E303" s="12">
        <v>0.9456427134655665</v>
      </c>
      <c r="F303" s="12">
        <f t="shared" si="95"/>
        <v>1.1704491462958559</v>
      </c>
      <c r="G303" s="16">
        <v>19047</v>
      </c>
      <c r="H303" s="13">
        <f t="shared" si="93"/>
        <v>1</v>
      </c>
      <c r="I303" s="19">
        <v>135563</v>
      </c>
      <c r="J303" s="12">
        <v>1.1016300539232682</v>
      </c>
      <c r="K303" s="12">
        <f t="shared" si="94"/>
        <v>1.1704491462958559</v>
      </c>
      <c r="L303" s="12">
        <v>1.1285978197349928</v>
      </c>
      <c r="M303" s="12">
        <f t="shared" si="96"/>
        <v>1.0990425825865637</v>
      </c>
      <c r="N303" s="12">
        <f t="shared" si="97"/>
        <v>1.1641318911264085</v>
      </c>
      <c r="O303" s="14">
        <f t="shared" si="98"/>
        <v>1.1285978197349931</v>
      </c>
      <c r="P303" s="12">
        <f t="shared" si="99"/>
        <v>1.1285978197349931</v>
      </c>
      <c r="S303" s="32"/>
    </row>
    <row r="304" spans="1:19" x14ac:dyDescent="0.25">
      <c r="A304" s="28">
        <v>16</v>
      </c>
      <c r="B304" s="16">
        <v>221497.41666999998</v>
      </c>
      <c r="C304" s="16">
        <v>19246991.580000006</v>
      </c>
      <c r="D304" s="11">
        <f t="shared" si="92"/>
        <v>86.89</v>
      </c>
      <c r="E304" s="12">
        <v>0.97689978406473754</v>
      </c>
      <c r="F304" s="12">
        <f t="shared" si="95"/>
        <v>1.3345032318006453</v>
      </c>
      <c r="G304" s="16">
        <v>11198</v>
      </c>
      <c r="H304" s="13">
        <f t="shared" si="93"/>
        <v>1</v>
      </c>
      <c r="I304" s="19">
        <v>75072</v>
      </c>
      <c r="J304" s="12">
        <v>1.1393757725916454</v>
      </c>
      <c r="K304" s="12">
        <f t="shared" si="94"/>
        <v>1.3345032318006453</v>
      </c>
      <c r="L304" s="12">
        <v>1.1930899556769845</v>
      </c>
      <c r="M304" s="12">
        <f t="shared" si="96"/>
        <v>1.136699645390125</v>
      </c>
      <c r="N304" s="12">
        <f t="shared" si="97"/>
        <v>1.3273005289182376</v>
      </c>
      <c r="O304" s="14">
        <f t="shared" si="98"/>
        <v>1.1930899556769847</v>
      </c>
      <c r="P304" s="12">
        <f t="shared" si="99"/>
        <v>1.1930899556769847</v>
      </c>
      <c r="S304" s="32"/>
    </row>
    <row r="305" spans="1:23" x14ac:dyDescent="0.25">
      <c r="A305" s="28">
        <v>17</v>
      </c>
      <c r="B305" s="16">
        <v>278205.16661999997</v>
      </c>
      <c r="C305" s="16">
        <v>26572093.090000004</v>
      </c>
      <c r="D305" s="11">
        <f t="shared" si="92"/>
        <v>95.51</v>
      </c>
      <c r="E305" s="12">
        <v>1.0099653188586271</v>
      </c>
      <c r="F305" s="12">
        <f t="shared" si="95"/>
        <v>1.4188687723282163</v>
      </c>
      <c r="G305" s="16">
        <v>14777</v>
      </c>
      <c r="H305" s="13">
        <f t="shared" si="93"/>
        <v>1</v>
      </c>
      <c r="I305" s="19">
        <v>94684</v>
      </c>
      <c r="J305" s="12">
        <v>1.1508043808880064</v>
      </c>
      <c r="K305" s="12">
        <f t="shared" si="94"/>
        <v>1.4188687723282163</v>
      </c>
      <c r="L305" s="12">
        <v>1.2677371521311436</v>
      </c>
      <c r="M305" s="12">
        <f t="shared" si="96"/>
        <v>1.148101410558632</v>
      </c>
      <c r="N305" s="12">
        <f t="shared" si="97"/>
        <v>1.4112107240352814</v>
      </c>
      <c r="O305" s="14">
        <f t="shared" si="98"/>
        <v>1.2677371521311438</v>
      </c>
      <c r="P305" s="12">
        <f t="shared" si="99"/>
        <v>1.2677371521311438</v>
      </c>
      <c r="S305" s="32"/>
    </row>
    <row r="306" spans="1:23" x14ac:dyDescent="0.25">
      <c r="A306" s="28">
        <v>18</v>
      </c>
      <c r="B306" s="16">
        <v>233478.1667200001</v>
      </c>
      <c r="C306" s="16">
        <v>24909914.260000009</v>
      </c>
      <c r="D306" s="11">
        <f t="shared" si="92"/>
        <v>106.69</v>
      </c>
      <c r="E306" s="12">
        <v>1.006380090665784</v>
      </c>
      <c r="F306" s="12">
        <f t="shared" si="95"/>
        <v>1.5906020025573926</v>
      </c>
      <c r="G306" s="16">
        <v>13632</v>
      </c>
      <c r="H306" s="13">
        <f t="shared" si="93"/>
        <v>1</v>
      </c>
      <c r="I306" s="19">
        <v>79912</v>
      </c>
      <c r="J306" s="12">
        <v>1.2313055235759338</v>
      </c>
      <c r="K306" s="12">
        <f t="shared" si="94"/>
        <v>1.5906020025573926</v>
      </c>
      <c r="L306" s="12">
        <v>1.3797079468123816</v>
      </c>
      <c r="M306" s="12">
        <f t="shared" si="96"/>
        <v>1.2284134748907765</v>
      </c>
      <c r="N306" s="12">
        <f t="shared" si="97"/>
        <v>1.5820170599693364</v>
      </c>
      <c r="O306" s="14">
        <f t="shared" si="98"/>
        <v>1.3797079468123818</v>
      </c>
      <c r="P306" s="12">
        <f t="shared" si="99"/>
        <v>1.3797079468123818</v>
      </c>
      <c r="S306" s="32"/>
    </row>
    <row r="307" spans="1:23" x14ac:dyDescent="0.25">
      <c r="A307" s="28">
        <v>19</v>
      </c>
      <c r="B307" s="16">
        <v>90627.916620000004</v>
      </c>
      <c r="C307" s="16">
        <v>10649006.33</v>
      </c>
      <c r="D307" s="11">
        <f t="shared" si="92"/>
        <v>117.5</v>
      </c>
      <c r="E307" s="12">
        <v>0.94326027811980839</v>
      </c>
      <c r="F307" s="12">
        <f t="shared" si="95"/>
        <v>1.868986509956561</v>
      </c>
      <c r="G307" s="16">
        <v>6121</v>
      </c>
      <c r="H307" s="13">
        <f t="shared" si="93"/>
        <v>1</v>
      </c>
      <c r="I307" s="19">
        <v>30470</v>
      </c>
      <c r="J307" s="12">
        <v>1.2737512635379065</v>
      </c>
      <c r="K307" s="12">
        <f t="shared" si="94"/>
        <v>1.868986509956561</v>
      </c>
      <c r="L307" s="12">
        <v>1.4543551432665405</v>
      </c>
      <c r="M307" s="12">
        <f t="shared" si="96"/>
        <v>1.2707595197372012</v>
      </c>
      <c r="N307" s="12">
        <f t="shared" si="97"/>
        <v>1.8588990450470293</v>
      </c>
      <c r="O307" s="14">
        <f t="shared" si="98"/>
        <v>1.4543551432665407</v>
      </c>
      <c r="P307" s="12">
        <f t="shared" si="99"/>
        <v>1.4543551432665407</v>
      </c>
      <c r="S307" s="32"/>
    </row>
    <row r="308" spans="1:23" x14ac:dyDescent="0.25">
      <c r="A308" s="28">
        <v>20</v>
      </c>
      <c r="B308" s="16">
        <v>81251.999999999985</v>
      </c>
      <c r="C308" s="16">
        <v>9019122.2200000025</v>
      </c>
      <c r="D308" s="11">
        <f t="shared" si="92"/>
        <v>111</v>
      </c>
      <c r="E308" s="12">
        <v>0.9530657427207252</v>
      </c>
      <c r="F308" s="12">
        <f t="shared" si="95"/>
        <v>1.7474307169348497</v>
      </c>
      <c r="G308" s="16">
        <v>6428</v>
      </c>
      <c r="H308" s="13">
        <f t="shared" si="93"/>
        <v>1</v>
      </c>
      <c r="I308" s="19">
        <v>27508</v>
      </c>
      <c r="J308" s="12">
        <v>1.3195293005671083</v>
      </c>
      <c r="K308" s="12">
        <f t="shared" si="94"/>
        <v>1.7474307169348497</v>
      </c>
      <c r="L308" s="12">
        <v>1.4916787414936197</v>
      </c>
      <c r="M308" s="12">
        <f t="shared" si="96"/>
        <v>1.3164300348644344</v>
      </c>
      <c r="N308" s="12">
        <f t="shared" si="97"/>
        <v>1.7379993240676388</v>
      </c>
      <c r="O308" s="14">
        <f t="shared" si="98"/>
        <v>1.4916787414936199</v>
      </c>
      <c r="P308" s="12">
        <f t="shared" si="99"/>
        <v>1.4916787414936199</v>
      </c>
      <c r="S308" s="32"/>
    </row>
    <row r="309" spans="1:23" x14ac:dyDescent="0.25">
      <c r="A309" s="28" t="s">
        <v>20</v>
      </c>
      <c r="B309" s="16">
        <f>SUM(B289:B308)</f>
        <v>9279800.4165999983</v>
      </c>
      <c r="C309" s="16">
        <f>SUM(C289:C308)</f>
        <v>618517823.01000011</v>
      </c>
      <c r="D309" s="11">
        <f>ROUND(SUM(C289:C308)/SUM(B289:B308),2)</f>
        <v>66.650000000000006</v>
      </c>
      <c r="E309" s="12"/>
      <c r="F309" s="10"/>
      <c r="G309" s="16">
        <f>SUM(G289:G308)</f>
        <v>288619</v>
      </c>
      <c r="H309" s="10"/>
      <c r="I309" s="16">
        <f>SUM(I289:I308)</f>
        <v>3124505</v>
      </c>
      <c r="J309" s="12">
        <f>SUMPRODUCT(J289:J308,I289:I308)/SUM(I289:I308)</f>
        <v>1.0023542958004548</v>
      </c>
      <c r="K309" s="12">
        <f>SUMPRODUCT(K289:K308,I289:I308)/SUM(I289:I308)</f>
        <v>1.0054265802849323</v>
      </c>
      <c r="L309" s="12">
        <f>SUMPRODUCT(L289:L308,I289:I308)/SUM(I289:I308)</f>
        <v>0.99999999999999989</v>
      </c>
      <c r="M309" s="10"/>
      <c r="N309" s="10"/>
      <c r="O309" s="10"/>
      <c r="P309" s="10"/>
    </row>
    <row r="310" spans="1:23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2"/>
      <c r="K310" s="10"/>
      <c r="L310" s="12"/>
      <c r="M310" s="10"/>
      <c r="N310" s="10"/>
      <c r="O310" s="10"/>
      <c r="P310" s="10"/>
    </row>
    <row r="311" spans="1:23" x14ac:dyDescent="0.25">
      <c r="A311" s="9" t="s">
        <v>208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23" x14ac:dyDescent="0.25">
      <c r="A312" s="39" t="s">
        <v>206</v>
      </c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</row>
    <row r="313" spans="1:23" ht="64.5" x14ac:dyDescent="0.25">
      <c r="A313" s="4" t="s">
        <v>0</v>
      </c>
      <c r="B313" s="24" t="s">
        <v>10</v>
      </c>
      <c r="C313" s="25" t="s">
        <v>1</v>
      </c>
      <c r="D313" s="26" t="s">
        <v>2</v>
      </c>
      <c r="E313" s="27" t="s">
        <v>12</v>
      </c>
      <c r="F313" s="27" t="s">
        <v>13</v>
      </c>
      <c r="G313" s="24" t="s">
        <v>11</v>
      </c>
      <c r="H313" s="2" t="s">
        <v>3</v>
      </c>
      <c r="I313" s="20" t="s">
        <v>22</v>
      </c>
      <c r="J313" s="3" t="s">
        <v>6</v>
      </c>
      <c r="K313" s="3" t="s">
        <v>4</v>
      </c>
      <c r="L313" s="3" t="s">
        <v>8</v>
      </c>
      <c r="M313" s="3" t="s">
        <v>7</v>
      </c>
      <c r="N313" s="3" t="s">
        <v>5</v>
      </c>
      <c r="O313" s="3" t="s">
        <v>9</v>
      </c>
      <c r="P313" s="3" t="s">
        <v>14</v>
      </c>
    </row>
    <row r="314" spans="1:23" x14ac:dyDescent="0.25">
      <c r="A314" s="6">
        <v>1</v>
      </c>
      <c r="B314" s="16">
        <v>166962.00003000002</v>
      </c>
      <c r="C314" s="16">
        <v>9520096.3700000048</v>
      </c>
      <c r="D314" s="11">
        <f t="shared" ref="D314:D333" si="100">ROUND(C314/B314,2)</f>
        <v>57.02</v>
      </c>
      <c r="E314" s="12">
        <v>1.2194849600538784</v>
      </c>
      <c r="F314" s="12">
        <f>D314/(E314*D$334)</f>
        <v>0.70153704760066882</v>
      </c>
      <c r="G314" s="16">
        <v>8629</v>
      </c>
      <c r="H314" s="13">
        <f t="shared" ref="H314:H333" si="101">MIN(SQRT(G314/3000),1)</f>
        <v>1</v>
      </c>
      <c r="I314" s="19">
        <v>56364</v>
      </c>
      <c r="J314" s="12">
        <v>0.97349338230075921</v>
      </c>
      <c r="K314" s="12">
        <f t="shared" ref="K314:K333" si="102">F314*H314+M314*(1-H314)</f>
        <v>0.70153704760066882</v>
      </c>
      <c r="L314" s="12">
        <v>0.69732955040943678</v>
      </c>
      <c r="M314" s="12">
        <f>J314/$J$334</f>
        <v>0.96951199341937844</v>
      </c>
      <c r="N314" s="12">
        <f>K314/$K$334</f>
        <v>0.6922284281504355</v>
      </c>
      <c r="O314" s="14">
        <f>L314/$L$334</f>
        <v>0.70152953476112967</v>
      </c>
      <c r="P314" s="12">
        <f t="shared" ref="P314:P333" si="103">O314</f>
        <v>0.70152953476112967</v>
      </c>
      <c r="S314" s="32"/>
      <c r="U314" s="32"/>
      <c r="V314" s="32"/>
      <c r="W314" s="32"/>
    </row>
    <row r="315" spans="1:23" x14ac:dyDescent="0.25">
      <c r="A315" s="28">
        <v>2</v>
      </c>
      <c r="B315" s="16">
        <v>385752.49997999996</v>
      </c>
      <c r="C315" s="16">
        <v>22118995.150000006</v>
      </c>
      <c r="D315" s="11">
        <f t="shared" si="100"/>
        <v>57.34</v>
      </c>
      <c r="E315" s="12">
        <v>1.158483820147129</v>
      </c>
      <c r="F315" s="12">
        <f t="shared" ref="F315:F333" si="104">D315/(E315*D$334)</f>
        <v>0.74262157468926182</v>
      </c>
      <c r="G315" s="16">
        <v>17807</v>
      </c>
      <c r="H315" s="13">
        <f t="shared" si="101"/>
        <v>1</v>
      </c>
      <c r="I315" s="19">
        <v>129562</v>
      </c>
      <c r="J315" s="12">
        <v>0.92732064957317728</v>
      </c>
      <c r="K315" s="12">
        <f t="shared" si="102"/>
        <v>0.74262157468926182</v>
      </c>
      <c r="L315" s="12">
        <v>0.73567358920722503</v>
      </c>
      <c r="M315" s="12">
        <f t="shared" ref="M315:M333" si="105">J315/$J$334</f>
        <v>0.92352809772761701</v>
      </c>
      <c r="N315" s="12">
        <f t="shared" ref="N315:N333" si="106">K315/$K$334</f>
        <v>0.73276780907851069</v>
      </c>
      <c r="O315" s="14">
        <f t="shared" ref="O315:O333" si="107">L315/$L$334</f>
        <v>0.74010451797083454</v>
      </c>
      <c r="P315" s="12">
        <f t="shared" si="103"/>
        <v>0.74010451797083454</v>
      </c>
      <c r="S315" s="32"/>
      <c r="U315" s="32"/>
      <c r="V315" s="32"/>
      <c r="W315" s="32"/>
    </row>
    <row r="316" spans="1:23" x14ac:dyDescent="0.25">
      <c r="A316" s="28">
        <v>3</v>
      </c>
      <c r="B316" s="16">
        <v>441954.66671000008</v>
      </c>
      <c r="C316" s="16">
        <v>25190240.819999997</v>
      </c>
      <c r="D316" s="11">
        <f t="shared" si="100"/>
        <v>57</v>
      </c>
      <c r="E316" s="12">
        <v>1.1347726920182679</v>
      </c>
      <c r="F316" s="12">
        <f t="shared" si="104"/>
        <v>0.7536432709971268</v>
      </c>
      <c r="G316" s="16">
        <v>18864</v>
      </c>
      <c r="H316" s="13">
        <f t="shared" si="101"/>
        <v>1</v>
      </c>
      <c r="I316" s="19">
        <v>147915</v>
      </c>
      <c r="J316" s="12">
        <v>0.91616214041848332</v>
      </c>
      <c r="K316" s="12">
        <f t="shared" si="102"/>
        <v>0.7536432709971268</v>
      </c>
      <c r="L316" s="12">
        <v>0.7445996197240573</v>
      </c>
      <c r="M316" s="12">
        <f t="shared" si="105"/>
        <v>0.91241522459376201</v>
      </c>
      <c r="N316" s="12">
        <f t="shared" si="106"/>
        <v>0.74364325968634193</v>
      </c>
      <c r="O316" s="14">
        <f t="shared" si="107"/>
        <v>0.74908430956587069</v>
      </c>
      <c r="P316" s="12">
        <f t="shared" si="103"/>
        <v>0.74908430956587069</v>
      </c>
      <c r="S316" s="32"/>
      <c r="U316" s="32"/>
      <c r="V316" s="32"/>
      <c r="W316" s="32"/>
    </row>
    <row r="317" spans="1:23" x14ac:dyDescent="0.25">
      <c r="A317" s="28">
        <v>4</v>
      </c>
      <c r="B317" s="16">
        <v>620524.33331999998</v>
      </c>
      <c r="C317" s="16">
        <v>33974310.130000003</v>
      </c>
      <c r="D317" s="11">
        <f t="shared" si="100"/>
        <v>54.75</v>
      </c>
      <c r="E317" s="12">
        <v>1.068525556687137</v>
      </c>
      <c r="F317" s="12">
        <f t="shared" si="104"/>
        <v>0.76877465279146462</v>
      </c>
      <c r="G317" s="16">
        <v>23377</v>
      </c>
      <c r="H317" s="13">
        <f t="shared" si="101"/>
        <v>1</v>
      </c>
      <c r="I317" s="19">
        <v>207255</v>
      </c>
      <c r="J317" s="12">
        <v>0.92316143880726598</v>
      </c>
      <c r="K317" s="12">
        <f t="shared" si="102"/>
        <v>0.76877465279146462</v>
      </c>
      <c r="L317" s="12">
        <v>0.75951987034833512</v>
      </c>
      <c r="M317" s="12">
        <f t="shared" si="105"/>
        <v>0.91938589728329578</v>
      </c>
      <c r="N317" s="12">
        <f t="shared" si="106"/>
        <v>0.75857386480700095</v>
      </c>
      <c r="O317" s="14">
        <f t="shared" si="107"/>
        <v>0.76409442418502505</v>
      </c>
      <c r="P317" s="12">
        <f t="shared" si="103"/>
        <v>0.76409442418502505</v>
      </c>
      <c r="S317" s="32"/>
      <c r="U317" s="32"/>
      <c r="V317" s="32"/>
      <c r="W317" s="32"/>
    </row>
    <row r="318" spans="1:23" x14ac:dyDescent="0.25">
      <c r="A318" s="28">
        <v>5</v>
      </c>
      <c r="B318" s="16">
        <v>901624.66668000049</v>
      </c>
      <c r="C318" s="16">
        <v>52467685.549999982</v>
      </c>
      <c r="D318" s="11">
        <f t="shared" si="100"/>
        <v>58.19</v>
      </c>
      <c r="E318" s="12">
        <v>1.046667421210757</v>
      </c>
      <c r="F318" s="12">
        <f t="shared" si="104"/>
        <v>0.83414105509926406</v>
      </c>
      <c r="G318" s="16">
        <v>32943</v>
      </c>
      <c r="H318" s="13">
        <f t="shared" si="101"/>
        <v>1</v>
      </c>
      <c r="I318" s="19">
        <v>301632</v>
      </c>
      <c r="J318" s="12">
        <v>0.92764760038722605</v>
      </c>
      <c r="K318" s="12">
        <f t="shared" si="102"/>
        <v>0.83414105509926406</v>
      </c>
      <c r="L318" s="12">
        <v>0.82249740271999328</v>
      </c>
      <c r="M318" s="12">
        <f t="shared" si="105"/>
        <v>0.92385371137968864</v>
      </c>
      <c r="N318" s="12">
        <f t="shared" si="106"/>
        <v>0.82307292736988569</v>
      </c>
      <c r="O318" s="14">
        <f t="shared" si="107"/>
        <v>0.82745126738656838</v>
      </c>
      <c r="P318" s="12">
        <f t="shared" si="103"/>
        <v>0.82745126738656838</v>
      </c>
      <c r="S318" s="32"/>
      <c r="U318" s="32"/>
      <c r="V318" s="32"/>
      <c r="W318" s="32"/>
    </row>
    <row r="319" spans="1:23" x14ac:dyDescent="0.25">
      <c r="A319" s="28">
        <v>6</v>
      </c>
      <c r="B319" s="16">
        <v>712403.83331999998</v>
      </c>
      <c r="C319" s="16">
        <v>38139336.729999989</v>
      </c>
      <c r="D319" s="11">
        <f t="shared" si="100"/>
        <v>53.54</v>
      </c>
      <c r="E319" s="12">
        <v>1.0223772935140822</v>
      </c>
      <c r="F319" s="12">
        <f t="shared" si="104"/>
        <v>0.78571857014275204</v>
      </c>
      <c r="G319" s="16">
        <v>23403</v>
      </c>
      <c r="H319" s="13">
        <f t="shared" si="101"/>
        <v>1</v>
      </c>
      <c r="I319" s="19">
        <v>238349</v>
      </c>
      <c r="J319" s="12">
        <v>0.9246222304268108</v>
      </c>
      <c r="K319" s="12">
        <f t="shared" si="102"/>
        <v>0.78571857014275204</v>
      </c>
      <c r="L319" s="12">
        <v>0.85</v>
      </c>
      <c r="M319" s="12">
        <f t="shared" si="105"/>
        <v>0.92084071456380778</v>
      </c>
      <c r="N319" s="12">
        <f t="shared" si="106"/>
        <v>0.77529295514571817</v>
      </c>
      <c r="O319" s="14">
        <f t="shared" si="107"/>
        <v>0.85511951156643629</v>
      </c>
      <c r="P319" s="12">
        <f t="shared" si="103"/>
        <v>0.85511951156643629</v>
      </c>
      <c r="S319" s="32"/>
      <c r="U319" s="32"/>
      <c r="V319" s="32"/>
      <c r="W319" s="32"/>
    </row>
    <row r="320" spans="1:23" x14ac:dyDescent="0.25">
      <c r="A320" s="28">
        <v>7</v>
      </c>
      <c r="B320" s="16">
        <v>583514.91668000026</v>
      </c>
      <c r="C320" s="16">
        <v>40870391.149999984</v>
      </c>
      <c r="D320" s="11">
        <f t="shared" si="100"/>
        <v>70.040000000000006</v>
      </c>
      <c r="E320" s="12">
        <v>1.0527096097552806</v>
      </c>
      <c r="F320" s="12">
        <f t="shared" si="104"/>
        <v>0.99824558068127611</v>
      </c>
      <c r="G320" s="16">
        <v>20081</v>
      </c>
      <c r="H320" s="13">
        <f t="shared" si="101"/>
        <v>1</v>
      </c>
      <c r="I320" s="19">
        <v>195425</v>
      </c>
      <c r="J320" s="12">
        <v>0.93262041703978493</v>
      </c>
      <c r="K320" s="12">
        <f t="shared" si="102"/>
        <v>0.99824558068127611</v>
      </c>
      <c r="L320" s="12">
        <v>0.93</v>
      </c>
      <c r="M320" s="12">
        <f t="shared" si="105"/>
        <v>0.92880619022894073</v>
      </c>
      <c r="N320" s="12">
        <f t="shared" si="106"/>
        <v>0.98499996769444975</v>
      </c>
      <c r="O320" s="14">
        <f t="shared" si="107"/>
        <v>0.93560134794915972</v>
      </c>
      <c r="P320" s="12">
        <f t="shared" si="103"/>
        <v>0.93560134794915972</v>
      </c>
      <c r="S320" s="32"/>
      <c r="U320" s="32"/>
      <c r="V320" s="32"/>
      <c r="W320" s="32"/>
    </row>
    <row r="321" spans="1:23" x14ac:dyDescent="0.25">
      <c r="A321" s="28">
        <v>8</v>
      </c>
      <c r="B321" s="16">
        <v>641224.41662999988</v>
      </c>
      <c r="C321" s="16">
        <v>37769666.250000022</v>
      </c>
      <c r="D321" s="11">
        <f t="shared" si="100"/>
        <v>58.9</v>
      </c>
      <c r="E321" s="12">
        <v>1.0205508430435322</v>
      </c>
      <c r="F321" s="12">
        <f t="shared" si="104"/>
        <v>0.86592543258019961</v>
      </c>
      <c r="G321" s="16">
        <v>20248</v>
      </c>
      <c r="H321" s="13">
        <f t="shared" si="101"/>
        <v>1</v>
      </c>
      <c r="I321" s="19">
        <v>215524</v>
      </c>
      <c r="J321" s="12">
        <v>0.95907687310925893</v>
      </c>
      <c r="K321" s="12">
        <f t="shared" si="102"/>
        <v>0.86592543258019961</v>
      </c>
      <c r="L321" s="12">
        <v>0.94</v>
      </c>
      <c r="M321" s="12">
        <f t="shared" si="105"/>
        <v>0.95515444480269762</v>
      </c>
      <c r="N321" s="12">
        <f t="shared" si="106"/>
        <v>0.8544355613727761</v>
      </c>
      <c r="O321" s="14">
        <f t="shared" si="107"/>
        <v>0.94566157749700008</v>
      </c>
      <c r="P321" s="12">
        <f t="shared" si="103"/>
        <v>0.94566157749700008</v>
      </c>
      <c r="S321" s="32"/>
      <c r="U321" s="32"/>
      <c r="V321" s="32"/>
      <c r="W321" s="32"/>
    </row>
    <row r="322" spans="1:23" x14ac:dyDescent="0.25">
      <c r="A322" s="28">
        <v>9</v>
      </c>
      <c r="B322" s="16">
        <v>571153.58330000006</v>
      </c>
      <c r="C322" s="16">
        <v>32808450.530000005</v>
      </c>
      <c r="D322" s="11">
        <f t="shared" si="100"/>
        <v>57.44</v>
      </c>
      <c r="E322" s="12">
        <v>0.97583238536564443</v>
      </c>
      <c r="F322" s="12">
        <f t="shared" si="104"/>
        <v>0.88315930767202755</v>
      </c>
      <c r="G322" s="16">
        <v>16873</v>
      </c>
      <c r="H322" s="13">
        <f t="shared" si="101"/>
        <v>1</v>
      </c>
      <c r="I322" s="19">
        <v>192253</v>
      </c>
      <c r="J322" s="12">
        <v>0.97020227512704615</v>
      </c>
      <c r="K322" s="12">
        <f t="shared" si="102"/>
        <v>0.88315930767202755</v>
      </c>
      <c r="L322" s="12">
        <v>0.96</v>
      </c>
      <c r="M322" s="12">
        <f t="shared" si="105"/>
        <v>0.9662343462010663</v>
      </c>
      <c r="N322" s="12">
        <f t="shared" si="106"/>
        <v>0.87144076203403575</v>
      </c>
      <c r="O322" s="14">
        <f t="shared" si="107"/>
        <v>0.96578203659268091</v>
      </c>
      <c r="P322" s="12">
        <f t="shared" si="103"/>
        <v>0.96578203659268091</v>
      </c>
      <c r="S322" s="32"/>
      <c r="U322" s="32"/>
      <c r="V322" s="32"/>
      <c r="W322" s="32"/>
    </row>
    <row r="323" spans="1:23" x14ac:dyDescent="0.25">
      <c r="A323" s="28">
        <v>10</v>
      </c>
      <c r="B323" s="16">
        <v>431631.41665999999</v>
      </c>
      <c r="C323" s="16">
        <v>31567417.729999997</v>
      </c>
      <c r="D323" s="11">
        <f t="shared" si="100"/>
        <v>73.14</v>
      </c>
      <c r="E323" s="12">
        <v>0.92504229351775868</v>
      </c>
      <c r="F323" s="12">
        <f t="shared" si="104"/>
        <v>1.1862964010140464</v>
      </c>
      <c r="G323" s="16">
        <v>11796</v>
      </c>
      <c r="H323" s="13">
        <f t="shared" si="101"/>
        <v>1</v>
      </c>
      <c r="I323" s="19">
        <v>144668</v>
      </c>
      <c r="J323" s="12">
        <v>0.99384228716786049</v>
      </c>
      <c r="K323" s="12">
        <f t="shared" si="102"/>
        <v>1.1862964010140464</v>
      </c>
      <c r="L323" s="12">
        <v>0.99</v>
      </c>
      <c r="M323" s="12">
        <f t="shared" si="105"/>
        <v>0.98977767542635642</v>
      </c>
      <c r="N323" s="12">
        <f t="shared" si="106"/>
        <v>1.1705555619664314</v>
      </c>
      <c r="O323" s="14">
        <f t="shared" si="107"/>
        <v>0.99596272523620222</v>
      </c>
      <c r="P323" s="12">
        <f t="shared" si="103"/>
        <v>0.99596272523620222</v>
      </c>
      <c r="S323" s="32"/>
      <c r="U323" s="32"/>
      <c r="V323" s="32"/>
      <c r="W323" s="32"/>
    </row>
    <row r="324" spans="1:23" x14ac:dyDescent="0.25">
      <c r="A324" s="28">
        <v>11</v>
      </c>
      <c r="B324" s="16">
        <v>482621.08328999992</v>
      </c>
      <c r="C324" s="16">
        <v>29340405.129999992</v>
      </c>
      <c r="D324" s="11">
        <f t="shared" si="100"/>
        <v>60.79</v>
      </c>
      <c r="E324" s="12">
        <v>0.94631529495941891</v>
      </c>
      <c r="F324" s="12">
        <f t="shared" si="104"/>
        <v>0.96382043528524919</v>
      </c>
      <c r="G324" s="16">
        <v>13283</v>
      </c>
      <c r="H324" s="13">
        <f t="shared" si="101"/>
        <v>1</v>
      </c>
      <c r="I324" s="19">
        <v>161263</v>
      </c>
      <c r="J324" s="12">
        <v>1.0044219318752592</v>
      </c>
      <c r="K324" s="12">
        <f t="shared" si="102"/>
        <v>0.96382043528524919</v>
      </c>
      <c r="L324" s="12">
        <v>1</v>
      </c>
      <c r="M324" s="12">
        <f t="shared" si="105"/>
        <v>1.0003140515501439</v>
      </c>
      <c r="N324" s="12">
        <f t="shared" si="106"/>
        <v>0.95103160584122581</v>
      </c>
      <c r="O324" s="14">
        <f t="shared" si="107"/>
        <v>1.0060229547840427</v>
      </c>
      <c r="P324" s="12">
        <f t="shared" si="103"/>
        <v>1.0060229547840427</v>
      </c>
      <c r="S324" s="32"/>
      <c r="U324" s="32"/>
      <c r="V324" s="32"/>
      <c r="W324" s="32"/>
    </row>
    <row r="325" spans="1:23" x14ac:dyDescent="0.25">
      <c r="A325" s="28">
        <v>12</v>
      </c>
      <c r="B325" s="16">
        <v>519662.08330999996</v>
      </c>
      <c r="C325" s="16">
        <v>34120393.579999998</v>
      </c>
      <c r="D325" s="11">
        <f t="shared" si="100"/>
        <v>65.66</v>
      </c>
      <c r="E325" s="12">
        <v>0.99378285550485157</v>
      </c>
      <c r="F325" s="12">
        <f t="shared" si="104"/>
        <v>0.99130940035303661</v>
      </c>
      <c r="G325" s="16">
        <v>14387</v>
      </c>
      <c r="H325" s="13">
        <f t="shared" si="101"/>
        <v>1</v>
      </c>
      <c r="I325" s="19">
        <v>174090</v>
      </c>
      <c r="J325" s="12">
        <v>1.0123402722729617</v>
      </c>
      <c r="K325" s="12">
        <f t="shared" si="102"/>
        <v>0.99130940035303661</v>
      </c>
      <c r="L325" s="12">
        <v>1.01</v>
      </c>
      <c r="M325" s="12">
        <f t="shared" si="105"/>
        <v>1.0082000075546995</v>
      </c>
      <c r="N325" s="12">
        <f t="shared" si="106"/>
        <v>0.97815582279517954</v>
      </c>
      <c r="O325" s="14">
        <f t="shared" si="107"/>
        <v>1.0160831843318832</v>
      </c>
      <c r="P325" s="12">
        <f t="shared" si="103"/>
        <v>1.0160831843318832</v>
      </c>
      <c r="S325" s="32"/>
      <c r="U325" s="32"/>
      <c r="V325" s="32"/>
      <c r="W325" s="32"/>
    </row>
    <row r="326" spans="1:23" x14ac:dyDescent="0.25">
      <c r="A326" s="28">
        <v>13</v>
      </c>
      <c r="B326" s="16">
        <v>599973.91666000022</v>
      </c>
      <c r="C326" s="16">
        <v>35908469.579999998</v>
      </c>
      <c r="D326" s="11">
        <f t="shared" si="100"/>
        <v>59.85</v>
      </c>
      <c r="E326" s="12">
        <v>0.84803406484826838</v>
      </c>
      <c r="F326" s="12">
        <f t="shared" si="104"/>
        <v>1.0588896494200064</v>
      </c>
      <c r="G326" s="16">
        <v>13876</v>
      </c>
      <c r="H326" s="13">
        <f t="shared" si="101"/>
        <v>1</v>
      </c>
      <c r="I326" s="19">
        <v>202042</v>
      </c>
      <c r="J326" s="12">
        <v>1.0303547777194841</v>
      </c>
      <c r="K326" s="12">
        <f t="shared" si="102"/>
        <v>1.0588896494200064</v>
      </c>
      <c r="L326" s="12">
        <v>1.0476599559169861</v>
      </c>
      <c r="M326" s="12">
        <f t="shared" si="105"/>
        <v>1.0261408373574092</v>
      </c>
      <c r="N326" s="12">
        <f t="shared" si="106"/>
        <v>1.0448393568232675</v>
      </c>
      <c r="O326" s="14">
        <f t="shared" si="107"/>
        <v>1.0539699644605263</v>
      </c>
      <c r="P326" s="12">
        <f t="shared" si="103"/>
        <v>1.0539699644605263</v>
      </c>
      <c r="S326" s="32"/>
      <c r="U326" s="32"/>
      <c r="V326" s="32"/>
      <c r="W326" s="32"/>
    </row>
    <row r="327" spans="1:23" x14ac:dyDescent="0.25">
      <c r="A327" s="28">
        <v>14</v>
      </c>
      <c r="B327" s="16">
        <v>610619.16667000018</v>
      </c>
      <c r="C327" s="16">
        <v>43760635.059999995</v>
      </c>
      <c r="D327" s="11">
        <f t="shared" si="100"/>
        <v>71.67</v>
      </c>
      <c r="E327" s="12">
        <v>0.94992080237985943</v>
      </c>
      <c r="F327" s="12">
        <f t="shared" si="104"/>
        <v>1.1320089285479429</v>
      </c>
      <c r="G327" s="16">
        <v>15816</v>
      </c>
      <c r="H327" s="13">
        <f t="shared" si="101"/>
        <v>1</v>
      </c>
      <c r="I327" s="19">
        <v>207173</v>
      </c>
      <c r="J327" s="12">
        <v>1.0579937009166251</v>
      </c>
      <c r="K327" s="12">
        <f t="shared" si="102"/>
        <v>1.1320089285479429</v>
      </c>
      <c r="L327" s="12">
        <v>1.1092931625030977</v>
      </c>
      <c r="M327" s="12">
        <f t="shared" si="105"/>
        <v>1.0536667230100625</v>
      </c>
      <c r="N327" s="12">
        <f t="shared" si="106"/>
        <v>1.1169884241196189</v>
      </c>
      <c r="O327" s="14">
        <f t="shared" si="107"/>
        <v>1.1159743850631016</v>
      </c>
      <c r="P327" s="12">
        <f t="shared" si="103"/>
        <v>1.1159743850631016</v>
      </c>
      <c r="S327" s="32"/>
      <c r="U327" s="32"/>
      <c r="V327" s="32"/>
      <c r="W327" s="32"/>
    </row>
    <row r="328" spans="1:23" x14ac:dyDescent="0.25">
      <c r="A328" s="28">
        <v>15</v>
      </c>
      <c r="B328" s="16">
        <v>474798.33334000001</v>
      </c>
      <c r="C328" s="16">
        <v>34343952.170000002</v>
      </c>
      <c r="D328" s="11">
        <f t="shared" si="100"/>
        <v>72.33</v>
      </c>
      <c r="E328" s="12">
        <v>0.91099579577348389</v>
      </c>
      <c r="F328" s="12">
        <f t="shared" si="104"/>
        <v>1.1912473255762073</v>
      </c>
      <c r="G328" s="16">
        <v>10691</v>
      </c>
      <c r="H328" s="13">
        <f t="shared" si="101"/>
        <v>1</v>
      </c>
      <c r="I328" s="19">
        <v>161467</v>
      </c>
      <c r="J328" s="12">
        <v>1.0822885543176002</v>
      </c>
      <c r="K328" s="12">
        <f t="shared" si="102"/>
        <v>1.1912473255762073</v>
      </c>
      <c r="L328" s="12">
        <v>1.1759904073870644</v>
      </c>
      <c r="M328" s="12">
        <f t="shared" si="105"/>
        <v>1.0778622154282471</v>
      </c>
      <c r="N328" s="12">
        <f t="shared" si="106"/>
        <v>1.1754407932443478</v>
      </c>
      <c r="O328" s="14">
        <f t="shared" si="107"/>
        <v>1.1830733444372246</v>
      </c>
      <c r="P328" s="12">
        <f t="shared" si="103"/>
        <v>1.1830733444372246</v>
      </c>
      <c r="S328" s="32"/>
      <c r="U328" s="32"/>
      <c r="V328" s="32"/>
      <c r="W328" s="32"/>
    </row>
    <row r="329" spans="1:23" x14ac:dyDescent="0.25">
      <c r="A329" s="28">
        <v>16</v>
      </c>
      <c r="B329" s="16">
        <v>370625.00001000002</v>
      </c>
      <c r="C329" s="16">
        <v>27000422.890000008</v>
      </c>
      <c r="D329" s="11">
        <f t="shared" si="100"/>
        <v>72.849999999999994</v>
      </c>
      <c r="E329" s="12">
        <v>0.88798100139663472</v>
      </c>
      <c r="F329" s="12">
        <f t="shared" si="104"/>
        <v>1.2309083799032006</v>
      </c>
      <c r="G329" s="16">
        <v>7748</v>
      </c>
      <c r="H329" s="13">
        <f t="shared" si="101"/>
        <v>1</v>
      </c>
      <c r="I329" s="19">
        <v>125082</v>
      </c>
      <c r="J329" s="12">
        <v>1.1125667562079276</v>
      </c>
      <c r="K329" s="12">
        <f t="shared" si="102"/>
        <v>1.2309083799032006</v>
      </c>
      <c r="L329" s="12">
        <v>1.2131441845757032</v>
      </c>
      <c r="M329" s="12">
        <f t="shared" si="105"/>
        <v>1.1080165856638904</v>
      </c>
      <c r="N329" s="12">
        <f t="shared" si="106"/>
        <v>1.214575589317429</v>
      </c>
      <c r="O329" s="14">
        <f t="shared" si="107"/>
        <v>1.2204508971459269</v>
      </c>
      <c r="P329" s="12">
        <f t="shared" si="103"/>
        <v>1.2204508971459269</v>
      </c>
      <c r="S329" s="32"/>
      <c r="U329" s="32"/>
      <c r="V329" s="32"/>
      <c r="W329" s="32"/>
    </row>
    <row r="330" spans="1:23" x14ac:dyDescent="0.25">
      <c r="A330" s="28">
        <v>17</v>
      </c>
      <c r="B330" s="16">
        <v>337927.08331999998</v>
      </c>
      <c r="C330" s="16">
        <v>32023733.980000004</v>
      </c>
      <c r="D330" s="11">
        <f t="shared" si="100"/>
        <v>94.77</v>
      </c>
      <c r="E330" s="12">
        <v>0.92958222092508269</v>
      </c>
      <c r="F330" s="12">
        <f t="shared" si="104"/>
        <v>1.5296177620028804</v>
      </c>
      <c r="G330" s="16">
        <v>8016</v>
      </c>
      <c r="H330" s="13">
        <f t="shared" si="101"/>
        <v>1</v>
      </c>
      <c r="I330" s="19">
        <v>116549</v>
      </c>
      <c r="J330" s="12">
        <v>1.155205458648294</v>
      </c>
      <c r="K330" s="12">
        <f t="shared" si="102"/>
        <v>1.5296177620028804</v>
      </c>
      <c r="L330" s="12">
        <v>1.45</v>
      </c>
      <c r="M330" s="12">
        <f t="shared" si="105"/>
        <v>1.1504809045297004</v>
      </c>
      <c r="N330" s="12">
        <f t="shared" si="106"/>
        <v>1.5093214288305981</v>
      </c>
      <c r="O330" s="14">
        <f t="shared" si="107"/>
        <v>1.4587332844368619</v>
      </c>
      <c r="P330" s="12">
        <f t="shared" si="103"/>
        <v>1.4587332844368619</v>
      </c>
      <c r="S330" s="32"/>
      <c r="U330" s="32"/>
      <c r="V330" s="32"/>
      <c r="W330" s="32"/>
    </row>
    <row r="331" spans="1:23" x14ac:dyDescent="0.25">
      <c r="A331" s="28">
        <v>18</v>
      </c>
      <c r="B331" s="16">
        <v>204042.08335000003</v>
      </c>
      <c r="C331" s="16">
        <v>23036384.11999999</v>
      </c>
      <c r="D331" s="11">
        <f t="shared" si="100"/>
        <v>112.9</v>
      </c>
      <c r="E331" s="12">
        <v>0.93742968542411531</v>
      </c>
      <c r="F331" s="12">
        <f t="shared" si="104"/>
        <v>1.8069872409724752</v>
      </c>
      <c r="G331" s="16">
        <v>4793</v>
      </c>
      <c r="H331" s="13">
        <f t="shared" si="101"/>
        <v>1</v>
      </c>
      <c r="I331" s="19">
        <v>69469</v>
      </c>
      <c r="J331" s="12">
        <v>1.2585973887633335</v>
      </c>
      <c r="K331" s="12">
        <f t="shared" si="102"/>
        <v>1.8069872409724752</v>
      </c>
      <c r="L331" s="12">
        <v>1.6</v>
      </c>
      <c r="M331" s="12">
        <f t="shared" si="105"/>
        <v>1.2534499827913337</v>
      </c>
      <c r="N331" s="12">
        <f t="shared" si="106"/>
        <v>1.7830105220876096</v>
      </c>
      <c r="O331" s="14">
        <f t="shared" si="107"/>
        <v>1.6096367276544683</v>
      </c>
      <c r="P331" s="12">
        <f t="shared" si="103"/>
        <v>1.6096367276544683</v>
      </c>
      <c r="S331" s="32"/>
      <c r="U331" s="32"/>
      <c r="V331" s="32"/>
      <c r="W331" s="32"/>
    </row>
    <row r="332" spans="1:23" x14ac:dyDescent="0.25">
      <c r="A332" s="28">
        <v>19</v>
      </c>
      <c r="B332" s="16">
        <v>131681.33334000001</v>
      </c>
      <c r="C332" s="16">
        <v>18095634.879999999</v>
      </c>
      <c r="D332" s="11">
        <f t="shared" si="100"/>
        <v>137.41999999999999</v>
      </c>
      <c r="E332" s="12">
        <v>1.0154652010390917</v>
      </c>
      <c r="F332" s="12">
        <f t="shared" si="104"/>
        <v>2.0304146826042673</v>
      </c>
      <c r="G332" s="16">
        <v>3445</v>
      </c>
      <c r="H332" s="13">
        <f t="shared" si="101"/>
        <v>1</v>
      </c>
      <c r="I332" s="19">
        <v>46186</v>
      </c>
      <c r="J332" s="12">
        <v>1.4241139739314941</v>
      </c>
      <c r="K332" s="12">
        <f t="shared" si="102"/>
        <v>2.0304146826042673</v>
      </c>
      <c r="L332" s="12">
        <v>1.75</v>
      </c>
      <c r="M332" s="12">
        <f t="shared" si="105"/>
        <v>1.4182896389696791</v>
      </c>
      <c r="N332" s="12">
        <f t="shared" si="106"/>
        <v>2.0034733290846338</v>
      </c>
      <c r="O332" s="14">
        <f t="shared" si="107"/>
        <v>1.7605401708720747</v>
      </c>
      <c r="P332" s="12">
        <f t="shared" si="103"/>
        <v>1.7605401708720747</v>
      </c>
      <c r="S332" s="32"/>
      <c r="U332" s="32"/>
      <c r="V332" s="32"/>
      <c r="W332" s="32"/>
    </row>
    <row r="333" spans="1:23" x14ac:dyDescent="0.25">
      <c r="A333" s="28">
        <v>20</v>
      </c>
      <c r="B333" s="16">
        <v>91104</v>
      </c>
      <c r="C333" s="16">
        <v>16461201.210000003</v>
      </c>
      <c r="D333" s="11">
        <f t="shared" si="100"/>
        <v>180.69</v>
      </c>
      <c r="E333" s="12">
        <v>1.0909982787426979</v>
      </c>
      <c r="F333" s="12">
        <f t="shared" si="104"/>
        <v>2.4849056224575454</v>
      </c>
      <c r="G333" s="16">
        <v>2543</v>
      </c>
      <c r="H333" s="13">
        <f t="shared" si="101"/>
        <v>0.92068814843391278</v>
      </c>
      <c r="I333" s="19">
        <v>32237</v>
      </c>
      <c r="J333" s="12">
        <v>1.5101906504947731</v>
      </c>
      <c r="K333" s="12">
        <f t="shared" si="102"/>
        <v>2.4071093138645057</v>
      </c>
      <c r="L333" s="12">
        <v>1.85</v>
      </c>
      <c r="M333" s="12">
        <f t="shared" si="105"/>
        <v>1.5040142795260925</v>
      </c>
      <c r="N333" s="12">
        <f t="shared" si="106"/>
        <v>2.3751696398950255</v>
      </c>
      <c r="O333" s="14">
        <f t="shared" si="107"/>
        <v>1.861142466350479</v>
      </c>
      <c r="P333" s="12">
        <f t="shared" si="103"/>
        <v>1.861142466350479</v>
      </c>
      <c r="S333" s="32"/>
      <c r="U333" s="32"/>
      <c r="V333" s="32"/>
      <c r="W333" s="32"/>
    </row>
    <row r="334" spans="1:23" x14ac:dyDescent="0.25">
      <c r="A334" s="28" t="s">
        <v>20</v>
      </c>
      <c r="B334" s="16">
        <f>SUM(B314:B333)</f>
        <v>9279800.416600002</v>
      </c>
      <c r="C334" s="16">
        <f>SUM(C314:C333)</f>
        <v>618517823.00999999</v>
      </c>
      <c r="D334" s="11">
        <f>ROUND(SUM(C314:C333)/SUM(B314:B333),2)</f>
        <v>66.650000000000006</v>
      </c>
      <c r="E334" s="12"/>
      <c r="F334" s="10"/>
      <c r="G334" s="16">
        <f>SUM(G314:G333)</f>
        <v>288619</v>
      </c>
      <c r="H334" s="10"/>
      <c r="I334" s="16">
        <f>SUM(I314:I333)</f>
        <v>3124505</v>
      </c>
      <c r="J334" s="12">
        <f>SUMPRODUCT(J314:J333,I314:I333)/SUM(I314:I333)</f>
        <v>1.0041065906439577</v>
      </c>
      <c r="K334" s="12">
        <f>SUMPRODUCT(K314:K333,I314:I333)/SUM(I314:I333)</f>
        <v>1.0134473232703041</v>
      </c>
      <c r="L334" s="12">
        <f>SUMPRODUCT(L314:L333,I314:I333)/SUM(I314:I333)</f>
        <v>0.99401310401974319</v>
      </c>
      <c r="M334" s="10"/>
      <c r="N334" s="10"/>
      <c r="O334" s="10"/>
      <c r="P334" s="10"/>
    </row>
  </sheetData>
  <mergeCells count="24">
    <mergeCell ref="A1:P1"/>
    <mergeCell ref="A2:P2"/>
    <mergeCell ref="A4:P4"/>
    <mergeCell ref="A5:P5"/>
    <mergeCell ref="A312:P312"/>
    <mergeCell ref="A83:P83"/>
    <mergeCell ref="A90:P90"/>
    <mergeCell ref="A98:P98"/>
    <mergeCell ref="A226:P226"/>
    <mergeCell ref="A234:P234"/>
    <mergeCell ref="A241:P241"/>
    <mergeCell ref="A252:P252"/>
    <mergeCell ref="A263:P263"/>
    <mergeCell ref="A273:P273"/>
    <mergeCell ref="A280:P280"/>
    <mergeCell ref="A287:P287"/>
    <mergeCell ref="A148:P148"/>
    <mergeCell ref="A203:P203"/>
    <mergeCell ref="A50:P50"/>
    <mergeCell ref="A8:P8"/>
    <mergeCell ref="A9:P9"/>
    <mergeCell ref="A10:P10"/>
    <mergeCell ref="A11:P11"/>
    <mergeCell ref="A14:P14"/>
  </mergeCells>
  <pageMargins left="0.5" right="0.5" top="0.75" bottom="0.5" header="0.3" footer="0.3"/>
  <pageSetup scale="56" orientation="landscape" r:id="rId1"/>
  <rowBreaks count="7" manualBreakCount="7">
    <brk id="48" max="15" man="1"/>
    <brk id="96" max="15" man="1"/>
    <brk id="146" max="15" man="1"/>
    <brk id="201" max="15" man="1"/>
    <brk id="239" max="15" man="1"/>
    <brk id="278" max="15" man="1"/>
    <brk id="310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39"/>
  <sheetViews>
    <sheetView tabSelected="1" topLeftCell="A277" zoomScaleNormal="100" workbookViewId="0">
      <selection activeCell="H293" sqref="H293:H294"/>
    </sheetView>
  </sheetViews>
  <sheetFormatPr defaultRowHeight="15" x14ac:dyDescent="0.25"/>
  <cols>
    <col min="1" max="1" width="24.85546875" style="17" customWidth="1"/>
    <col min="2" max="2" width="13.42578125" style="17" customWidth="1"/>
    <col min="3" max="3" width="14.7109375" style="17" customWidth="1"/>
    <col min="4" max="16" width="13.140625" style="17" customWidth="1"/>
    <col min="17" max="16384" width="9.140625" style="17"/>
  </cols>
  <sheetData>
    <row r="1" spans="1:23" x14ac:dyDescent="0.25">
      <c r="A1" s="38" t="s">
        <v>219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23" x14ac:dyDescent="0.25">
      <c r="A2" s="38" t="s">
        <v>220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23" x14ac:dyDescent="0.25">
      <c r="A3" s="9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23" x14ac:dyDescent="0.25">
      <c r="A4" s="38" t="s">
        <v>221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23" x14ac:dyDescent="0.25">
      <c r="A5" s="38" t="s">
        <v>222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23" s="37" customFormat="1" x14ac:dyDescent="0.25">
      <c r="A6" s="36"/>
    </row>
    <row r="8" spans="1:23" x14ac:dyDescent="0.25">
      <c r="A8" s="38" t="s">
        <v>15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23" x14ac:dyDescent="0.25">
      <c r="A9" s="38" t="s">
        <v>218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23" x14ac:dyDescent="0.25">
      <c r="A10" s="38" t="s">
        <v>16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23" x14ac:dyDescent="0.25">
      <c r="A11" s="38" t="s">
        <v>17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23" x14ac:dyDescent="0.25">
      <c r="B12" s="21"/>
    </row>
    <row r="13" spans="1:23" x14ac:dyDescent="0.25">
      <c r="A13" s="9" t="s">
        <v>209</v>
      </c>
    </row>
    <row r="14" spans="1:23" x14ac:dyDescent="0.25">
      <c r="A14" s="39" t="s">
        <v>217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23" ht="66.75" customHeight="1" x14ac:dyDescent="0.25">
      <c r="A15" s="4" t="s">
        <v>0</v>
      </c>
      <c r="B15" s="24" t="s">
        <v>10</v>
      </c>
      <c r="C15" s="25" t="s">
        <v>1</v>
      </c>
      <c r="D15" s="26" t="s">
        <v>2</v>
      </c>
      <c r="E15" s="27" t="s">
        <v>12</v>
      </c>
      <c r="F15" s="27" t="s">
        <v>13</v>
      </c>
      <c r="G15" s="24" t="s">
        <v>11</v>
      </c>
      <c r="H15" s="20" t="s">
        <v>3</v>
      </c>
      <c r="I15" s="20" t="s">
        <v>22</v>
      </c>
      <c r="J15" s="27" t="s">
        <v>6</v>
      </c>
      <c r="K15" s="27" t="s">
        <v>4</v>
      </c>
      <c r="L15" s="27" t="s">
        <v>8</v>
      </c>
      <c r="M15" s="27" t="s">
        <v>7</v>
      </c>
      <c r="N15" s="27" t="s">
        <v>5</v>
      </c>
      <c r="O15" s="27" t="s">
        <v>9</v>
      </c>
      <c r="P15" s="3" t="s">
        <v>14</v>
      </c>
    </row>
    <row r="16" spans="1:23" x14ac:dyDescent="0.25">
      <c r="A16" s="6" t="s">
        <v>19</v>
      </c>
      <c r="B16" s="16">
        <v>5098653.0833299998</v>
      </c>
      <c r="C16" s="16">
        <v>139561834.63</v>
      </c>
      <c r="D16" s="11">
        <f>ROUND(C16/B16,2)</f>
        <v>27.37</v>
      </c>
      <c r="E16" s="12">
        <v>0.99900670911267675</v>
      </c>
      <c r="F16" s="12">
        <f>D16/(E16*D$47)</f>
        <v>0.92871909838680222</v>
      </c>
      <c r="G16" s="16">
        <v>36005</v>
      </c>
      <c r="H16" s="13">
        <f>MIN(SQRT(G16/3000),1)</f>
        <v>1</v>
      </c>
      <c r="I16" s="18">
        <v>1707031</v>
      </c>
      <c r="J16" s="12">
        <v>0.60099999999999998</v>
      </c>
      <c r="K16" s="12">
        <f t="shared" ref="K16:K46" si="0">F16*H16+M16*(1-H16)</f>
        <v>0.92871909838680222</v>
      </c>
      <c r="L16" s="12">
        <v>0.92987482390547493</v>
      </c>
      <c r="M16" s="12">
        <f>J16/$J$47</f>
        <v>0.95092253457213016</v>
      </c>
      <c r="N16" s="12">
        <f>K16/$K$47</f>
        <v>0.93192962926956757</v>
      </c>
      <c r="O16" s="14">
        <f>L16/$L$47</f>
        <v>0.92987482390547527</v>
      </c>
      <c r="P16" s="12">
        <f>O16/$O$24</f>
        <v>0.57254304729721217</v>
      </c>
      <c r="Q16" s="7"/>
      <c r="R16" s="7"/>
      <c r="S16" s="7"/>
      <c r="U16" s="32"/>
      <c r="V16" s="32"/>
      <c r="W16" s="32"/>
    </row>
    <row r="17" spans="1:23" x14ac:dyDescent="0.25">
      <c r="A17" s="6">
        <v>1</v>
      </c>
      <c r="B17" s="16">
        <v>186543.75</v>
      </c>
      <c r="C17" s="16">
        <v>5989475.5899999999</v>
      </c>
      <c r="D17" s="11">
        <f t="shared" ref="D17:D46" si="1">ROUND(C17/B17,2)</f>
        <v>32.11</v>
      </c>
      <c r="E17" s="12">
        <v>0.98177431387126524</v>
      </c>
      <c r="F17" s="12">
        <f t="shared" ref="F17:F46" si="2">D17/(E17*D$47)</f>
        <v>1.1086810490887544</v>
      </c>
      <c r="G17" s="16">
        <v>1662</v>
      </c>
      <c r="H17" s="13">
        <f t="shared" ref="H17:H46" si="3">MIN(SQRT(G17/3000),1)</f>
        <v>0.74431176263713583</v>
      </c>
      <c r="I17" s="19">
        <v>56603</v>
      </c>
      <c r="J17" s="12">
        <v>0.65400000000000003</v>
      </c>
      <c r="K17" s="12">
        <f t="shared" si="0"/>
        <v>1.0897856573365405</v>
      </c>
      <c r="L17" s="12">
        <v>1.1136875516726124</v>
      </c>
      <c r="M17" s="12">
        <f t="shared" ref="M17:M46" si="4">J17/$J$47</f>
        <v>1.0347809278039486</v>
      </c>
      <c r="N17" s="12">
        <f t="shared" ref="N17:N46" si="5">K17/$K$47</f>
        <v>1.0935529864617315</v>
      </c>
      <c r="O17" s="14">
        <f t="shared" ref="O17:O46" si="6">L17/$L$47</f>
        <v>1.1136875516726128</v>
      </c>
      <c r="P17" s="12">
        <f>O17/$O$24</f>
        <v>0.68572032297158603</v>
      </c>
      <c r="Q17" s="7"/>
      <c r="R17" s="7"/>
      <c r="S17" s="7"/>
      <c r="U17" s="32"/>
      <c r="V17" s="32"/>
      <c r="W17" s="32"/>
    </row>
    <row r="18" spans="1:23" x14ac:dyDescent="0.25">
      <c r="A18" s="6">
        <v>2</v>
      </c>
      <c r="B18" s="16">
        <v>191474.83332999999</v>
      </c>
      <c r="C18" s="16">
        <v>6357826.7199999997</v>
      </c>
      <c r="D18" s="11">
        <f t="shared" si="1"/>
        <v>33.200000000000003</v>
      </c>
      <c r="E18" s="12">
        <v>0.97916916031825341</v>
      </c>
      <c r="F18" s="12">
        <f t="shared" si="2"/>
        <v>1.1493659874334377</v>
      </c>
      <c r="G18" s="16">
        <v>1692</v>
      </c>
      <c r="H18" s="13">
        <f t="shared" si="3"/>
        <v>0.7509993342207435</v>
      </c>
      <c r="I18" s="19">
        <v>59985</v>
      </c>
      <c r="J18" s="12">
        <v>0.67600000000000005</v>
      </c>
      <c r="K18" s="12">
        <f t="shared" si="0"/>
        <v>1.1295017314182794</v>
      </c>
      <c r="L18" s="12">
        <v>1.1590124158825956</v>
      </c>
      <c r="M18" s="12">
        <f t="shared" si="4"/>
        <v>1.0695900721643261</v>
      </c>
      <c r="N18" s="12">
        <f t="shared" si="5"/>
        <v>1.1334063568288628</v>
      </c>
      <c r="O18" s="14">
        <f t="shared" si="6"/>
        <v>1.1590124158825961</v>
      </c>
      <c r="P18" s="12">
        <f t="shared" ref="P18:P46" si="7">O18/$O$24</f>
        <v>0.71362777374450226</v>
      </c>
      <c r="Q18" s="7"/>
      <c r="R18" s="7"/>
      <c r="S18" s="7"/>
      <c r="U18" s="32"/>
      <c r="V18" s="32"/>
      <c r="W18" s="32"/>
    </row>
    <row r="19" spans="1:23" x14ac:dyDescent="0.25">
      <c r="A19" s="6">
        <v>3</v>
      </c>
      <c r="B19" s="16">
        <v>197143.5</v>
      </c>
      <c r="C19" s="16">
        <v>7810767.3600000003</v>
      </c>
      <c r="D19" s="11">
        <f t="shared" si="1"/>
        <v>39.619999999999997</v>
      </c>
      <c r="E19" s="12">
        <v>0.9779961195875434</v>
      </c>
      <c r="F19" s="12">
        <f t="shared" si="2"/>
        <v>1.3732680739306413</v>
      </c>
      <c r="G19" s="16">
        <v>2061</v>
      </c>
      <c r="H19" s="13">
        <f t="shared" si="3"/>
        <v>0.82885463140408411</v>
      </c>
      <c r="I19" s="19">
        <v>63168</v>
      </c>
      <c r="J19" s="12">
        <v>0.71899999999999997</v>
      </c>
      <c r="K19" s="12">
        <f t="shared" si="0"/>
        <v>1.3329390460751835</v>
      </c>
      <c r="L19" s="12">
        <v>1.2574945538303686</v>
      </c>
      <c r="M19" s="12">
        <f t="shared" si="4"/>
        <v>1.1376261270505184</v>
      </c>
      <c r="N19" s="12">
        <f t="shared" si="5"/>
        <v>1.3375469431020688</v>
      </c>
      <c r="O19" s="14">
        <f t="shared" si="6"/>
        <v>1.257494553830369</v>
      </c>
      <c r="P19" s="12">
        <f t="shared" si="7"/>
        <v>0.7742652508708795</v>
      </c>
      <c r="Q19" s="7"/>
      <c r="R19" s="7"/>
      <c r="S19" s="7"/>
      <c r="U19" s="32"/>
      <c r="V19" s="32"/>
      <c r="W19" s="32"/>
    </row>
    <row r="20" spans="1:23" x14ac:dyDescent="0.25">
      <c r="A20" s="6">
        <v>4</v>
      </c>
      <c r="B20" s="16">
        <v>204903.41667000001</v>
      </c>
      <c r="C20" s="16">
        <v>8353803.5499999998</v>
      </c>
      <c r="D20" s="11">
        <f t="shared" si="1"/>
        <v>40.770000000000003</v>
      </c>
      <c r="E20" s="12">
        <v>1.0010798130708773</v>
      </c>
      <c r="F20" s="12">
        <f t="shared" si="2"/>
        <v>1.3805431697454833</v>
      </c>
      <c r="G20" s="16">
        <v>2139</v>
      </c>
      <c r="H20" s="13">
        <f t="shared" si="3"/>
        <v>0.84439327330338199</v>
      </c>
      <c r="I20" s="19">
        <v>65878</v>
      </c>
      <c r="J20" s="12">
        <v>0.76100000000000001</v>
      </c>
      <c r="K20" s="12">
        <f t="shared" si="0"/>
        <v>1.3530843054432242</v>
      </c>
      <c r="L20" s="12">
        <v>1.3143590847250559</v>
      </c>
      <c r="M20" s="12">
        <f t="shared" si="4"/>
        <v>1.2040799481021482</v>
      </c>
      <c r="N20" s="12">
        <f t="shared" si="5"/>
        <v>1.3577618435246057</v>
      </c>
      <c r="O20" s="14">
        <f t="shared" si="6"/>
        <v>1.3143590847250564</v>
      </c>
      <c r="P20" s="12">
        <f t="shared" si="7"/>
        <v>0.80927791167701868</v>
      </c>
      <c r="Q20" s="7"/>
      <c r="R20" s="7"/>
      <c r="S20" s="7"/>
      <c r="U20" s="32"/>
      <c r="V20" s="32"/>
      <c r="W20" s="32"/>
    </row>
    <row r="21" spans="1:23" x14ac:dyDescent="0.25">
      <c r="A21" s="6">
        <v>5</v>
      </c>
      <c r="B21" s="16">
        <v>176400.5</v>
      </c>
      <c r="C21" s="16">
        <v>6775309.2800000003</v>
      </c>
      <c r="D21" s="11">
        <f t="shared" si="1"/>
        <v>38.409999999999997</v>
      </c>
      <c r="E21" s="12">
        <v>1.0109157783744565</v>
      </c>
      <c r="F21" s="12">
        <f t="shared" si="2"/>
        <v>1.287974652447055</v>
      </c>
      <c r="G21" s="16">
        <v>1832</v>
      </c>
      <c r="H21" s="13">
        <f t="shared" si="3"/>
        <v>0.78145164064493888</v>
      </c>
      <c r="I21" s="19">
        <v>57354</v>
      </c>
      <c r="J21" s="12">
        <v>0.79300000000000004</v>
      </c>
      <c r="K21" s="12">
        <f t="shared" si="0"/>
        <v>1.280705029931009</v>
      </c>
      <c r="L21" s="12">
        <v>1.3280065721397807</v>
      </c>
      <c r="M21" s="12">
        <f t="shared" si="4"/>
        <v>1.2547114308081517</v>
      </c>
      <c r="N21" s="12">
        <f t="shared" si="5"/>
        <v>1.2851323568347506</v>
      </c>
      <c r="O21" s="14">
        <f t="shared" si="6"/>
        <v>1.3280065721397811</v>
      </c>
      <c r="P21" s="12">
        <f t="shared" si="7"/>
        <v>0.81768095027049192</v>
      </c>
      <c r="Q21" s="7"/>
      <c r="R21" s="7"/>
      <c r="S21" s="7"/>
      <c r="U21" s="32"/>
      <c r="V21" s="32"/>
      <c r="W21" s="32"/>
    </row>
    <row r="22" spans="1:23" x14ac:dyDescent="0.25">
      <c r="A22" s="6">
        <v>6</v>
      </c>
      <c r="B22" s="16">
        <v>127382.58332999999</v>
      </c>
      <c r="C22" s="16">
        <v>5281776.96</v>
      </c>
      <c r="D22" s="11">
        <f t="shared" si="1"/>
        <v>41.46</v>
      </c>
      <c r="E22" s="12">
        <v>1.0178627435347356</v>
      </c>
      <c r="F22" s="12">
        <f t="shared" si="2"/>
        <v>1.3807595746484829</v>
      </c>
      <c r="G22" s="16">
        <v>1458</v>
      </c>
      <c r="H22" s="13">
        <f t="shared" si="3"/>
        <v>0.697137002317335</v>
      </c>
      <c r="I22" s="19">
        <v>42023</v>
      </c>
      <c r="J22" s="12">
        <v>0.83099999999999996</v>
      </c>
      <c r="K22" s="12">
        <f t="shared" si="0"/>
        <v>1.3607938590751461</v>
      </c>
      <c r="L22" s="12">
        <v>1.4229681194929307</v>
      </c>
      <c r="M22" s="12">
        <f t="shared" si="4"/>
        <v>1.3148363165215309</v>
      </c>
      <c r="N22" s="12">
        <f t="shared" si="5"/>
        <v>1.365498048659733</v>
      </c>
      <c r="O22" s="14">
        <f t="shared" si="6"/>
        <v>1.4229681194929311</v>
      </c>
      <c r="P22" s="12">
        <f t="shared" si="7"/>
        <v>0.87615072738444666</v>
      </c>
      <c r="Q22" s="7"/>
      <c r="R22" s="7"/>
      <c r="S22" s="7"/>
      <c r="U22" s="32"/>
      <c r="V22" s="32"/>
      <c r="W22" s="32"/>
    </row>
    <row r="23" spans="1:23" x14ac:dyDescent="0.25">
      <c r="A23" s="6">
        <v>7</v>
      </c>
      <c r="B23" s="16">
        <v>32516.25</v>
      </c>
      <c r="C23" s="16">
        <v>1381218.46</v>
      </c>
      <c r="D23" s="11">
        <f t="shared" si="1"/>
        <v>42.48</v>
      </c>
      <c r="E23" s="12">
        <v>1.0453322482546559</v>
      </c>
      <c r="F23" s="12">
        <f t="shared" si="2"/>
        <v>1.3775524503374912</v>
      </c>
      <c r="G23" s="16">
        <v>366</v>
      </c>
      <c r="H23" s="13">
        <f t="shared" si="3"/>
        <v>0.34928498393145962</v>
      </c>
      <c r="I23" s="19">
        <v>9768</v>
      </c>
      <c r="J23" s="12">
        <v>0.89500000000000002</v>
      </c>
      <c r="K23" s="12">
        <f t="shared" si="0"/>
        <v>1.4026354524789042</v>
      </c>
      <c r="L23" s="12">
        <v>1.4707186734739603</v>
      </c>
      <c r="M23" s="12">
        <f t="shared" si="4"/>
        <v>1.4160992819335383</v>
      </c>
      <c r="N23" s="12">
        <f t="shared" si="5"/>
        <v>1.407484286152366</v>
      </c>
      <c r="O23" s="14">
        <f t="shared" si="6"/>
        <v>1.4707186734739608</v>
      </c>
      <c r="P23" s="12">
        <f t="shared" si="7"/>
        <v>0.90555172522155758</v>
      </c>
      <c r="Q23" s="7"/>
      <c r="R23" s="7"/>
      <c r="S23" s="7"/>
      <c r="U23" s="32"/>
      <c r="V23" s="32"/>
      <c r="W23" s="32"/>
    </row>
    <row r="24" spans="1:23" x14ac:dyDescent="0.25">
      <c r="A24" s="6">
        <v>8</v>
      </c>
      <c r="B24" s="16">
        <v>27946.416669999999</v>
      </c>
      <c r="C24" s="16">
        <v>1278783.8500000001</v>
      </c>
      <c r="D24" s="11">
        <f t="shared" si="1"/>
        <v>45.76</v>
      </c>
      <c r="E24" s="12">
        <v>1.0757980028633167</v>
      </c>
      <c r="F24" s="12">
        <f t="shared" si="2"/>
        <v>1.4418937723897678</v>
      </c>
      <c r="G24" s="16">
        <v>311</v>
      </c>
      <c r="H24" s="13">
        <f t="shared" si="3"/>
        <v>0.32197308376115336</v>
      </c>
      <c r="I24" s="19">
        <v>8391</v>
      </c>
      <c r="J24" s="12">
        <v>1</v>
      </c>
      <c r="K24" s="12">
        <f t="shared" si="0"/>
        <v>1.5370481119695898</v>
      </c>
      <c r="L24" s="12">
        <v>1.6241133802866157</v>
      </c>
      <c r="M24" s="12">
        <f t="shared" si="4"/>
        <v>1.5822338345626126</v>
      </c>
      <c r="N24" s="12">
        <f t="shared" si="5"/>
        <v>1.542361602819887</v>
      </c>
      <c r="O24" s="14">
        <f t="shared" si="6"/>
        <v>1.6241133802866161</v>
      </c>
      <c r="P24" s="12">
        <f t="shared" si="7"/>
        <v>1</v>
      </c>
      <c r="Q24" s="7"/>
      <c r="R24" s="7"/>
      <c r="S24" s="7"/>
      <c r="U24" s="32"/>
      <c r="V24" s="32"/>
      <c r="W24" s="32"/>
    </row>
    <row r="25" spans="1:23" x14ac:dyDescent="0.25">
      <c r="A25" s="6">
        <v>9</v>
      </c>
      <c r="B25" s="16">
        <v>19824.833330000001</v>
      </c>
      <c r="C25" s="16">
        <v>1234060.6399999999</v>
      </c>
      <c r="D25" s="11">
        <f t="shared" si="1"/>
        <v>62.25</v>
      </c>
      <c r="E25" s="12">
        <v>1.1341711517487043</v>
      </c>
      <c r="F25" s="12">
        <f t="shared" si="2"/>
        <v>1.8605388510119409</v>
      </c>
      <c r="G25" s="16">
        <v>243</v>
      </c>
      <c r="H25" s="13">
        <f t="shared" si="3"/>
        <v>0.28460498941515416</v>
      </c>
      <c r="I25" s="19">
        <v>6168</v>
      </c>
      <c r="J25" s="12">
        <v>1.103</v>
      </c>
      <c r="K25" s="12">
        <f t="shared" si="0"/>
        <v>1.7780288164782942</v>
      </c>
      <c r="L25" s="12">
        <v>1.8991259025868785</v>
      </c>
      <c r="M25" s="12">
        <f t="shared" si="4"/>
        <v>1.7452039195225617</v>
      </c>
      <c r="N25" s="12">
        <f t="shared" si="5"/>
        <v>1.7841753643803089</v>
      </c>
      <c r="O25" s="14">
        <f t="shared" si="6"/>
        <v>1.8991259025868792</v>
      </c>
      <c r="P25" s="12">
        <f t="shared" si="7"/>
        <v>1.169330864235433</v>
      </c>
      <c r="Q25" s="7"/>
      <c r="R25" s="7"/>
      <c r="S25" s="7"/>
      <c r="U25" s="32"/>
      <c r="V25" s="32"/>
      <c r="W25" s="32"/>
    </row>
    <row r="26" spans="1:23" x14ac:dyDescent="0.25">
      <c r="A26" s="6">
        <v>10</v>
      </c>
      <c r="B26" s="16">
        <v>14956.666670000001</v>
      </c>
      <c r="C26" s="16">
        <v>874979.59</v>
      </c>
      <c r="D26" s="11">
        <f t="shared" si="1"/>
        <v>58.5</v>
      </c>
      <c r="E26" s="12">
        <v>1.1539005330361529</v>
      </c>
      <c r="F26" s="12">
        <f t="shared" si="2"/>
        <v>1.7185630742710611</v>
      </c>
      <c r="G26" s="16">
        <v>199</v>
      </c>
      <c r="H26" s="13">
        <f t="shared" si="3"/>
        <v>0.25755258362775807</v>
      </c>
      <c r="I26" s="19">
        <v>4641</v>
      </c>
      <c r="J26" s="12">
        <v>1.202</v>
      </c>
      <c r="K26" s="12">
        <f t="shared" si="0"/>
        <v>1.8546403178322184</v>
      </c>
      <c r="L26" s="12">
        <v>1.986556646336703</v>
      </c>
      <c r="M26" s="12">
        <f t="shared" si="4"/>
        <v>1.9018450691442603</v>
      </c>
      <c r="N26" s="12">
        <f t="shared" si="5"/>
        <v>1.8610517074840141</v>
      </c>
      <c r="O26" s="14">
        <f t="shared" si="6"/>
        <v>1.9865566463367037</v>
      </c>
      <c r="P26" s="12">
        <f t="shared" si="7"/>
        <v>1.2231637707375609</v>
      </c>
      <c r="Q26" s="7"/>
      <c r="R26" s="7"/>
      <c r="S26" s="7"/>
      <c r="U26" s="32"/>
      <c r="V26" s="32"/>
      <c r="W26" s="32"/>
    </row>
    <row r="27" spans="1:23" x14ac:dyDescent="0.25">
      <c r="A27" s="6">
        <v>11</v>
      </c>
      <c r="B27" s="16">
        <v>8482.5</v>
      </c>
      <c r="C27" s="16">
        <v>372082.67</v>
      </c>
      <c r="D27" s="11">
        <f t="shared" si="1"/>
        <v>43.86</v>
      </c>
      <c r="E27" s="12">
        <v>1.1739144989328241</v>
      </c>
      <c r="F27" s="12">
        <f t="shared" si="2"/>
        <v>1.2665144372682533</v>
      </c>
      <c r="G27" s="16">
        <v>113</v>
      </c>
      <c r="H27" s="13">
        <f t="shared" si="3"/>
        <v>0.19407902170679517</v>
      </c>
      <c r="I27" s="19">
        <v>2676</v>
      </c>
      <c r="J27" s="12">
        <v>1.31</v>
      </c>
      <c r="K27" s="12">
        <f t="shared" si="0"/>
        <v>1.9162575091520502</v>
      </c>
      <c r="L27" s="12">
        <v>2.05687555106591</v>
      </c>
      <c r="M27" s="12">
        <f t="shared" si="4"/>
        <v>2.0727263232770223</v>
      </c>
      <c r="N27" s="12">
        <f t="shared" si="5"/>
        <v>1.9228819060478932</v>
      </c>
      <c r="O27" s="14">
        <f t="shared" si="6"/>
        <v>2.0568755510659109</v>
      </c>
      <c r="P27" s="12">
        <f t="shared" si="7"/>
        <v>1.2664605661354276</v>
      </c>
      <c r="Q27" s="7"/>
      <c r="R27" s="7"/>
      <c r="S27" s="7"/>
      <c r="U27" s="32"/>
      <c r="V27" s="32"/>
      <c r="W27" s="32"/>
    </row>
    <row r="28" spans="1:23" x14ac:dyDescent="0.25">
      <c r="A28" s="6">
        <v>12</v>
      </c>
      <c r="B28" s="16">
        <v>5695.5833300000004</v>
      </c>
      <c r="C28" s="16">
        <v>162362.69</v>
      </c>
      <c r="D28" s="11">
        <f t="shared" si="1"/>
        <v>28.51</v>
      </c>
      <c r="E28" s="12">
        <v>1.2020512702101667</v>
      </c>
      <c r="F28" s="12">
        <f t="shared" si="2"/>
        <v>0.80399289274668717</v>
      </c>
      <c r="G28" s="16">
        <v>64</v>
      </c>
      <c r="H28" s="13">
        <f t="shared" si="3"/>
        <v>0.14605934866804429</v>
      </c>
      <c r="I28" s="19">
        <v>1775</v>
      </c>
      <c r="J28" s="12">
        <v>1.4510000000000001</v>
      </c>
      <c r="K28" s="12">
        <f t="shared" si="0"/>
        <v>2.0779258093460542</v>
      </c>
      <c r="L28" s="12">
        <v>2.2413749992810397</v>
      </c>
      <c r="M28" s="12">
        <f t="shared" si="4"/>
        <v>2.2958212939503508</v>
      </c>
      <c r="N28" s="12">
        <f t="shared" si="5"/>
        <v>2.0851090846707341</v>
      </c>
      <c r="O28" s="14">
        <f t="shared" si="6"/>
        <v>2.2413749992810406</v>
      </c>
      <c r="P28" s="12">
        <f t="shared" si="7"/>
        <v>1.3800606697085969</v>
      </c>
      <c r="Q28" s="7"/>
      <c r="R28" s="7"/>
      <c r="S28" s="7"/>
      <c r="U28" s="32"/>
      <c r="V28" s="32"/>
      <c r="W28" s="32"/>
    </row>
    <row r="29" spans="1:23" x14ac:dyDescent="0.25">
      <c r="A29" s="6">
        <v>13</v>
      </c>
      <c r="B29" s="16">
        <v>2649.25</v>
      </c>
      <c r="C29" s="16">
        <v>146156.65</v>
      </c>
      <c r="D29" s="11">
        <f t="shared" si="1"/>
        <v>55.17</v>
      </c>
      <c r="E29" s="12">
        <v>1.1944844980108775</v>
      </c>
      <c r="F29" s="12">
        <f t="shared" si="2"/>
        <v>1.5656707932499205</v>
      </c>
      <c r="G29" s="16">
        <v>40</v>
      </c>
      <c r="H29" s="13">
        <f t="shared" si="3"/>
        <v>0.11547005383792516</v>
      </c>
      <c r="I29" s="19">
        <v>796</v>
      </c>
      <c r="J29" s="12">
        <v>1.5960000000000001</v>
      </c>
      <c r="K29" s="12">
        <f t="shared" si="0"/>
        <v>2.4144430915573984</v>
      </c>
      <c r="L29" s="12">
        <v>2.6254159820113738</v>
      </c>
      <c r="M29" s="12">
        <f t="shared" si="4"/>
        <v>2.5252451999619296</v>
      </c>
      <c r="N29" s="12">
        <f t="shared" si="5"/>
        <v>2.4227896886324336</v>
      </c>
      <c r="O29" s="14">
        <f t="shared" si="6"/>
        <v>2.6254159820113747</v>
      </c>
      <c r="P29" s="12">
        <f t="shared" si="7"/>
        <v>1.6165225986550602</v>
      </c>
      <c r="Q29" s="7"/>
      <c r="R29" s="7"/>
      <c r="S29" s="7"/>
      <c r="U29" s="32"/>
      <c r="V29" s="32"/>
      <c r="W29" s="32"/>
    </row>
    <row r="30" spans="1:23" x14ac:dyDescent="0.25">
      <c r="A30" s="6">
        <v>14</v>
      </c>
      <c r="B30" s="16">
        <v>2139.75</v>
      </c>
      <c r="C30" s="16">
        <v>106788.99</v>
      </c>
      <c r="D30" s="11">
        <f t="shared" si="1"/>
        <v>49.91</v>
      </c>
      <c r="E30" s="12">
        <v>1.189365328594816</v>
      </c>
      <c r="F30" s="12">
        <f t="shared" si="2"/>
        <v>1.4224934644584988</v>
      </c>
      <c r="G30" s="16">
        <v>22</v>
      </c>
      <c r="H30" s="13">
        <f t="shared" si="3"/>
        <v>8.5634883857767533E-2</v>
      </c>
      <c r="I30" s="19">
        <v>660</v>
      </c>
      <c r="J30" s="12">
        <v>1.72</v>
      </c>
      <c r="K30" s="12">
        <f t="shared" si="0"/>
        <v>2.6102068717322395</v>
      </c>
      <c r="L30" s="12">
        <v>2.8488259478452669</v>
      </c>
      <c r="M30" s="12">
        <f t="shared" si="4"/>
        <v>2.7214421954476937</v>
      </c>
      <c r="N30" s="12">
        <f t="shared" si="5"/>
        <v>2.6192302134365923</v>
      </c>
      <c r="O30" s="14">
        <f t="shared" si="6"/>
        <v>2.8488259478452678</v>
      </c>
      <c r="P30" s="12">
        <f t="shared" si="7"/>
        <v>1.7540807079260192</v>
      </c>
      <c r="Q30" s="7"/>
      <c r="R30" s="7"/>
      <c r="S30" s="7"/>
      <c r="U30" s="32"/>
      <c r="V30" s="32"/>
      <c r="W30" s="32"/>
    </row>
    <row r="31" spans="1:23" x14ac:dyDescent="0.25">
      <c r="A31" s="6">
        <v>15</v>
      </c>
      <c r="B31" s="16">
        <v>1085.1666700000001</v>
      </c>
      <c r="C31" s="16">
        <v>41662.06</v>
      </c>
      <c r="D31" s="11">
        <f t="shared" si="1"/>
        <v>38.39</v>
      </c>
      <c r="E31" s="12">
        <v>1.1753612743955075</v>
      </c>
      <c r="F31" s="12">
        <f t="shared" si="2"/>
        <v>1.1071965365480343</v>
      </c>
      <c r="G31" s="16">
        <v>10</v>
      </c>
      <c r="H31" s="13">
        <f t="shared" si="3"/>
        <v>5.7735026918962581E-2</v>
      </c>
      <c r="I31" s="19">
        <v>352</v>
      </c>
      <c r="J31" s="12">
        <v>1.853</v>
      </c>
      <c r="K31" s="12">
        <f t="shared" si="0"/>
        <v>2.8265311872410654</v>
      </c>
      <c r="L31" s="12">
        <v>3.0957000524099798</v>
      </c>
      <c r="M31" s="12">
        <f t="shared" si="4"/>
        <v>2.9318792954445212</v>
      </c>
      <c r="N31" s="12">
        <f t="shared" si="5"/>
        <v>2.8363023502154241</v>
      </c>
      <c r="O31" s="14">
        <f t="shared" si="6"/>
        <v>3.0957000524099807</v>
      </c>
      <c r="P31" s="12">
        <f t="shared" si="7"/>
        <v>1.9060861698360405</v>
      </c>
      <c r="Q31" s="7"/>
      <c r="R31" s="7"/>
      <c r="S31" s="7"/>
      <c r="U31" s="32"/>
      <c r="V31" s="32"/>
      <c r="W31" s="32"/>
    </row>
    <row r="32" spans="1:23" x14ac:dyDescent="0.25">
      <c r="A32" s="6">
        <v>16</v>
      </c>
      <c r="B32" s="16">
        <v>806.58333000000005</v>
      </c>
      <c r="C32" s="16">
        <v>53462</v>
      </c>
      <c r="D32" s="11">
        <f t="shared" si="1"/>
        <v>66.28</v>
      </c>
      <c r="E32" s="12">
        <v>1.206929276204181</v>
      </c>
      <c r="F32" s="12">
        <f t="shared" si="2"/>
        <v>1.8615669578279852</v>
      </c>
      <c r="G32" s="16">
        <v>9</v>
      </c>
      <c r="H32" s="13">
        <f t="shared" si="3"/>
        <v>5.4772255750516613E-2</v>
      </c>
      <c r="I32" s="19">
        <v>246</v>
      </c>
      <c r="J32" s="12">
        <v>1.972</v>
      </c>
      <c r="K32" s="12">
        <f t="shared" si="0"/>
        <v>3.0512288612355953</v>
      </c>
      <c r="L32" s="12">
        <v>3.3521300193080381</v>
      </c>
      <c r="M32" s="12">
        <f t="shared" si="4"/>
        <v>3.1201651217574717</v>
      </c>
      <c r="N32" s="12">
        <f t="shared" si="5"/>
        <v>3.0617767917200633</v>
      </c>
      <c r="O32" s="14">
        <f t="shared" si="6"/>
        <v>3.3521300193080394</v>
      </c>
      <c r="P32" s="12">
        <f t="shared" si="7"/>
        <v>2.0639753726531525</v>
      </c>
      <c r="Q32" s="7"/>
      <c r="R32" s="7"/>
      <c r="S32" s="7"/>
      <c r="U32" s="32"/>
      <c r="V32" s="32"/>
      <c r="W32" s="32"/>
    </row>
    <row r="33" spans="1:23" x14ac:dyDescent="0.25">
      <c r="A33" s="6">
        <v>17</v>
      </c>
      <c r="B33" s="16">
        <v>480.66667000000001</v>
      </c>
      <c r="C33" s="16">
        <v>32218.49</v>
      </c>
      <c r="D33" s="11">
        <f t="shared" si="1"/>
        <v>67.03</v>
      </c>
      <c r="E33" s="12">
        <v>1.1877816901132234</v>
      </c>
      <c r="F33" s="12">
        <f t="shared" si="2"/>
        <v>1.9129806501848958</v>
      </c>
      <c r="G33" s="16">
        <v>8</v>
      </c>
      <c r="H33" s="13">
        <f t="shared" si="3"/>
        <v>5.1639777949432225E-2</v>
      </c>
      <c r="I33" s="19">
        <v>146</v>
      </c>
      <c r="J33" s="12">
        <v>2.1659999999999999</v>
      </c>
      <c r="K33" s="12">
        <f t="shared" si="0"/>
        <v>3.348928744053715</v>
      </c>
      <c r="L33" s="12">
        <v>3.6918717253056919</v>
      </c>
      <c r="M33" s="12">
        <f t="shared" si="4"/>
        <v>3.4271184856626187</v>
      </c>
      <c r="N33" s="12">
        <f t="shared" si="5"/>
        <v>3.3605058066721547</v>
      </c>
      <c r="O33" s="14">
        <f t="shared" si="6"/>
        <v>3.6918717253056932</v>
      </c>
      <c r="P33" s="12">
        <f t="shared" si="7"/>
        <v>2.273161326122545</v>
      </c>
      <c r="Q33" s="7"/>
      <c r="R33" s="7"/>
      <c r="S33" s="7"/>
      <c r="U33" s="32"/>
      <c r="V33" s="32"/>
      <c r="W33" s="32"/>
    </row>
    <row r="34" spans="1:23" x14ac:dyDescent="0.25">
      <c r="A34" s="6">
        <v>18</v>
      </c>
      <c r="B34" s="16">
        <v>306.5</v>
      </c>
      <c r="C34" s="16">
        <v>9723</v>
      </c>
      <c r="D34" s="11">
        <f t="shared" si="1"/>
        <v>31.72</v>
      </c>
      <c r="E34" s="12">
        <v>1.1622370031805209</v>
      </c>
      <c r="F34" s="12">
        <f t="shared" si="2"/>
        <v>0.92515918383741658</v>
      </c>
      <c r="G34" s="16">
        <v>4</v>
      </c>
      <c r="H34" s="13">
        <f t="shared" si="3"/>
        <v>3.6514837167011073E-2</v>
      </c>
      <c r="I34" s="19">
        <v>84</v>
      </c>
      <c r="J34" s="12">
        <v>2.2589999999999999</v>
      </c>
      <c r="K34" s="12">
        <f t="shared" si="0"/>
        <v>3.4775345197651912</v>
      </c>
      <c r="L34" s="12">
        <v>3.8386394876163767</v>
      </c>
      <c r="M34" s="12">
        <f t="shared" si="4"/>
        <v>3.5742662322769418</v>
      </c>
      <c r="N34" s="12">
        <f t="shared" si="5"/>
        <v>3.4895561654823752</v>
      </c>
      <c r="O34" s="14">
        <f t="shared" si="6"/>
        <v>3.8386394876163781</v>
      </c>
      <c r="P34" s="12">
        <f t="shared" si="7"/>
        <v>2.3635292549212004</v>
      </c>
      <c r="Q34" s="7"/>
      <c r="R34" s="7"/>
      <c r="S34" s="7"/>
      <c r="U34" s="32"/>
      <c r="V34" s="32"/>
      <c r="W34" s="32"/>
    </row>
    <row r="35" spans="1:23" x14ac:dyDescent="0.25">
      <c r="A35" s="6">
        <v>19</v>
      </c>
      <c r="B35" s="16">
        <v>231</v>
      </c>
      <c r="C35" s="16">
        <v>23441</v>
      </c>
      <c r="D35" s="11">
        <f t="shared" si="1"/>
        <v>101.48</v>
      </c>
      <c r="E35" s="12">
        <v>1.2877038529855633</v>
      </c>
      <c r="F35" s="12">
        <f t="shared" si="2"/>
        <v>2.6714216875443073</v>
      </c>
      <c r="G35" s="16">
        <v>5</v>
      </c>
      <c r="H35" s="13">
        <f t="shared" si="3"/>
        <v>4.0824829046386304E-2</v>
      </c>
      <c r="I35" s="19">
        <v>59</v>
      </c>
      <c r="J35" s="12">
        <v>2.3570000000000002</v>
      </c>
      <c r="K35" s="12">
        <f t="shared" si="0"/>
        <v>3.686136420140778</v>
      </c>
      <c r="L35" s="12">
        <v>4.0767006008323783</v>
      </c>
      <c r="M35" s="12">
        <f t="shared" si="4"/>
        <v>3.7293251480640781</v>
      </c>
      <c r="N35" s="12">
        <f t="shared" si="5"/>
        <v>3.6988791911632593</v>
      </c>
      <c r="O35" s="14">
        <f t="shared" si="6"/>
        <v>4.0767006008323801</v>
      </c>
      <c r="P35" s="12">
        <f t="shared" si="7"/>
        <v>2.5101083768627919</v>
      </c>
      <c r="Q35" s="7"/>
      <c r="R35" s="7"/>
      <c r="S35" s="7"/>
      <c r="U35" s="32"/>
      <c r="V35" s="32"/>
      <c r="W35" s="32"/>
    </row>
    <row r="36" spans="1:23" x14ac:dyDescent="0.25">
      <c r="A36" s="6">
        <v>20</v>
      </c>
      <c r="B36" s="16">
        <v>168</v>
      </c>
      <c r="C36" s="16">
        <v>10572.95</v>
      </c>
      <c r="D36" s="11">
        <f t="shared" si="1"/>
        <v>62.93</v>
      </c>
      <c r="E36" s="12">
        <v>1.1266911722311068</v>
      </c>
      <c r="F36" s="12">
        <f t="shared" si="2"/>
        <v>1.893349652113441</v>
      </c>
      <c r="G36" s="16">
        <v>2</v>
      </c>
      <c r="H36" s="13">
        <f t="shared" si="3"/>
        <v>2.5819888974716113E-2</v>
      </c>
      <c r="I36" s="19">
        <v>46</v>
      </c>
      <c r="J36" s="12">
        <v>2.4780000000000002</v>
      </c>
      <c r="K36" s="12">
        <f t="shared" si="0"/>
        <v>3.8684275332456153</v>
      </c>
      <c r="L36" s="12">
        <v>4.2847352603296613</v>
      </c>
      <c r="M36" s="12">
        <f t="shared" si="4"/>
        <v>3.9207754420461542</v>
      </c>
      <c r="N36" s="12">
        <f t="shared" si="5"/>
        <v>3.8818004746277812</v>
      </c>
      <c r="O36" s="14">
        <f t="shared" si="6"/>
        <v>4.2847352603296631</v>
      </c>
      <c r="P36" s="12">
        <f t="shared" si="7"/>
        <v>2.6381995939061302</v>
      </c>
      <c r="Q36" s="7"/>
      <c r="R36" s="7"/>
      <c r="S36" s="7"/>
      <c r="U36" s="32"/>
      <c r="V36" s="32"/>
      <c r="W36" s="32"/>
    </row>
    <row r="37" spans="1:23" x14ac:dyDescent="0.25">
      <c r="A37" s="6">
        <v>21</v>
      </c>
      <c r="B37" s="16">
        <v>80.916669999999996</v>
      </c>
      <c r="C37" s="16">
        <v>4094.5</v>
      </c>
      <c r="D37" s="11">
        <f t="shared" si="1"/>
        <v>50.6</v>
      </c>
      <c r="E37" s="12">
        <v>1.1012149300767842</v>
      </c>
      <c r="F37" s="12">
        <f t="shared" si="2"/>
        <v>1.5576016910418538</v>
      </c>
      <c r="G37" s="16">
        <v>3</v>
      </c>
      <c r="H37" s="13">
        <f t="shared" si="3"/>
        <v>3.1622776601683791E-2</v>
      </c>
      <c r="I37" s="19">
        <v>22</v>
      </c>
      <c r="J37" s="12">
        <v>2.6629999999999998</v>
      </c>
      <c r="K37" s="12">
        <f t="shared" si="0"/>
        <v>4.1295021798310954</v>
      </c>
      <c r="L37" s="12">
        <v>4.5826794347916842</v>
      </c>
      <c r="M37" s="12">
        <f t="shared" si="4"/>
        <v>4.2134887014402373</v>
      </c>
      <c r="N37" s="12">
        <f t="shared" si="5"/>
        <v>4.1437776419184198</v>
      </c>
      <c r="O37" s="14">
        <f t="shared" si="6"/>
        <v>4.5826794347916859</v>
      </c>
      <c r="P37" s="12">
        <f t="shared" si="7"/>
        <v>2.8216499478521357</v>
      </c>
      <c r="Q37" s="7"/>
      <c r="R37" s="7"/>
      <c r="S37" s="7"/>
      <c r="U37" s="32"/>
      <c r="V37" s="32"/>
      <c r="W37" s="32"/>
    </row>
    <row r="38" spans="1:23" x14ac:dyDescent="0.25">
      <c r="A38" s="6">
        <v>22</v>
      </c>
      <c r="B38" s="16">
        <v>59.083329999999997</v>
      </c>
      <c r="C38" s="16">
        <v>3500</v>
      </c>
      <c r="D38" s="11">
        <f t="shared" si="1"/>
        <v>59.24</v>
      </c>
      <c r="E38" s="12">
        <v>1.3463631071664486</v>
      </c>
      <c r="F38" s="12">
        <f t="shared" si="2"/>
        <v>1.4915260099830383</v>
      </c>
      <c r="G38" s="16">
        <v>0</v>
      </c>
      <c r="H38" s="13">
        <f t="shared" si="3"/>
        <v>0</v>
      </c>
      <c r="I38" s="19">
        <v>22</v>
      </c>
      <c r="J38" s="12">
        <v>2.66</v>
      </c>
      <c r="K38" s="12">
        <f t="shared" si="0"/>
        <v>4.2087419999365494</v>
      </c>
      <c r="L38" s="12">
        <v>4.6731096741681011</v>
      </c>
      <c r="M38" s="12">
        <f t="shared" si="4"/>
        <v>4.2087419999365494</v>
      </c>
      <c r="N38" s="12">
        <f t="shared" si="5"/>
        <v>4.223291389727132</v>
      </c>
      <c r="O38" s="14">
        <f t="shared" si="6"/>
        <v>4.6731096741681029</v>
      </c>
      <c r="P38" s="12">
        <f t="shared" si="7"/>
        <v>2.8773297054811615</v>
      </c>
      <c r="Q38" s="7"/>
      <c r="R38" s="7"/>
      <c r="S38" s="7"/>
      <c r="U38" s="32"/>
      <c r="V38" s="32"/>
      <c r="W38" s="32"/>
    </row>
    <row r="39" spans="1:23" x14ac:dyDescent="0.25">
      <c r="A39" s="6">
        <v>23</v>
      </c>
      <c r="B39" s="16">
        <v>49</v>
      </c>
      <c r="C39" s="16">
        <v>0</v>
      </c>
      <c r="D39" s="11">
        <f t="shared" si="1"/>
        <v>0</v>
      </c>
      <c r="E39" s="12">
        <v>1.0101713612140055</v>
      </c>
      <c r="F39" s="12">
        <f t="shared" si="2"/>
        <v>0</v>
      </c>
      <c r="G39" s="16">
        <v>0</v>
      </c>
      <c r="H39" s="13">
        <f t="shared" si="3"/>
        <v>0</v>
      </c>
      <c r="I39" s="19">
        <v>10</v>
      </c>
      <c r="J39" s="12">
        <v>2.907</v>
      </c>
      <c r="K39" s="12">
        <f t="shared" si="0"/>
        <v>4.5995537570735152</v>
      </c>
      <c r="L39" s="12">
        <v>5.1191127153408535</v>
      </c>
      <c r="M39" s="12">
        <f t="shared" si="4"/>
        <v>4.5995537570735152</v>
      </c>
      <c r="N39" s="12">
        <f t="shared" si="5"/>
        <v>4.6154541616303657</v>
      </c>
      <c r="O39" s="14">
        <f t="shared" si="6"/>
        <v>5.1191127153408553</v>
      </c>
      <c r="P39" s="12">
        <f t="shared" si="7"/>
        <v>3.1519429477500256</v>
      </c>
      <c r="Q39" s="7"/>
      <c r="R39" s="7"/>
      <c r="S39" s="7"/>
      <c r="U39" s="32"/>
      <c r="V39" s="32"/>
      <c r="W39" s="32"/>
    </row>
    <row r="40" spans="1:23" x14ac:dyDescent="0.25">
      <c r="A40" s="6">
        <v>24</v>
      </c>
      <c r="B40" s="16">
        <v>40.416670000000003</v>
      </c>
      <c r="C40" s="16">
        <v>0</v>
      </c>
      <c r="D40" s="11">
        <f t="shared" si="1"/>
        <v>0</v>
      </c>
      <c r="E40" s="12">
        <v>1.2735576874872414</v>
      </c>
      <c r="F40" s="12">
        <f t="shared" si="2"/>
        <v>0</v>
      </c>
      <c r="G40" s="16">
        <v>0</v>
      </c>
      <c r="H40" s="13">
        <f t="shared" si="3"/>
        <v>0</v>
      </c>
      <c r="I40" s="19">
        <v>8</v>
      </c>
      <c r="J40" s="12">
        <v>3.2149999999999999</v>
      </c>
      <c r="K40" s="12">
        <f t="shared" si="0"/>
        <v>5.0868817781187996</v>
      </c>
      <c r="L40" s="12">
        <v>5.6752622565603188</v>
      </c>
      <c r="M40" s="12">
        <f t="shared" si="4"/>
        <v>5.0868817781187996</v>
      </c>
      <c r="N40" s="12">
        <f t="shared" si="5"/>
        <v>5.1044668488619287</v>
      </c>
      <c r="O40" s="14">
        <f t="shared" si="6"/>
        <v>5.6752622565603206</v>
      </c>
      <c r="P40" s="12">
        <f t="shared" si="7"/>
        <v>3.4943756547087719</v>
      </c>
      <c r="Q40" s="7"/>
      <c r="R40" s="7"/>
      <c r="S40" s="7"/>
      <c r="U40" s="32"/>
      <c r="V40" s="32"/>
      <c r="W40" s="32"/>
    </row>
    <row r="41" spans="1:23" x14ac:dyDescent="0.25">
      <c r="A41" s="6">
        <v>25</v>
      </c>
      <c r="B41" s="16">
        <v>22.08333</v>
      </c>
      <c r="C41" s="16">
        <v>0</v>
      </c>
      <c r="D41" s="11">
        <f t="shared" si="1"/>
        <v>0</v>
      </c>
      <c r="E41" s="12">
        <v>1.4869644173506757</v>
      </c>
      <c r="F41" s="12">
        <f t="shared" si="2"/>
        <v>0</v>
      </c>
      <c r="G41" s="16">
        <v>0</v>
      </c>
      <c r="H41" s="13">
        <f t="shared" si="3"/>
        <v>0</v>
      </c>
      <c r="I41" s="19">
        <v>4</v>
      </c>
      <c r="J41" s="12">
        <v>2.988</v>
      </c>
      <c r="K41" s="12">
        <f t="shared" si="0"/>
        <v>4.7277146976730862</v>
      </c>
      <c r="L41" s="12">
        <v>5.7384195883317224</v>
      </c>
      <c r="M41" s="12">
        <f t="shared" si="4"/>
        <v>4.7277146976730862</v>
      </c>
      <c r="N41" s="12">
        <f t="shared" si="5"/>
        <v>4.7440581475581469</v>
      </c>
      <c r="O41" s="14">
        <f t="shared" si="6"/>
        <v>5.7384195883317242</v>
      </c>
      <c r="P41" s="12">
        <f t="shared" si="7"/>
        <v>3.5332629223946386</v>
      </c>
      <c r="Q41" s="7"/>
      <c r="R41" s="7"/>
      <c r="S41" s="7"/>
      <c r="U41" s="32"/>
      <c r="V41" s="32"/>
      <c r="W41" s="32"/>
    </row>
    <row r="42" spans="1:23" x14ac:dyDescent="0.25">
      <c r="A42" s="6">
        <v>26</v>
      </c>
      <c r="B42" s="16">
        <v>12.41667</v>
      </c>
      <c r="C42" s="16">
        <v>0</v>
      </c>
      <c r="D42" s="11">
        <f t="shared" si="1"/>
        <v>0</v>
      </c>
      <c r="E42" s="12">
        <v>1.072141558875769</v>
      </c>
      <c r="F42" s="12">
        <f t="shared" si="2"/>
        <v>0</v>
      </c>
      <c r="G42" s="16">
        <v>0</v>
      </c>
      <c r="H42" s="13">
        <f t="shared" si="3"/>
        <v>0</v>
      </c>
      <c r="I42" s="19">
        <v>5</v>
      </c>
      <c r="J42" s="12">
        <v>3.3460000000000001</v>
      </c>
      <c r="K42" s="12">
        <f t="shared" si="0"/>
        <v>5.2941544104465015</v>
      </c>
      <c r="L42" s="12">
        <v>5.9118063796114528</v>
      </c>
      <c r="M42" s="12">
        <f t="shared" si="4"/>
        <v>5.2941544104465015</v>
      </c>
      <c r="N42" s="12">
        <f t="shared" si="5"/>
        <v>5.3124560112883392</v>
      </c>
      <c r="O42" s="14">
        <f t="shared" si="6"/>
        <v>5.9118063796114546</v>
      </c>
      <c r="P42" s="12">
        <f t="shared" si="7"/>
        <v>3.6400207346165487</v>
      </c>
      <c r="Q42" s="7"/>
      <c r="R42" s="7"/>
      <c r="S42" s="7"/>
      <c r="U42" s="32"/>
      <c r="V42" s="32"/>
      <c r="W42" s="32"/>
    </row>
    <row r="43" spans="1:23" x14ac:dyDescent="0.25">
      <c r="A43" s="6">
        <v>27</v>
      </c>
      <c r="B43" s="16">
        <v>12.25</v>
      </c>
      <c r="C43" s="16">
        <v>0</v>
      </c>
      <c r="D43" s="11">
        <f t="shared" si="1"/>
        <v>0</v>
      </c>
      <c r="E43" s="12">
        <v>0.95959439911006317</v>
      </c>
      <c r="F43" s="12">
        <f t="shared" si="2"/>
        <v>0</v>
      </c>
      <c r="G43" s="16">
        <v>0</v>
      </c>
      <c r="H43" s="13">
        <f t="shared" si="3"/>
        <v>0</v>
      </c>
      <c r="I43" s="19">
        <v>4</v>
      </c>
      <c r="J43" s="12">
        <v>3.2759999999999998</v>
      </c>
      <c r="K43" s="12">
        <f t="shared" si="0"/>
        <v>5.1833980420271182</v>
      </c>
      <c r="L43" s="12">
        <v>5.7854087566070289</v>
      </c>
      <c r="M43" s="12">
        <f t="shared" si="4"/>
        <v>5.1833980420271182</v>
      </c>
      <c r="N43" s="12">
        <f t="shared" si="5"/>
        <v>5.2013167641902562</v>
      </c>
      <c r="O43" s="14">
        <f t="shared" si="6"/>
        <v>5.7854087566070307</v>
      </c>
      <c r="P43" s="12">
        <f t="shared" si="7"/>
        <v>3.5621951193986519</v>
      </c>
      <c r="Q43" s="7"/>
      <c r="R43" s="7"/>
      <c r="S43" s="7"/>
      <c r="U43" s="32"/>
      <c r="V43" s="32"/>
      <c r="W43" s="32"/>
    </row>
    <row r="44" spans="1:23" x14ac:dyDescent="0.25">
      <c r="A44" s="6">
        <v>28</v>
      </c>
      <c r="B44" s="16">
        <v>13.75</v>
      </c>
      <c r="C44" s="16">
        <v>0</v>
      </c>
      <c r="D44" s="11">
        <f t="shared" si="1"/>
        <v>0</v>
      </c>
      <c r="E44" s="12">
        <v>1.3507583054957606</v>
      </c>
      <c r="F44" s="12">
        <f t="shared" si="2"/>
        <v>0</v>
      </c>
      <c r="G44" s="16">
        <v>0</v>
      </c>
      <c r="H44" s="13">
        <f t="shared" si="3"/>
        <v>0</v>
      </c>
      <c r="I44" s="19">
        <v>9</v>
      </c>
      <c r="J44" s="12">
        <v>3.573</v>
      </c>
      <c r="K44" s="12">
        <f t="shared" si="0"/>
        <v>5.6533214908922149</v>
      </c>
      <c r="L44" s="12">
        <v>6.3216958142115134</v>
      </c>
      <c r="M44" s="12">
        <f t="shared" si="4"/>
        <v>5.6533214908922149</v>
      </c>
      <c r="N44" s="12">
        <f t="shared" si="5"/>
        <v>5.672864712592121</v>
      </c>
      <c r="O44" s="14">
        <f t="shared" si="6"/>
        <v>6.3216958142115152</v>
      </c>
      <c r="P44" s="12">
        <f t="shared" si="7"/>
        <v>3.8923980868231571</v>
      </c>
      <c r="Q44" s="7"/>
      <c r="R44" s="7"/>
      <c r="S44" s="7"/>
      <c r="U44" s="32"/>
      <c r="V44" s="32"/>
      <c r="W44" s="32"/>
    </row>
    <row r="45" spans="1:23" x14ac:dyDescent="0.25">
      <c r="A45" s="6">
        <v>29</v>
      </c>
      <c r="B45" s="16">
        <v>5.5833300000000001</v>
      </c>
      <c r="C45" s="16">
        <v>0</v>
      </c>
      <c r="D45" s="11">
        <f t="shared" si="1"/>
        <v>0</v>
      </c>
      <c r="E45" s="12">
        <v>1.0683322703913911</v>
      </c>
      <c r="F45" s="12">
        <f t="shared" si="2"/>
        <v>0</v>
      </c>
      <c r="G45" s="16">
        <v>0</v>
      </c>
      <c r="H45" s="13">
        <f t="shared" si="3"/>
        <v>0</v>
      </c>
      <c r="I45" s="19">
        <v>4</v>
      </c>
      <c r="J45" s="12">
        <v>4</v>
      </c>
      <c r="K45" s="12">
        <f t="shared" si="0"/>
        <v>6.3289353382504503</v>
      </c>
      <c r="L45" s="12">
        <v>7.0927213145384975</v>
      </c>
      <c r="M45" s="12">
        <f t="shared" si="4"/>
        <v>6.3289353382504503</v>
      </c>
      <c r="N45" s="12">
        <f t="shared" si="5"/>
        <v>6.3508141198904235</v>
      </c>
      <c r="O45" s="14">
        <f t="shared" si="6"/>
        <v>7.0927213145385002</v>
      </c>
      <c r="P45" s="12">
        <f t="shared" si="7"/>
        <v>4.3671343396523268</v>
      </c>
      <c r="Q45" s="7"/>
      <c r="R45" s="7"/>
      <c r="S45" s="7"/>
      <c r="U45" s="32"/>
      <c r="V45" s="32"/>
      <c r="W45" s="32"/>
    </row>
    <row r="46" spans="1:23" x14ac:dyDescent="0.25">
      <c r="A46" s="6">
        <v>30</v>
      </c>
      <c r="B46" s="16">
        <v>5.5833300000000001</v>
      </c>
      <c r="C46" s="16">
        <v>4518.21</v>
      </c>
      <c r="D46" s="11">
        <f t="shared" si="1"/>
        <v>809.23</v>
      </c>
      <c r="E46" s="12">
        <v>1.0873787128132797</v>
      </c>
      <c r="F46" s="12">
        <f t="shared" si="2"/>
        <v>25.227204745214877</v>
      </c>
      <c r="G46" s="16">
        <v>1</v>
      </c>
      <c r="H46" s="13">
        <f t="shared" si="3"/>
        <v>1.8257418583505537E-2</v>
      </c>
      <c r="I46" s="19">
        <v>2</v>
      </c>
      <c r="J46" s="12">
        <v>3.79</v>
      </c>
      <c r="K46" s="12">
        <f t="shared" si="0"/>
        <v>6.3477662241961728</v>
      </c>
      <c r="L46" s="12">
        <v>7.1142115390427376</v>
      </c>
      <c r="M46" s="12">
        <f t="shared" si="4"/>
        <v>5.9966662329923013</v>
      </c>
      <c r="N46" s="12">
        <f t="shared" si="5"/>
        <v>6.3697101031739569</v>
      </c>
      <c r="O46" s="14">
        <f t="shared" si="6"/>
        <v>7.1142115390427403</v>
      </c>
      <c r="P46" s="12">
        <f t="shared" si="7"/>
        <v>4.380366312718424</v>
      </c>
      <c r="Q46" s="7"/>
      <c r="R46" s="7"/>
      <c r="S46" s="7"/>
      <c r="U46" s="32"/>
      <c r="V46" s="32"/>
      <c r="W46" s="32"/>
    </row>
    <row r="47" spans="1:23" x14ac:dyDescent="0.25">
      <c r="A47" s="8" t="s">
        <v>20</v>
      </c>
      <c r="B47" s="16">
        <f>SUM(B16:B46)</f>
        <v>6300091.9166599996</v>
      </c>
      <c r="C47" s="16">
        <f>SUM(C16:C46)</f>
        <v>185870419.84000003</v>
      </c>
      <c r="D47" s="11">
        <f>ROUND(SUM(C16:C46)/SUM(B16:B46),2)</f>
        <v>29.5</v>
      </c>
      <c r="E47" s="10"/>
      <c r="F47" s="10"/>
      <c r="G47" s="16">
        <f>SUM(G16:G46)</f>
        <v>48249</v>
      </c>
      <c r="H47" s="10"/>
      <c r="I47" s="16">
        <f>SUM(I16:I46)</f>
        <v>2087940</v>
      </c>
      <c r="J47" s="12">
        <f>SUMPRODUCT(J16:J46,I16:I46)/SUM(I16:I46)</f>
        <v>0.63201783336685924</v>
      </c>
      <c r="K47" s="12">
        <f>SUMPRODUCT(K16:K46,I16:I46)/SUM(I16:I46)</f>
        <v>0.99655496425703116</v>
      </c>
      <c r="L47" s="12">
        <f>SUMPRODUCT(L16:L46,$I16:$I46)/SUM($I16:$I46)</f>
        <v>0.99999999999999967</v>
      </c>
      <c r="M47" s="15"/>
      <c r="N47" s="15"/>
      <c r="O47" s="10"/>
      <c r="P47" s="10"/>
      <c r="Q47" s="7"/>
      <c r="R47" s="7"/>
      <c r="S47" s="7"/>
    </row>
    <row r="48" spans="1:23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21" x14ac:dyDescent="0.25">
      <c r="A49" s="9" t="s">
        <v>209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21" x14ac:dyDescent="0.25">
      <c r="A50" s="39" t="s">
        <v>21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21" ht="64.5" x14ac:dyDescent="0.25">
      <c r="A51" s="4" t="s">
        <v>0</v>
      </c>
      <c r="B51" s="24" t="s">
        <v>10</v>
      </c>
      <c r="C51" s="25" t="s">
        <v>1</v>
      </c>
      <c r="D51" s="26" t="s">
        <v>2</v>
      </c>
      <c r="E51" s="27" t="s">
        <v>12</v>
      </c>
      <c r="F51" s="27" t="s">
        <v>13</v>
      </c>
      <c r="G51" s="24" t="s">
        <v>11</v>
      </c>
      <c r="H51" s="2" t="s">
        <v>3</v>
      </c>
      <c r="I51" s="20" t="s">
        <v>22</v>
      </c>
      <c r="J51" s="3" t="s">
        <v>6</v>
      </c>
      <c r="K51" s="3" t="s">
        <v>4</v>
      </c>
      <c r="L51" s="3" t="s">
        <v>8</v>
      </c>
      <c r="M51" s="3" t="s">
        <v>7</v>
      </c>
      <c r="N51" s="3" t="s">
        <v>5</v>
      </c>
      <c r="O51" s="3" t="s">
        <v>9</v>
      </c>
      <c r="P51" s="3" t="s">
        <v>14</v>
      </c>
    </row>
    <row r="52" spans="1:21" x14ac:dyDescent="0.25">
      <c r="A52" s="6" t="s">
        <v>23</v>
      </c>
      <c r="B52" s="16">
        <v>250899.74290081917</v>
      </c>
      <c r="C52" s="16">
        <v>3642722.6962660775</v>
      </c>
      <c r="D52" s="11">
        <f t="shared" ref="D52:D79" si="8">ROUND(C52/B52,2)</f>
        <v>14.52</v>
      </c>
      <c r="E52" s="12">
        <v>1.0177434360119837</v>
      </c>
      <c r="F52" s="12">
        <f>D52/(E52*D$80)</f>
        <v>0.48362226904572525</v>
      </c>
      <c r="G52" s="16">
        <v>789.69709584673024</v>
      </c>
      <c r="H52" s="13">
        <f t="shared" ref="H52:H79" si="9">MIN(SQRT(G52/3000),1)</f>
        <v>0.51306175581721492</v>
      </c>
      <c r="I52" s="19">
        <v>70643</v>
      </c>
      <c r="J52" s="12">
        <v>0.54238713855868748</v>
      </c>
      <c r="K52" s="12">
        <f t="shared" ref="K52:K79" si="10">F52*H52+M52*(1-H52)</f>
        <v>0.57777412708587461</v>
      </c>
      <c r="L52" s="12">
        <v>0.70447125478590089</v>
      </c>
      <c r="M52" s="12">
        <f>J52/$J$80</f>
        <v>0.6769770920955388</v>
      </c>
      <c r="N52" s="12">
        <f>K52/$K$80</f>
        <v>0.56626275221071787</v>
      </c>
      <c r="O52" s="14">
        <f>L52/$L$80</f>
        <v>0.70447125478590056</v>
      </c>
      <c r="P52" s="12">
        <f>O52/$O$62</f>
        <v>0.64539760313466643</v>
      </c>
      <c r="T52" s="32"/>
      <c r="U52" s="32"/>
    </row>
    <row r="53" spans="1:21" x14ac:dyDescent="0.25">
      <c r="A53" s="6" t="s">
        <v>24</v>
      </c>
      <c r="B53" s="16">
        <v>246198.97507305763</v>
      </c>
      <c r="C53" s="16">
        <v>4173966.6477754735</v>
      </c>
      <c r="D53" s="11">
        <f t="shared" si="8"/>
        <v>16.95</v>
      </c>
      <c r="E53" s="12">
        <v>1.0166115887776712</v>
      </c>
      <c r="F53" s="12">
        <f t="shared" ref="F53:F79" si="11">D53/(E53*D$80)</f>
        <v>0.565187607075467</v>
      </c>
      <c r="G53" s="16">
        <v>942.59023784916656</v>
      </c>
      <c r="H53" s="13">
        <f t="shared" si="9"/>
        <v>0.56053255565553206</v>
      </c>
      <c r="I53" s="19">
        <v>73242</v>
      </c>
      <c r="J53" s="12">
        <v>0.5767345658902101</v>
      </c>
      <c r="K53" s="12">
        <f t="shared" si="10"/>
        <v>0.63315564649630529</v>
      </c>
      <c r="L53" s="12">
        <v>0.73543600510496099</v>
      </c>
      <c r="M53" s="12">
        <f t="shared" ref="M53:M79" si="12">J53/$J$80</f>
        <v>0.71984761726626256</v>
      </c>
      <c r="N53" s="12">
        <f t="shared" ref="N53:N79" si="13">K53/$K$80</f>
        <v>0.62054086909548567</v>
      </c>
      <c r="O53" s="14">
        <f t="shared" ref="O53:O79" si="14">L53/$L$80</f>
        <v>0.73543600510496066</v>
      </c>
      <c r="P53" s="12">
        <f t="shared" ref="P53:P79" si="15">O53/$O$62</f>
        <v>0.6737657948838931</v>
      </c>
      <c r="T53" s="32"/>
      <c r="U53" s="32"/>
    </row>
    <row r="54" spans="1:21" x14ac:dyDescent="0.25">
      <c r="A54" s="6" t="s">
        <v>25</v>
      </c>
      <c r="B54" s="16">
        <v>278712.77318415407</v>
      </c>
      <c r="C54" s="16">
        <v>5368733.2096725861</v>
      </c>
      <c r="D54" s="11">
        <f t="shared" si="8"/>
        <v>19.260000000000002</v>
      </c>
      <c r="E54" s="12">
        <v>1.0154554296228666</v>
      </c>
      <c r="F54" s="12">
        <f t="shared" si="11"/>
        <v>0.64294437440221208</v>
      </c>
      <c r="G54" s="16">
        <v>1280.6629378645653</v>
      </c>
      <c r="H54" s="13">
        <f t="shared" si="9"/>
        <v>0.65336639487721981</v>
      </c>
      <c r="I54" s="19">
        <v>84313</v>
      </c>
      <c r="J54" s="12">
        <v>0.60726497798912404</v>
      </c>
      <c r="K54" s="12">
        <f t="shared" si="10"/>
        <v>0.68281056130261475</v>
      </c>
      <c r="L54" s="12">
        <v>0.77414194300378592</v>
      </c>
      <c r="M54" s="12">
        <f t="shared" si="12"/>
        <v>0.75795395890652406</v>
      </c>
      <c r="N54" s="12">
        <f t="shared" si="13"/>
        <v>0.66920647629535668</v>
      </c>
      <c r="O54" s="14">
        <f t="shared" si="14"/>
        <v>0.77414194300378558</v>
      </c>
      <c r="P54" s="12">
        <f t="shared" si="15"/>
        <v>0.70922603457042632</v>
      </c>
      <c r="T54" s="32"/>
      <c r="U54" s="32"/>
    </row>
    <row r="55" spans="1:21" x14ac:dyDescent="0.25">
      <c r="A55" s="6" t="s">
        <v>26</v>
      </c>
      <c r="B55" s="16">
        <v>306854.85720856121</v>
      </c>
      <c r="C55" s="16">
        <v>6144333.2664194461</v>
      </c>
      <c r="D55" s="11">
        <f t="shared" si="8"/>
        <v>20.02</v>
      </c>
      <c r="E55" s="12">
        <v>1.0127027269601441</v>
      </c>
      <c r="F55" s="12">
        <f t="shared" si="11"/>
        <v>0.67013156944260788</v>
      </c>
      <c r="G55" s="16">
        <v>1483.1962599303804</v>
      </c>
      <c r="H55" s="13">
        <f t="shared" si="9"/>
        <v>0.70313494672795684</v>
      </c>
      <c r="I55" s="19">
        <v>94232</v>
      </c>
      <c r="J55" s="12">
        <v>0.63869409044355985</v>
      </c>
      <c r="K55" s="12">
        <f t="shared" si="10"/>
        <v>0.70784840457518849</v>
      </c>
      <c r="L55" s="12">
        <v>0.78962431816331602</v>
      </c>
      <c r="M55" s="12">
        <f t="shared" si="12"/>
        <v>0.79718200773726788</v>
      </c>
      <c r="N55" s="12">
        <f t="shared" si="13"/>
        <v>0.69374547410832199</v>
      </c>
      <c r="O55" s="14">
        <f t="shared" si="14"/>
        <v>0.78962431816331569</v>
      </c>
      <c r="P55" s="12">
        <f t="shared" si="15"/>
        <v>0.72341013044503977</v>
      </c>
      <c r="T55" s="32"/>
      <c r="U55" s="32"/>
    </row>
    <row r="56" spans="1:21" x14ac:dyDescent="0.25">
      <c r="A56" s="6" t="s">
        <v>27</v>
      </c>
      <c r="B56" s="16">
        <v>347687.62910391536</v>
      </c>
      <c r="C56" s="16">
        <v>8263778.1691534631</v>
      </c>
      <c r="D56" s="11">
        <f t="shared" si="8"/>
        <v>23.77</v>
      </c>
      <c r="E56" s="12">
        <v>1.0125720638350504</v>
      </c>
      <c r="F56" s="12">
        <f t="shared" si="11"/>
        <v>0.79575838663041254</v>
      </c>
      <c r="G56" s="16">
        <v>1966.6157095887086</v>
      </c>
      <c r="H56" s="13">
        <f t="shared" si="9"/>
        <v>0.80965336401629484</v>
      </c>
      <c r="I56" s="19">
        <v>109262</v>
      </c>
      <c r="J56" s="12">
        <v>0.66878866302011064</v>
      </c>
      <c r="K56" s="12">
        <f t="shared" si="10"/>
        <v>0.80317923532565905</v>
      </c>
      <c r="L56" s="12">
        <v>0.8498446964739873</v>
      </c>
      <c r="M56" s="12">
        <f t="shared" si="12"/>
        <v>0.83474435902175925</v>
      </c>
      <c r="N56" s="12">
        <f t="shared" si="13"/>
        <v>0.78717696586370167</v>
      </c>
      <c r="O56" s="14">
        <f t="shared" si="14"/>
        <v>0.84984469647398697</v>
      </c>
      <c r="P56" s="12">
        <f t="shared" si="15"/>
        <v>0.77858071058940925</v>
      </c>
      <c r="T56" s="32"/>
      <c r="U56" s="32"/>
    </row>
    <row r="57" spans="1:21" x14ac:dyDescent="0.25">
      <c r="A57" s="6" t="s">
        <v>28</v>
      </c>
      <c r="B57" s="16">
        <v>394012.54170308937</v>
      </c>
      <c r="C57" s="16">
        <v>9362028.5615870431</v>
      </c>
      <c r="D57" s="11">
        <f t="shared" si="8"/>
        <v>23.76</v>
      </c>
      <c r="E57" s="12">
        <v>1.0047551544210487</v>
      </c>
      <c r="F57" s="12">
        <f t="shared" si="11"/>
        <v>0.80161194025190519</v>
      </c>
      <c r="G57" s="16">
        <v>2367.5068043952101</v>
      </c>
      <c r="H57" s="13">
        <f t="shared" si="9"/>
        <v>0.88835180801212044</v>
      </c>
      <c r="I57" s="19">
        <v>127610</v>
      </c>
      <c r="J57" s="12">
        <v>0.69978490604162447</v>
      </c>
      <c r="K57" s="12">
        <f t="shared" si="10"/>
        <v>0.80963053398206686</v>
      </c>
      <c r="L57" s="12">
        <v>0.85415875600164626</v>
      </c>
      <c r="M57" s="12">
        <f t="shared" si="12"/>
        <v>0.87343212459516917</v>
      </c>
      <c r="N57" s="12">
        <f t="shared" si="13"/>
        <v>0.79349973104347205</v>
      </c>
      <c r="O57" s="14">
        <f t="shared" si="14"/>
        <v>0.85415875600164592</v>
      </c>
      <c r="P57" s="12">
        <f t="shared" si="15"/>
        <v>0.78253301334131864</v>
      </c>
      <c r="T57" s="32"/>
      <c r="U57" s="32"/>
    </row>
    <row r="58" spans="1:21" x14ac:dyDescent="0.25">
      <c r="A58" s="6" t="s">
        <v>29</v>
      </c>
      <c r="B58" s="16">
        <v>435846.05072413292</v>
      </c>
      <c r="C58" s="16">
        <v>11327709.45920595</v>
      </c>
      <c r="D58" s="11">
        <f t="shared" si="8"/>
        <v>25.99</v>
      </c>
      <c r="E58" s="12">
        <v>1.0040652986618159</v>
      </c>
      <c r="F58" s="12">
        <f t="shared" si="11"/>
        <v>0.877449853437552</v>
      </c>
      <c r="G58" s="16">
        <v>2966.6521069499399</v>
      </c>
      <c r="H58" s="13">
        <f t="shared" si="9"/>
        <v>0.99442648579469162</v>
      </c>
      <c r="I58" s="19">
        <v>144655</v>
      </c>
      <c r="J58" s="12">
        <v>0.72970648266743798</v>
      </c>
      <c r="K58" s="12">
        <f t="shared" si="10"/>
        <v>0.87763561141284085</v>
      </c>
      <c r="L58" s="12">
        <v>0.9055512215604109</v>
      </c>
      <c r="M58" s="12">
        <f t="shared" si="12"/>
        <v>0.9107785520729389</v>
      </c>
      <c r="N58" s="12">
        <f t="shared" si="13"/>
        <v>0.86014989847910994</v>
      </c>
      <c r="O58" s="14">
        <f t="shared" si="14"/>
        <v>0.90555122156041046</v>
      </c>
      <c r="P58" s="12">
        <f t="shared" si="15"/>
        <v>0.82961594804656502</v>
      </c>
      <c r="T58" s="32"/>
      <c r="U58" s="32"/>
    </row>
    <row r="59" spans="1:21" x14ac:dyDescent="0.25">
      <c r="A59" s="6" t="s">
        <v>30</v>
      </c>
      <c r="B59" s="16">
        <v>475900.19444671279</v>
      </c>
      <c r="C59" s="16">
        <v>14043403.784311898</v>
      </c>
      <c r="D59" s="11">
        <f t="shared" si="8"/>
        <v>29.51</v>
      </c>
      <c r="E59" s="12">
        <v>1.0029437911156354</v>
      </c>
      <c r="F59" s="12">
        <f t="shared" si="11"/>
        <v>0.99740283743928426</v>
      </c>
      <c r="G59" s="16">
        <v>3627.7287487392418</v>
      </c>
      <c r="H59" s="13">
        <f t="shared" si="9"/>
        <v>1</v>
      </c>
      <c r="I59" s="19">
        <v>161656</v>
      </c>
      <c r="J59" s="12">
        <v>0.81799999999999984</v>
      </c>
      <c r="K59" s="12">
        <f t="shared" si="10"/>
        <v>0.99740283743928426</v>
      </c>
      <c r="L59" s="12">
        <v>0.99636490536044953</v>
      </c>
      <c r="M59" s="12">
        <f t="shared" si="12"/>
        <v>1.0209815498311854</v>
      </c>
      <c r="N59" s="12">
        <f t="shared" si="13"/>
        <v>0.97753092309584033</v>
      </c>
      <c r="O59" s="14">
        <f t="shared" si="14"/>
        <v>0.99636490536044908</v>
      </c>
      <c r="P59" s="12">
        <f t="shared" si="15"/>
        <v>0.91281442272980406</v>
      </c>
      <c r="T59" s="32"/>
      <c r="U59" s="32"/>
    </row>
    <row r="60" spans="1:21" x14ac:dyDescent="0.25">
      <c r="A60" s="6" t="s">
        <v>31</v>
      </c>
      <c r="B60" s="16">
        <v>529712.07262922381</v>
      </c>
      <c r="C60" s="16">
        <v>17146586.917692896</v>
      </c>
      <c r="D60" s="11">
        <f t="shared" si="8"/>
        <v>32.369999999999997</v>
      </c>
      <c r="E60" s="12">
        <v>0.99732198771043867</v>
      </c>
      <c r="F60" s="12">
        <f t="shared" si="11"/>
        <v>1.1002345773126638</v>
      </c>
      <c r="G60" s="16">
        <v>4359.5317271019376</v>
      </c>
      <c r="H60" s="13">
        <f t="shared" si="9"/>
        <v>1</v>
      </c>
      <c r="I60" s="19">
        <v>183276</v>
      </c>
      <c r="J60" s="12">
        <v>0.83263685597189696</v>
      </c>
      <c r="K60" s="12">
        <f t="shared" si="10"/>
        <v>1.1002345773126638</v>
      </c>
      <c r="L60" s="12">
        <v>1.072177664824739</v>
      </c>
      <c r="M60" s="12">
        <f t="shared" si="12"/>
        <v>1.0392504494581334</v>
      </c>
      <c r="N60" s="12">
        <f t="shared" si="13"/>
        <v>1.0783138784161326</v>
      </c>
      <c r="O60" s="14">
        <f t="shared" si="14"/>
        <v>1.0721776648247385</v>
      </c>
      <c r="P60" s="12">
        <f t="shared" si="15"/>
        <v>0.98226988015673311</v>
      </c>
      <c r="T60" s="32"/>
      <c r="U60" s="32"/>
    </row>
    <row r="61" spans="1:21" x14ac:dyDescent="0.25">
      <c r="A61" s="6" t="s">
        <v>32</v>
      </c>
      <c r="B61" s="16">
        <v>552325.16709066927</v>
      </c>
      <c r="C61" s="16">
        <v>19128838.778830498</v>
      </c>
      <c r="D61" s="11">
        <f t="shared" si="8"/>
        <v>34.630000000000003</v>
      </c>
      <c r="E61" s="12">
        <v>0.99160231945388055</v>
      </c>
      <c r="F61" s="12">
        <f t="shared" si="11"/>
        <v>1.1838398136576203</v>
      </c>
      <c r="G61" s="16">
        <v>4940.5298551528022</v>
      </c>
      <c r="H61" s="13">
        <f t="shared" si="9"/>
        <v>1</v>
      </c>
      <c r="I61" s="19">
        <v>194004</v>
      </c>
      <c r="J61" s="12">
        <v>0.84700000000000009</v>
      </c>
      <c r="K61" s="12">
        <f t="shared" si="10"/>
        <v>1.1838398136576203</v>
      </c>
      <c r="L61" s="12">
        <v>1.079918852404504</v>
      </c>
      <c r="M61" s="12">
        <f t="shared" si="12"/>
        <v>1.0571777172457388</v>
      </c>
      <c r="N61" s="12">
        <f t="shared" si="13"/>
        <v>1.1602533925143228</v>
      </c>
      <c r="O61" s="14">
        <f t="shared" si="14"/>
        <v>1.0799188524045036</v>
      </c>
      <c r="P61" s="12">
        <f t="shared" si="15"/>
        <v>0.98936192809403989</v>
      </c>
      <c r="T61" s="32"/>
      <c r="U61" s="32"/>
    </row>
    <row r="62" spans="1:21" x14ac:dyDescent="0.25">
      <c r="A62" s="6" t="s">
        <v>33</v>
      </c>
      <c r="B62" s="16">
        <v>494241.77783304401</v>
      </c>
      <c r="C62" s="16">
        <v>17774268.871775731</v>
      </c>
      <c r="D62" s="11">
        <f t="shared" si="8"/>
        <v>35.96</v>
      </c>
      <c r="E62" s="12">
        <v>0.98661008202668654</v>
      </c>
      <c r="F62" s="12">
        <f t="shared" si="11"/>
        <v>1.2355266513630516</v>
      </c>
      <c r="G62" s="16">
        <v>4705.3603071168582</v>
      </c>
      <c r="H62" s="13">
        <f t="shared" si="9"/>
        <v>1</v>
      </c>
      <c r="I62" s="19">
        <v>173878</v>
      </c>
      <c r="J62" s="12">
        <v>0.86075595590712151</v>
      </c>
      <c r="K62" s="12">
        <f t="shared" si="10"/>
        <v>1.2355266513630516</v>
      </c>
      <c r="L62" s="12">
        <v>1.0915306337741517</v>
      </c>
      <c r="M62" s="12">
        <f t="shared" si="12"/>
        <v>1.0743471270030276</v>
      </c>
      <c r="N62" s="12">
        <f t="shared" si="13"/>
        <v>1.2109104392736978</v>
      </c>
      <c r="O62" s="14">
        <f t="shared" si="14"/>
        <v>1.0915306337741513</v>
      </c>
      <c r="P62" s="12">
        <f t="shared" si="15"/>
        <v>1</v>
      </c>
      <c r="T62" s="32"/>
      <c r="U62" s="32"/>
    </row>
    <row r="63" spans="1:21" x14ac:dyDescent="0.25">
      <c r="A63" s="6" t="s">
        <v>34</v>
      </c>
      <c r="B63" s="16">
        <v>388601.85633652902</v>
      </c>
      <c r="C63" s="16">
        <v>13370919.75046091</v>
      </c>
      <c r="D63" s="11">
        <f t="shared" si="8"/>
        <v>34.409999999999997</v>
      </c>
      <c r="E63" s="12">
        <v>0.98391688417238843</v>
      </c>
      <c r="F63" s="12">
        <f t="shared" si="11"/>
        <v>1.1855073296635632</v>
      </c>
      <c r="G63" s="16">
        <v>3580.1756356280243</v>
      </c>
      <c r="H63" s="13">
        <f t="shared" si="9"/>
        <v>1</v>
      </c>
      <c r="I63" s="19">
        <v>135760</v>
      </c>
      <c r="J63" s="12">
        <v>0.875</v>
      </c>
      <c r="K63" s="12">
        <f t="shared" si="10"/>
        <v>1.1855073296635632</v>
      </c>
      <c r="L63" s="12">
        <v>1.1070130089336816</v>
      </c>
      <c r="M63" s="12">
        <f t="shared" si="12"/>
        <v>1.0921257409563416</v>
      </c>
      <c r="N63" s="12">
        <f t="shared" si="13"/>
        <v>1.1618876854994433</v>
      </c>
      <c r="O63" s="14">
        <f t="shared" si="14"/>
        <v>1.1070130089336812</v>
      </c>
      <c r="P63" s="12">
        <f t="shared" si="15"/>
        <v>1.0141840958746131</v>
      </c>
      <c r="T63" s="32"/>
      <c r="U63" s="32"/>
    </row>
    <row r="64" spans="1:21" x14ac:dyDescent="0.25">
      <c r="A64" s="6" t="s">
        <v>35</v>
      </c>
      <c r="B64" s="16">
        <v>289431.81679402693</v>
      </c>
      <c r="C64" s="16">
        <v>9624370.4298951011</v>
      </c>
      <c r="D64" s="11">
        <f t="shared" si="8"/>
        <v>33.25</v>
      </c>
      <c r="E64" s="12">
        <v>0.98581166983669322</v>
      </c>
      <c r="F64" s="12">
        <f t="shared" si="11"/>
        <v>1.1433407399757318</v>
      </c>
      <c r="G64" s="16">
        <v>2635.1488039185606</v>
      </c>
      <c r="H64" s="13">
        <f t="shared" si="9"/>
        <v>0.93722085691661827</v>
      </c>
      <c r="I64" s="19">
        <v>99164</v>
      </c>
      <c r="J64" s="12">
        <v>0.88914117393711933</v>
      </c>
      <c r="K64" s="12">
        <f t="shared" si="10"/>
        <v>1.1412335717363393</v>
      </c>
      <c r="L64" s="12">
        <v>1.1147541965134466</v>
      </c>
      <c r="M64" s="12">
        <f t="shared" si="12"/>
        <v>1.1097759581724205</v>
      </c>
      <c r="N64" s="12">
        <f t="shared" si="13"/>
        <v>1.1184960228422218</v>
      </c>
      <c r="O64" s="14">
        <f t="shared" si="14"/>
        <v>1.1147541965134462</v>
      </c>
      <c r="P64" s="12">
        <f t="shared" si="15"/>
        <v>1.02127614381192</v>
      </c>
      <c r="T64" s="32"/>
      <c r="U64" s="32"/>
    </row>
    <row r="65" spans="1:21" x14ac:dyDescent="0.25">
      <c r="A65" s="6" t="s">
        <v>36</v>
      </c>
      <c r="B65" s="16">
        <v>213387.9849957226</v>
      </c>
      <c r="C65" s="16">
        <v>7647113.5016208543</v>
      </c>
      <c r="D65" s="11">
        <f t="shared" si="8"/>
        <v>35.840000000000003</v>
      </c>
      <c r="E65" s="12">
        <v>0.99137638056381838</v>
      </c>
      <c r="F65" s="12">
        <f t="shared" si="11"/>
        <v>1.2254833563276324</v>
      </c>
      <c r="G65" s="16">
        <v>2060.0050060184153</v>
      </c>
      <c r="H65" s="13">
        <f t="shared" si="9"/>
        <v>0.82865453316775606</v>
      </c>
      <c r="I65" s="19">
        <v>71351</v>
      </c>
      <c r="J65" s="12">
        <v>0.90400000000000003</v>
      </c>
      <c r="K65" s="12">
        <f t="shared" si="10"/>
        <v>1.2088351826693884</v>
      </c>
      <c r="L65" s="12">
        <v>1.1224953840932117</v>
      </c>
      <c r="M65" s="12">
        <f t="shared" si="12"/>
        <v>1.1283219083708946</v>
      </c>
      <c r="N65" s="12">
        <f t="shared" si="13"/>
        <v>1.1847507623091849</v>
      </c>
      <c r="O65" s="14">
        <f t="shared" si="14"/>
        <v>1.1224953840932113</v>
      </c>
      <c r="P65" s="12">
        <f t="shared" si="15"/>
        <v>1.0283681917492267</v>
      </c>
      <c r="T65" s="32"/>
      <c r="U65" s="32"/>
    </row>
    <row r="66" spans="1:21" x14ac:dyDescent="0.25">
      <c r="A66" s="6" t="s">
        <v>37</v>
      </c>
      <c r="B66" s="16">
        <v>165921.58927264792</v>
      </c>
      <c r="C66" s="16">
        <v>5847623.0197080253</v>
      </c>
      <c r="D66" s="11">
        <f t="shared" si="8"/>
        <v>35.24</v>
      </c>
      <c r="E66" s="12">
        <v>0.98986471272528354</v>
      </c>
      <c r="F66" s="12">
        <f t="shared" si="11"/>
        <v>1.2068076130298127</v>
      </c>
      <c r="G66" s="16">
        <v>1622.1453303478627</v>
      </c>
      <c r="H66" s="13">
        <f t="shared" si="9"/>
        <v>0.73533333265666267</v>
      </c>
      <c r="I66" s="19">
        <v>54477</v>
      </c>
      <c r="J66" s="12">
        <v>0.91775848103147184</v>
      </c>
      <c r="K66" s="12">
        <f t="shared" si="10"/>
        <v>1.1905800677590723</v>
      </c>
      <c r="L66" s="12">
        <v>1.1302365716729765</v>
      </c>
      <c r="M66" s="12">
        <f t="shared" si="12"/>
        <v>1.145494469846243</v>
      </c>
      <c r="N66" s="12">
        <f t="shared" si="13"/>
        <v>1.1668593560892899</v>
      </c>
      <c r="O66" s="14">
        <f t="shared" si="14"/>
        <v>1.1302365716729761</v>
      </c>
      <c r="P66" s="12">
        <f t="shared" si="15"/>
        <v>1.0354602396865331</v>
      </c>
      <c r="T66" s="32"/>
      <c r="U66" s="32"/>
    </row>
    <row r="67" spans="1:21" x14ac:dyDescent="0.25">
      <c r="A67" s="6" t="s">
        <v>38</v>
      </c>
      <c r="B67" s="16">
        <v>134705.16614654587</v>
      </c>
      <c r="C67" s="16">
        <v>4391419.3429678679</v>
      </c>
      <c r="D67" s="11">
        <f t="shared" si="8"/>
        <v>32.6</v>
      </c>
      <c r="E67" s="12">
        <v>0.99807358494205445</v>
      </c>
      <c r="F67" s="12">
        <f t="shared" si="11"/>
        <v>1.1072177066251785</v>
      </c>
      <c r="G67" s="16">
        <v>1314.310059441561</v>
      </c>
      <c r="H67" s="13">
        <f t="shared" si="9"/>
        <v>0.66189376273476619</v>
      </c>
      <c r="I67" s="19">
        <v>43850</v>
      </c>
      <c r="J67" s="12">
        <v>1</v>
      </c>
      <c r="K67" s="12">
        <f t="shared" si="10"/>
        <v>1.1548656653135598</v>
      </c>
      <c r="L67" s="12">
        <v>1.1379777592527416</v>
      </c>
      <c r="M67" s="12">
        <f t="shared" si="12"/>
        <v>1.2481437039501047</v>
      </c>
      <c r="N67" s="12">
        <f t="shared" si="13"/>
        <v>1.1318565152311164</v>
      </c>
      <c r="O67" s="14">
        <f t="shared" si="14"/>
        <v>1.1379777592527411</v>
      </c>
      <c r="P67" s="12">
        <f t="shared" si="15"/>
        <v>1.0425522876238398</v>
      </c>
      <c r="T67" s="32"/>
      <c r="U67" s="32"/>
    </row>
    <row r="68" spans="1:21" x14ac:dyDescent="0.25">
      <c r="A68" s="6" t="s">
        <v>39</v>
      </c>
      <c r="B68" s="16">
        <v>110655.89013711523</v>
      </c>
      <c r="C68" s="16">
        <v>4118267.4815069279</v>
      </c>
      <c r="D68" s="11">
        <f t="shared" si="8"/>
        <v>37.22</v>
      </c>
      <c r="E68" s="12">
        <v>1.0022321343652463</v>
      </c>
      <c r="F68" s="12">
        <f t="shared" si="11"/>
        <v>1.2588849149736345</v>
      </c>
      <c r="G68" s="16">
        <v>1090.8351190283674</v>
      </c>
      <c r="H68" s="13">
        <f t="shared" si="9"/>
        <v>0.60300224406115532</v>
      </c>
      <c r="I68" s="19">
        <v>36095</v>
      </c>
      <c r="J68" s="12">
        <v>1</v>
      </c>
      <c r="K68" s="12">
        <f t="shared" si="10"/>
        <v>1.2546206783012277</v>
      </c>
      <c r="L68" s="12">
        <v>1.1457189468325066</v>
      </c>
      <c r="M68" s="12">
        <f t="shared" si="12"/>
        <v>1.2481437039501047</v>
      </c>
      <c r="N68" s="12">
        <f t="shared" si="13"/>
        <v>1.2296240433240053</v>
      </c>
      <c r="O68" s="14">
        <f t="shared" si="14"/>
        <v>1.1457189468325062</v>
      </c>
      <c r="P68" s="12">
        <f t="shared" si="15"/>
        <v>1.0496443355611464</v>
      </c>
      <c r="T68" s="32"/>
      <c r="U68" s="32"/>
    </row>
    <row r="69" spans="1:21" x14ac:dyDescent="0.25">
      <c r="A69" s="6" t="s">
        <v>40</v>
      </c>
      <c r="B69" s="16">
        <v>91726.479885189561</v>
      </c>
      <c r="C69" s="16">
        <v>3077542.2287486019</v>
      </c>
      <c r="D69" s="11">
        <f t="shared" si="8"/>
        <v>33.549999999999997</v>
      </c>
      <c r="E69" s="12">
        <v>0.99700395356807714</v>
      </c>
      <c r="F69" s="12">
        <f t="shared" si="11"/>
        <v>1.1407057429643024</v>
      </c>
      <c r="G69" s="16">
        <v>926.189805217355</v>
      </c>
      <c r="H69" s="13">
        <f t="shared" si="9"/>
        <v>0.55563471370357309</v>
      </c>
      <c r="I69" s="19">
        <v>29923</v>
      </c>
      <c r="J69" s="12">
        <v>1</v>
      </c>
      <c r="K69" s="12">
        <f t="shared" si="10"/>
        <v>1.1884474432568628</v>
      </c>
      <c r="L69" s="12">
        <v>1.1534601344122717</v>
      </c>
      <c r="M69" s="12">
        <f t="shared" si="12"/>
        <v>1.2481437039501047</v>
      </c>
      <c r="N69" s="12">
        <f t="shared" si="13"/>
        <v>1.1647692212711318</v>
      </c>
      <c r="O69" s="14">
        <f t="shared" si="14"/>
        <v>1.1534601344122712</v>
      </c>
      <c r="P69" s="12">
        <f t="shared" si="15"/>
        <v>1.0567363834984533</v>
      </c>
      <c r="T69" s="32"/>
      <c r="U69" s="32"/>
    </row>
    <row r="70" spans="1:21" x14ac:dyDescent="0.25">
      <c r="A70" s="6" t="s">
        <v>41</v>
      </c>
      <c r="B70" s="16">
        <v>76410.842634550223</v>
      </c>
      <c r="C70" s="16">
        <v>2630678.925669332</v>
      </c>
      <c r="D70" s="11">
        <f t="shared" si="8"/>
        <v>34.43</v>
      </c>
      <c r="E70" s="12">
        <v>0.99214586784194425</v>
      </c>
      <c r="F70" s="12">
        <f t="shared" si="11"/>
        <v>1.1763579145941943</v>
      </c>
      <c r="G70" s="16">
        <v>754.77673805844086</v>
      </c>
      <c r="H70" s="13">
        <f t="shared" si="9"/>
        <v>0.50158971881357406</v>
      </c>
      <c r="I70" s="19">
        <v>25109</v>
      </c>
      <c r="J70" s="12">
        <v>1</v>
      </c>
      <c r="K70" s="12">
        <f t="shared" si="10"/>
        <v>1.212136690052263</v>
      </c>
      <c r="L70" s="12">
        <v>1.1689425095718016</v>
      </c>
      <c r="M70" s="12">
        <f t="shared" si="12"/>
        <v>1.2481437039501047</v>
      </c>
      <c r="N70" s="12">
        <f t="shared" si="13"/>
        <v>1.1879864915837024</v>
      </c>
      <c r="O70" s="14">
        <f t="shared" si="14"/>
        <v>1.1689425095718011</v>
      </c>
      <c r="P70" s="12">
        <f t="shared" si="15"/>
        <v>1.0709204793730664</v>
      </c>
      <c r="T70" s="32"/>
      <c r="U70" s="32"/>
    </row>
    <row r="71" spans="1:21" x14ac:dyDescent="0.25">
      <c r="A71" s="6" t="s">
        <v>42</v>
      </c>
      <c r="B71" s="16">
        <v>64537.571197492645</v>
      </c>
      <c r="C71" s="16">
        <v>2574915.5123866769</v>
      </c>
      <c r="D71" s="11">
        <f t="shared" si="8"/>
        <v>39.9</v>
      </c>
      <c r="E71" s="12">
        <v>0.99909259125394267</v>
      </c>
      <c r="F71" s="12">
        <f t="shared" si="11"/>
        <v>1.3537707963421137</v>
      </c>
      <c r="G71" s="16">
        <v>691.30031185881091</v>
      </c>
      <c r="H71" s="13">
        <f t="shared" si="9"/>
        <v>0.48003482924291058</v>
      </c>
      <c r="I71" s="19">
        <v>21266</v>
      </c>
      <c r="J71" s="12">
        <v>1</v>
      </c>
      <c r="K71" s="12">
        <f t="shared" si="10"/>
        <v>1.2988483872099277</v>
      </c>
      <c r="L71" s="12">
        <v>1.1921660723110967</v>
      </c>
      <c r="M71" s="12">
        <f t="shared" si="12"/>
        <v>1.2481437039501047</v>
      </c>
      <c r="N71" s="12">
        <f t="shared" si="13"/>
        <v>1.2729705744276603</v>
      </c>
      <c r="O71" s="14">
        <f t="shared" si="14"/>
        <v>1.1921660723110963</v>
      </c>
      <c r="P71" s="12">
        <f t="shared" si="15"/>
        <v>1.0921966231849867</v>
      </c>
      <c r="T71" s="32"/>
      <c r="U71" s="32"/>
    </row>
    <row r="72" spans="1:21" x14ac:dyDescent="0.25">
      <c r="A72" s="6" t="s">
        <v>43</v>
      </c>
      <c r="B72" s="16">
        <v>54013.392430610518</v>
      </c>
      <c r="C72" s="16">
        <v>1965504.7143919147</v>
      </c>
      <c r="D72" s="11">
        <f t="shared" si="8"/>
        <v>36.39</v>
      </c>
      <c r="E72" s="12">
        <v>1.0047122890209155</v>
      </c>
      <c r="F72" s="12">
        <f t="shared" si="11"/>
        <v>1.2277736975189111</v>
      </c>
      <c r="G72" s="16">
        <v>572.15050613979179</v>
      </c>
      <c r="H72" s="13">
        <f t="shared" si="9"/>
        <v>0.43671138682192678</v>
      </c>
      <c r="I72" s="19">
        <v>17837</v>
      </c>
      <c r="J72" s="12">
        <v>1</v>
      </c>
      <c r="K72" s="12">
        <f t="shared" si="10"/>
        <v>1.2392478901919666</v>
      </c>
      <c r="L72" s="12">
        <v>1.2076484474706268</v>
      </c>
      <c r="M72" s="12">
        <f t="shared" si="12"/>
        <v>1.2481437039501047</v>
      </c>
      <c r="N72" s="12">
        <f t="shared" si="13"/>
        <v>1.2145575374079165</v>
      </c>
      <c r="O72" s="14">
        <f t="shared" si="14"/>
        <v>1.2076484474706264</v>
      </c>
      <c r="P72" s="12">
        <f t="shared" si="15"/>
        <v>1.1063807190596</v>
      </c>
      <c r="T72" s="32"/>
      <c r="U72" s="32"/>
    </row>
    <row r="73" spans="1:21" x14ac:dyDescent="0.25">
      <c r="A73" s="6" t="s">
        <v>44</v>
      </c>
      <c r="B73" s="16">
        <v>97022.185763444184</v>
      </c>
      <c r="C73" s="16">
        <v>4137826.6498267381</v>
      </c>
      <c r="D73" s="11">
        <f t="shared" si="8"/>
        <v>42.65</v>
      </c>
      <c r="E73" s="12">
        <v>1.0074379492361829</v>
      </c>
      <c r="F73" s="12">
        <f t="shared" si="11"/>
        <v>1.4350885957398685</v>
      </c>
      <c r="G73" s="16">
        <v>1089.322682467393</v>
      </c>
      <c r="H73" s="13">
        <f t="shared" si="9"/>
        <v>0.6025840695060436</v>
      </c>
      <c r="I73" s="19">
        <v>32408</v>
      </c>
      <c r="J73" s="12">
        <v>1</v>
      </c>
      <c r="K73" s="12">
        <f t="shared" si="10"/>
        <v>1.3607937176181475</v>
      </c>
      <c r="L73" s="12">
        <v>1.2231308226301569</v>
      </c>
      <c r="M73" s="12">
        <f t="shared" si="12"/>
        <v>1.2481437039501047</v>
      </c>
      <c r="N73" s="12">
        <f t="shared" si="13"/>
        <v>1.3336817271760202</v>
      </c>
      <c r="O73" s="14">
        <f t="shared" si="14"/>
        <v>1.2231308226301565</v>
      </c>
      <c r="P73" s="12">
        <f t="shared" si="15"/>
        <v>1.1205648149342133</v>
      </c>
      <c r="T73" s="32"/>
      <c r="U73" s="32"/>
    </row>
    <row r="74" spans="1:21" x14ac:dyDescent="0.25">
      <c r="A74" s="6" t="s">
        <v>45</v>
      </c>
      <c r="B74" s="16">
        <v>61256.453715464493</v>
      </c>
      <c r="C74" s="16">
        <v>2573268.4976064367</v>
      </c>
      <c r="D74" s="11">
        <f t="shared" si="8"/>
        <v>42.01</v>
      </c>
      <c r="E74" s="12">
        <v>1.012030524934753</v>
      </c>
      <c r="F74" s="12">
        <f t="shared" si="11"/>
        <v>1.4071391736943715</v>
      </c>
      <c r="G74" s="16">
        <v>722.64175681530594</v>
      </c>
      <c r="H74" s="13">
        <f t="shared" si="9"/>
        <v>0.49079586958846949</v>
      </c>
      <c r="I74" s="19">
        <v>20589</v>
      </c>
      <c r="J74" s="12">
        <v>1</v>
      </c>
      <c r="K74" s="12">
        <f t="shared" si="10"/>
        <v>1.3261780237838692</v>
      </c>
      <c r="L74" s="12">
        <v>1.238613197789687</v>
      </c>
      <c r="M74" s="12">
        <f t="shared" si="12"/>
        <v>1.2481437039501047</v>
      </c>
      <c r="N74" s="12">
        <f t="shared" si="13"/>
        <v>1.2997557046330124</v>
      </c>
      <c r="O74" s="14">
        <f t="shared" si="14"/>
        <v>1.2386131977896866</v>
      </c>
      <c r="P74" s="12">
        <f t="shared" si="15"/>
        <v>1.1347489108088269</v>
      </c>
      <c r="T74" s="32"/>
      <c r="U74" s="32"/>
    </row>
    <row r="75" spans="1:21" x14ac:dyDescent="0.25">
      <c r="A75" s="6" t="s">
        <v>46</v>
      </c>
      <c r="B75" s="16">
        <v>38239.407220405163</v>
      </c>
      <c r="C75" s="16">
        <v>1946920.8776014079</v>
      </c>
      <c r="D75" s="11">
        <f t="shared" si="8"/>
        <v>50.91</v>
      </c>
      <c r="E75" s="12">
        <v>1.0113702931594892</v>
      </c>
      <c r="F75" s="12">
        <f t="shared" si="11"/>
        <v>1.7063608883282282</v>
      </c>
      <c r="G75" s="16">
        <v>508.94698049455747</v>
      </c>
      <c r="H75" s="13">
        <f t="shared" si="9"/>
        <v>0.41188468470942913</v>
      </c>
      <c r="I75" s="19">
        <v>13028</v>
      </c>
      <c r="J75" s="12">
        <v>1</v>
      </c>
      <c r="K75" s="12">
        <f t="shared" si="10"/>
        <v>1.4368763444661306</v>
      </c>
      <c r="L75" s="12">
        <v>1.2540955729492169</v>
      </c>
      <c r="M75" s="12">
        <f t="shared" si="12"/>
        <v>1.2481437039501047</v>
      </c>
      <c r="N75" s="12">
        <f t="shared" si="13"/>
        <v>1.4082485096860937</v>
      </c>
      <c r="O75" s="14">
        <f t="shared" si="14"/>
        <v>1.2540955729492163</v>
      </c>
      <c r="P75" s="12">
        <f t="shared" si="15"/>
        <v>1.1489330066834398</v>
      </c>
      <c r="T75" s="32"/>
      <c r="U75" s="32"/>
    </row>
    <row r="76" spans="1:21" x14ac:dyDescent="0.25">
      <c r="A76" s="6" t="s">
        <v>47</v>
      </c>
      <c r="B76" s="16">
        <v>24674.228782092523</v>
      </c>
      <c r="C76" s="16">
        <v>1022642.3596143038</v>
      </c>
      <c r="D76" s="11">
        <f t="shared" si="8"/>
        <v>41.45</v>
      </c>
      <c r="E76" s="12">
        <v>1.0071357096165605</v>
      </c>
      <c r="F76" s="12">
        <f t="shared" si="11"/>
        <v>1.3951295067252254</v>
      </c>
      <c r="G76" s="16">
        <v>307.55272250513883</v>
      </c>
      <c r="H76" s="13">
        <f t="shared" si="9"/>
        <v>0.32018365693517153</v>
      </c>
      <c r="I76" s="19">
        <v>8487</v>
      </c>
      <c r="J76" s="12">
        <v>1</v>
      </c>
      <c r="K76" s="12">
        <f t="shared" si="10"/>
        <v>1.2952061558001948</v>
      </c>
      <c r="L76" s="12">
        <v>1.2618367605289817</v>
      </c>
      <c r="M76" s="12">
        <f t="shared" si="12"/>
        <v>1.2481437039501047</v>
      </c>
      <c r="N76" s="12">
        <f t="shared" si="13"/>
        <v>1.2694009095957197</v>
      </c>
      <c r="O76" s="14">
        <f t="shared" si="14"/>
        <v>1.2618367605289811</v>
      </c>
      <c r="P76" s="12">
        <f t="shared" si="15"/>
        <v>1.1560250546207462</v>
      </c>
      <c r="T76" s="32"/>
      <c r="U76" s="32"/>
    </row>
    <row r="77" spans="1:21" x14ac:dyDescent="0.25">
      <c r="A77" s="6" t="s">
        <v>48</v>
      </c>
      <c r="B77" s="16">
        <v>15922.85824679142</v>
      </c>
      <c r="C77" s="16">
        <v>863765.96091197955</v>
      </c>
      <c r="D77" s="11">
        <f t="shared" si="8"/>
        <v>54.25</v>
      </c>
      <c r="E77" s="12">
        <v>1.0301032855254977</v>
      </c>
      <c r="F77" s="12">
        <f t="shared" si="11"/>
        <v>1.7852414186887262</v>
      </c>
      <c r="G77" s="16">
        <v>199.46026935423899</v>
      </c>
      <c r="H77" s="13">
        <f t="shared" si="9"/>
        <v>0.25785025974664638</v>
      </c>
      <c r="I77" s="19">
        <v>5519</v>
      </c>
      <c r="J77" s="12">
        <v>1</v>
      </c>
      <c r="K77" s="12">
        <f t="shared" si="10"/>
        <v>1.3866344892047884</v>
      </c>
      <c r="L77" s="12">
        <v>1.2657073543188644</v>
      </c>
      <c r="M77" s="12">
        <f t="shared" si="12"/>
        <v>1.2481437039501047</v>
      </c>
      <c r="N77" s="12">
        <f t="shared" si="13"/>
        <v>1.3590076560328603</v>
      </c>
      <c r="O77" s="14">
        <f t="shared" si="14"/>
        <v>1.2657073543188637</v>
      </c>
      <c r="P77" s="12">
        <f t="shared" si="15"/>
        <v>1.1595710785893998</v>
      </c>
      <c r="T77" s="32"/>
      <c r="U77" s="32"/>
    </row>
    <row r="78" spans="1:21" x14ac:dyDescent="0.25">
      <c r="A78" s="6" t="s">
        <v>49</v>
      </c>
      <c r="B78" s="16">
        <v>39029.579511123076</v>
      </c>
      <c r="C78" s="16">
        <v>2150077.6650155988</v>
      </c>
      <c r="D78" s="11">
        <f t="shared" si="8"/>
        <v>55.09</v>
      </c>
      <c r="E78" s="12">
        <v>1.0181450807551711</v>
      </c>
      <c r="F78" s="12">
        <f t="shared" si="11"/>
        <v>1.8341763491441978</v>
      </c>
      <c r="G78" s="16">
        <v>605.30969713770423</v>
      </c>
      <c r="H78" s="13">
        <f t="shared" si="9"/>
        <v>0.44918804419296537</v>
      </c>
      <c r="I78" s="19">
        <v>13398</v>
      </c>
      <c r="J78" s="12">
        <v>1</v>
      </c>
      <c r="K78" s="12">
        <f t="shared" si="10"/>
        <v>1.5113825616780692</v>
      </c>
      <c r="L78" s="12">
        <v>1.292801510848042</v>
      </c>
      <c r="M78" s="12">
        <f t="shared" si="12"/>
        <v>1.2481437039501047</v>
      </c>
      <c r="N78" s="12">
        <f t="shared" si="13"/>
        <v>1.4812702904086688</v>
      </c>
      <c r="O78" s="14">
        <f t="shared" si="14"/>
        <v>1.2928015108480413</v>
      </c>
      <c r="P78" s="12">
        <f t="shared" si="15"/>
        <v>1.1843932463699731</v>
      </c>
      <c r="T78" s="32"/>
      <c r="U78" s="32"/>
    </row>
    <row r="79" spans="1:21" x14ac:dyDescent="0.25">
      <c r="A79" s="6" t="s">
        <v>50</v>
      </c>
      <c r="B79" s="16">
        <v>122149.49837286901</v>
      </c>
      <c r="C79" s="16">
        <v>1530007.6293762533</v>
      </c>
      <c r="D79" s="11">
        <f t="shared" si="8"/>
        <v>12.53</v>
      </c>
      <c r="E79" s="12">
        <v>0.98512811986128912</v>
      </c>
      <c r="F79" s="12">
        <f t="shared" si="11"/>
        <v>0.43115789119050901</v>
      </c>
      <c r="G79" s="16">
        <v>357.6567850329302</v>
      </c>
      <c r="H79" s="13">
        <f t="shared" si="9"/>
        <v>0.34528094118313291</v>
      </c>
      <c r="I79" s="19">
        <v>39861</v>
      </c>
      <c r="J79" s="12">
        <v>0.57025830050647164</v>
      </c>
      <c r="K79" s="12">
        <f t="shared" si="10"/>
        <v>0.61487625991075812</v>
      </c>
      <c r="L79" s="12">
        <v>0.77414194300378592</v>
      </c>
      <c r="M79" s="12">
        <f t="shared" si="12"/>
        <v>0.71176430740243934</v>
      </c>
      <c r="N79" s="12">
        <f t="shared" si="13"/>
        <v>0.60262567478094831</v>
      </c>
      <c r="O79" s="14">
        <f t="shared" si="14"/>
        <v>0.77414194300378558</v>
      </c>
      <c r="P79" s="12">
        <f t="shared" si="15"/>
        <v>0.70922603457042632</v>
      </c>
      <c r="T79" s="32"/>
      <c r="U79" s="32"/>
    </row>
    <row r="80" spans="1:21" x14ac:dyDescent="0.25">
      <c r="A80" s="6" t="s">
        <v>20</v>
      </c>
      <c r="B80" s="16">
        <f>SUM(B52:B79)</f>
        <v>6300078.5833399994</v>
      </c>
      <c r="C80" s="16">
        <f>SUM(C52:C79)</f>
        <v>185849234.91000003</v>
      </c>
      <c r="D80" s="11">
        <f>ROUND(SUM(C52:C79)/SUM(B52:B79),2)</f>
        <v>29.5</v>
      </c>
      <c r="E80" s="12"/>
      <c r="F80" s="12"/>
      <c r="G80" s="16">
        <f>SUM(G52:G79)</f>
        <v>48467.999999999993</v>
      </c>
      <c r="H80" s="13"/>
      <c r="I80" s="16">
        <f>SUM(I52:I79)</f>
        <v>2084893</v>
      </c>
      <c r="J80" s="12">
        <f>SUMPRODUCT(J52:J79,I52:I79)/SUM(I52:I79)</f>
        <v>0.80118979636336463</v>
      </c>
      <c r="K80" s="12">
        <f>SUMPRODUCT(K52:K79,I52:I79)/SUM(I52:I79)</f>
        <v>1.020328681041117</v>
      </c>
      <c r="L80" s="12">
        <f>SUMPRODUCT(L52:L79,I52:I79)/SUM(I52:I79)</f>
        <v>1.0000000000000004</v>
      </c>
      <c r="M80" s="12"/>
      <c r="N80" s="12"/>
      <c r="O80" s="14"/>
      <c r="P80" s="12"/>
    </row>
    <row r="81" spans="1:16" x14ac:dyDescent="0.25">
      <c r="A81" s="6"/>
      <c r="B81" s="10"/>
      <c r="C81" s="10"/>
      <c r="D81" s="11"/>
      <c r="E81" s="12"/>
      <c r="F81" s="12"/>
      <c r="G81" s="10"/>
      <c r="H81" s="13"/>
      <c r="I81" s="13"/>
      <c r="J81" s="12"/>
      <c r="K81" s="12"/>
      <c r="L81" s="12"/>
      <c r="M81" s="12"/>
      <c r="N81" s="12"/>
      <c r="O81" s="14"/>
      <c r="P81" s="12"/>
    </row>
    <row r="82" spans="1:16" x14ac:dyDescent="0.25">
      <c r="A82" s="9" t="s">
        <v>209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25">
      <c r="A83" s="39" t="s">
        <v>51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16" ht="64.5" x14ac:dyDescent="0.25">
      <c r="A84" s="4" t="s">
        <v>0</v>
      </c>
      <c r="B84" s="24" t="s">
        <v>10</v>
      </c>
      <c r="C84" s="25" t="s">
        <v>1</v>
      </c>
      <c r="D84" s="26" t="s">
        <v>2</v>
      </c>
      <c r="E84" s="27" t="s">
        <v>12</v>
      </c>
      <c r="F84" s="27" t="s">
        <v>13</v>
      </c>
      <c r="G84" s="24" t="s">
        <v>11</v>
      </c>
      <c r="H84" s="2" t="s">
        <v>3</v>
      </c>
      <c r="I84" s="20" t="s">
        <v>22</v>
      </c>
      <c r="J84" s="3" t="s">
        <v>6</v>
      </c>
      <c r="K84" s="3" t="s">
        <v>4</v>
      </c>
      <c r="L84" s="3" t="s">
        <v>8</v>
      </c>
      <c r="M84" s="3" t="s">
        <v>7</v>
      </c>
      <c r="N84" s="3" t="s">
        <v>5</v>
      </c>
      <c r="O84" s="3" t="s">
        <v>9</v>
      </c>
      <c r="P84" s="3" t="s">
        <v>14</v>
      </c>
    </row>
    <row r="85" spans="1:16" x14ac:dyDescent="0.25">
      <c r="A85" s="6" t="s">
        <v>52</v>
      </c>
      <c r="B85" s="16">
        <v>3933671.3333299998</v>
      </c>
      <c r="C85" s="16">
        <v>132481807.77</v>
      </c>
      <c r="D85" s="11">
        <f t="shared" ref="D85:D86" si="16">ROUND(C85/B85,2)</f>
        <v>33.68</v>
      </c>
      <c r="E85" s="12">
        <v>1.0363050080352925</v>
      </c>
      <c r="F85" s="12">
        <f>D85/(E85*D$87)</f>
        <v>1.1016977689017939</v>
      </c>
      <c r="G85" s="16">
        <v>35794</v>
      </c>
      <c r="H85" s="13">
        <f t="shared" ref="H85:H86" si="17">MIN(SQRT(G85/3000),1)</f>
        <v>1</v>
      </c>
      <c r="I85" s="19">
        <v>1277924</v>
      </c>
      <c r="J85" s="12">
        <v>1</v>
      </c>
      <c r="K85" s="12">
        <f t="shared" ref="K85:K86" si="18">F85*H85+M85*(1-H85)</f>
        <v>1.1016977689017939</v>
      </c>
      <c r="L85" s="12">
        <v>1.1182438402066022</v>
      </c>
      <c r="M85" s="12">
        <f>J85/$J$87</f>
        <v>1.0509651435902372</v>
      </c>
      <c r="N85" s="12">
        <f>K85/$K$87</f>
        <v>1.1117285296550179</v>
      </c>
      <c r="O85" s="14">
        <f>L85/$L$87</f>
        <v>1.0984084144649775</v>
      </c>
      <c r="P85" s="12">
        <f>O85/$O$85</f>
        <v>1</v>
      </c>
    </row>
    <row r="86" spans="1:16" x14ac:dyDescent="0.25">
      <c r="A86" s="6" t="s">
        <v>53</v>
      </c>
      <c r="B86" s="16">
        <v>2366407.25</v>
      </c>
      <c r="C86" s="16">
        <v>53367427.140000001</v>
      </c>
      <c r="D86" s="11">
        <f t="shared" si="16"/>
        <v>22.55</v>
      </c>
      <c r="E86" s="12">
        <v>0.93643047453196149</v>
      </c>
      <c r="F86" s="12">
        <f>D86/(E86*D$87)</f>
        <v>0.81629848712802311</v>
      </c>
      <c r="G86" s="16">
        <v>12674</v>
      </c>
      <c r="H86" s="13">
        <f t="shared" si="17"/>
        <v>1</v>
      </c>
      <c r="I86" s="19">
        <v>810014</v>
      </c>
      <c r="J86" s="12">
        <v>0.875</v>
      </c>
      <c r="K86" s="12">
        <f t="shared" si="18"/>
        <v>0.81629848712802311</v>
      </c>
      <c r="L86" s="12">
        <v>0.86</v>
      </c>
      <c r="M86" s="12">
        <f>J86/$J$87</f>
        <v>0.91959450064145754</v>
      </c>
      <c r="N86" s="12">
        <f>K86/$K$87</f>
        <v>0.82373073856642087</v>
      </c>
      <c r="O86" s="14">
        <f>L86/$L$87</f>
        <v>0.84474530730735298</v>
      </c>
      <c r="P86" s="12">
        <f>O86/$O$85</f>
        <v>0.7690630335518861</v>
      </c>
    </row>
    <row r="87" spans="1:16" x14ac:dyDescent="0.25">
      <c r="A87" s="6" t="s">
        <v>20</v>
      </c>
      <c r="B87" s="16">
        <f>SUM(B85:B86)</f>
        <v>6300078.5833299998</v>
      </c>
      <c r="C87" s="16">
        <f>SUM(C85:C86)</f>
        <v>185849234.91</v>
      </c>
      <c r="D87" s="11">
        <f>ROUND(SUM(C85:C86)/SUM(B85:B86),2)</f>
        <v>29.5</v>
      </c>
      <c r="E87" s="12"/>
      <c r="F87" s="12"/>
      <c r="G87" s="16">
        <f>SUM(G85:G86)</f>
        <v>48468</v>
      </c>
      <c r="H87" s="13"/>
      <c r="I87" s="16">
        <f>SUM(I85:I86)</f>
        <v>2087938</v>
      </c>
      <c r="J87" s="12">
        <f>SUMPRODUCT(J85:J86,I85:I86)/SUM(I85:I86)</f>
        <v>0.95150634262128475</v>
      </c>
      <c r="K87" s="12">
        <f>SUMPRODUCT(K85:K86,I85:I86)/SUM(I85:I86)</f>
        <v>0.99097732901004465</v>
      </c>
      <c r="L87" s="12">
        <f>SUMPRODUCT(L85:L86,I85:I86)/SUM(I85:I86)</f>
        <v>1.0180583337494609</v>
      </c>
      <c r="M87" s="12"/>
      <c r="N87" s="12"/>
      <c r="O87" s="14"/>
      <c r="P87" s="12"/>
    </row>
    <row r="88" spans="1:16" x14ac:dyDescent="0.25">
      <c r="A88" s="6"/>
      <c r="B88" s="10"/>
      <c r="C88" s="10"/>
      <c r="D88" s="11"/>
      <c r="E88" s="12"/>
      <c r="F88" s="12"/>
      <c r="G88" s="10"/>
      <c r="H88" s="13"/>
      <c r="I88" s="13"/>
      <c r="J88" s="12"/>
      <c r="K88" s="12"/>
      <c r="L88" s="12"/>
      <c r="M88" s="12"/>
      <c r="N88" s="12"/>
      <c r="O88" s="14"/>
      <c r="P88" s="12"/>
    </row>
    <row r="89" spans="1:16" x14ac:dyDescent="0.25">
      <c r="A89" s="9" t="s">
        <v>209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25">
      <c r="A90" s="39" t="s">
        <v>54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  <row r="91" spans="1:16" ht="64.5" x14ac:dyDescent="0.25">
      <c r="A91" s="4" t="s">
        <v>0</v>
      </c>
      <c r="B91" s="24" t="s">
        <v>10</v>
      </c>
      <c r="C91" s="25" t="s">
        <v>1</v>
      </c>
      <c r="D91" s="26" t="s">
        <v>2</v>
      </c>
      <c r="E91" s="27" t="s">
        <v>12</v>
      </c>
      <c r="F91" s="27" t="s">
        <v>13</v>
      </c>
      <c r="G91" s="24" t="s">
        <v>11</v>
      </c>
      <c r="H91" s="2" t="s">
        <v>3</v>
      </c>
      <c r="I91" s="20" t="s">
        <v>22</v>
      </c>
      <c r="J91" s="3" t="s">
        <v>6</v>
      </c>
      <c r="K91" s="3" t="s">
        <v>4</v>
      </c>
      <c r="L91" s="3" t="s">
        <v>8</v>
      </c>
      <c r="M91" s="3" t="s">
        <v>7</v>
      </c>
      <c r="N91" s="3" t="s">
        <v>5</v>
      </c>
      <c r="O91" s="3" t="s">
        <v>9</v>
      </c>
      <c r="P91" s="3" t="s">
        <v>14</v>
      </c>
    </row>
    <row r="92" spans="1:16" x14ac:dyDescent="0.25">
      <c r="A92" s="6" t="s">
        <v>55</v>
      </c>
      <c r="B92" s="16">
        <v>6163525.4166700002</v>
      </c>
      <c r="C92" s="16">
        <v>183088320.21000001</v>
      </c>
      <c r="D92" s="11">
        <f t="shared" ref="D92:D94" si="19">ROUND(C92/B92,2)</f>
        <v>29.71</v>
      </c>
      <c r="E92" s="12">
        <v>0.9972031473141385</v>
      </c>
      <c r="F92" s="12">
        <f>D92/(E92*D$95)</f>
        <v>1.0099433067177581</v>
      </c>
      <c r="G92" s="16">
        <v>47813</v>
      </c>
      <c r="H92" s="13">
        <f t="shared" ref="H92:H94" si="20">MIN(SQRT(G92/3000),1)</f>
        <v>1</v>
      </c>
      <c r="I92" s="19">
        <v>2046769</v>
      </c>
      <c r="J92" s="12">
        <v>1</v>
      </c>
      <c r="K92" s="12">
        <f t="shared" ref="K92:K94" si="21">F92*H92+M92*(1-H92)</f>
        <v>1.0099433067177581</v>
      </c>
      <c r="L92" s="12">
        <v>1.003407236635343</v>
      </c>
      <c r="M92" s="12">
        <f>J92/$J$95</f>
        <v>1.0001864625327073</v>
      </c>
      <c r="N92" s="12">
        <f>K92/$K$95</f>
        <v>1.0033934191280083</v>
      </c>
      <c r="O92" s="14">
        <f>L92/$L$95</f>
        <v>1.0016666247183879</v>
      </c>
      <c r="P92" s="12">
        <f>O92/$O$92</f>
        <v>1</v>
      </c>
    </row>
    <row r="93" spans="1:16" x14ac:dyDescent="0.25">
      <c r="A93" s="6" t="s">
        <v>56</v>
      </c>
      <c r="B93" s="16">
        <v>118742.75</v>
      </c>
      <c r="C93" s="16">
        <v>2494751.4700000002</v>
      </c>
      <c r="D93" s="11">
        <f t="shared" si="19"/>
        <v>21.01</v>
      </c>
      <c r="E93" s="12">
        <v>1.1406420782907181</v>
      </c>
      <c r="F93" s="12">
        <f t="shared" ref="F93:F94" si="22">D93/(E93*D$95)</f>
        <v>0.62438814364779871</v>
      </c>
      <c r="G93" s="16">
        <v>593</v>
      </c>
      <c r="H93" s="13">
        <f t="shared" si="20"/>
        <v>0.4445971959725642</v>
      </c>
      <c r="I93" s="19">
        <v>35981</v>
      </c>
      <c r="J93" s="12">
        <v>1</v>
      </c>
      <c r="K93" s="12">
        <f t="shared" si="21"/>
        <v>0.83310758370527349</v>
      </c>
      <c r="L93" s="12">
        <v>0.92</v>
      </c>
      <c r="M93" s="12">
        <f t="shared" ref="M93:M94" si="23">J93/$J$95</f>
        <v>1.0001864625327073</v>
      </c>
      <c r="N93" s="12">
        <f t="shared" ref="N93:N94" si="24">K93/$K$95</f>
        <v>0.82770454673563232</v>
      </c>
      <c r="O93" s="14">
        <f t="shared" ref="O93:O94" si="25">L93/$L$95</f>
        <v>0.91840407473144359</v>
      </c>
      <c r="P93" s="12">
        <f t="shared" ref="P93:P94" si="26">O93/$O$92</f>
        <v>0.9168759865485655</v>
      </c>
    </row>
    <row r="94" spans="1:16" x14ac:dyDescent="0.25">
      <c r="A94" s="6" t="s">
        <v>57</v>
      </c>
      <c r="B94" s="16">
        <v>17810.416669999999</v>
      </c>
      <c r="C94" s="16">
        <v>266163.23</v>
      </c>
      <c r="D94" s="11">
        <f t="shared" si="19"/>
        <v>14.94</v>
      </c>
      <c r="E94" s="12">
        <v>1.0453706094044208</v>
      </c>
      <c r="F94" s="12">
        <f t="shared" si="22"/>
        <v>0.48446041376142784</v>
      </c>
      <c r="G94" s="16">
        <v>62</v>
      </c>
      <c r="H94" s="13">
        <f t="shared" si="20"/>
        <v>0.14375905768565217</v>
      </c>
      <c r="I94" s="19">
        <v>5190</v>
      </c>
      <c r="J94" s="12">
        <v>0.92500000000000004</v>
      </c>
      <c r="K94" s="12">
        <f t="shared" si="21"/>
        <v>0.86181612679972397</v>
      </c>
      <c r="L94" s="12">
        <v>0.91</v>
      </c>
      <c r="M94" s="12">
        <f t="shared" si="23"/>
        <v>0.92517247784275425</v>
      </c>
      <c r="N94" s="12">
        <f t="shared" si="24"/>
        <v>0.85622690340864371</v>
      </c>
      <c r="O94" s="14">
        <f t="shared" si="25"/>
        <v>0.90842142174523222</v>
      </c>
      <c r="P94" s="12">
        <f t="shared" si="26"/>
        <v>0.90690994321651586</v>
      </c>
    </row>
    <row r="95" spans="1:16" x14ac:dyDescent="0.25">
      <c r="A95" s="28" t="s">
        <v>20</v>
      </c>
      <c r="B95" s="16">
        <f>SUM(B92:B94)</f>
        <v>6300078.5833400004</v>
      </c>
      <c r="C95" s="16">
        <f>SUM(C92:C94)</f>
        <v>185849234.91</v>
      </c>
      <c r="D95" s="11">
        <f>ROUND(SUM(C92:C94)/SUM(B92:B94),2)</f>
        <v>29.5</v>
      </c>
      <c r="E95" s="10"/>
      <c r="F95" s="10"/>
      <c r="G95" s="16">
        <f>SUM(G92:G94)</f>
        <v>48468</v>
      </c>
      <c r="H95" s="10"/>
      <c r="I95" s="16">
        <f>SUM(I92:I94)</f>
        <v>2087940</v>
      </c>
      <c r="J95" s="12">
        <f>SUMPRODUCT(J92:J94,I92:I94)/SUM(I92:I94)</f>
        <v>0.99981357222908707</v>
      </c>
      <c r="K95" s="12">
        <f>SUMPRODUCT(K92:K94,I92:I94)/SUM(I92:I94)</f>
        <v>1.0065277362447145</v>
      </c>
      <c r="L95" s="12">
        <f>SUMPRODUCT(L92:L94,I92:I94)/SUM(I92:I94)</f>
        <v>1.0017377157968546</v>
      </c>
      <c r="M95" s="10"/>
      <c r="N95" s="10"/>
      <c r="O95" s="10"/>
      <c r="P95" s="10"/>
    </row>
    <row r="96" spans="1:1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23" x14ac:dyDescent="0.25">
      <c r="A97" s="9" t="s">
        <v>209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23" x14ac:dyDescent="0.25">
      <c r="A98" s="39" t="s">
        <v>58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1:23" ht="64.5" x14ac:dyDescent="0.25">
      <c r="A99" s="4" t="s">
        <v>0</v>
      </c>
      <c r="B99" s="24" t="s">
        <v>10</v>
      </c>
      <c r="C99" s="25" t="s">
        <v>1</v>
      </c>
      <c r="D99" s="26" t="s">
        <v>2</v>
      </c>
      <c r="E99" s="27" t="s">
        <v>12</v>
      </c>
      <c r="F99" s="27" t="s">
        <v>13</v>
      </c>
      <c r="G99" s="24" t="s">
        <v>11</v>
      </c>
      <c r="H99" s="2" t="s">
        <v>3</v>
      </c>
      <c r="I99" s="20" t="s">
        <v>22</v>
      </c>
      <c r="J99" s="3" t="s">
        <v>6</v>
      </c>
      <c r="K99" s="3" t="s">
        <v>4</v>
      </c>
      <c r="L99" s="3" t="s">
        <v>8</v>
      </c>
      <c r="M99" s="3" t="s">
        <v>7</v>
      </c>
      <c r="N99" s="3" t="s">
        <v>5</v>
      </c>
      <c r="O99" s="3" t="s">
        <v>9</v>
      </c>
      <c r="P99" s="3" t="s">
        <v>14</v>
      </c>
    </row>
    <row r="100" spans="1:23" x14ac:dyDescent="0.25">
      <c r="A100" s="6" t="s">
        <v>59</v>
      </c>
      <c r="B100" s="16">
        <v>1090799.5</v>
      </c>
      <c r="C100" s="16">
        <v>26916631.059999999</v>
      </c>
      <c r="D100" s="11">
        <f t="shared" ref="D100:D166" si="27">ROUND(C100/B100,2)</f>
        <v>24.68</v>
      </c>
      <c r="E100" s="12">
        <v>0.72776472877235576</v>
      </c>
      <c r="F100" s="12">
        <f>D100/(E100*D$223)</f>
        <v>1.1495613024593507</v>
      </c>
      <c r="G100" s="16">
        <v>6617</v>
      </c>
      <c r="H100" s="13">
        <f t="shared" ref="H100:H166" si="28">MIN(SQRT(G100/3000),1)</f>
        <v>1</v>
      </c>
      <c r="I100" s="19">
        <v>377666</v>
      </c>
      <c r="J100" s="12">
        <v>1.0860000000000001</v>
      </c>
      <c r="K100" s="12">
        <f t="shared" ref="K100:K166" si="29">F100*H100+M100*(1-H100)</f>
        <v>1.1495613024593507</v>
      </c>
      <c r="L100" s="12">
        <v>1.1164576138925988</v>
      </c>
      <c r="M100" s="12">
        <f>J100/$J$223</f>
        <v>1.0192217093888658</v>
      </c>
      <c r="N100" s="12">
        <f>K100/$K$223</f>
        <v>1.1166389037091264</v>
      </c>
      <c r="O100" s="14">
        <f>L100/$L$223</f>
        <v>1.1291496921608906</v>
      </c>
      <c r="P100" s="12">
        <f>O100/$O$166</f>
        <v>1.2069812042082146</v>
      </c>
      <c r="U100" s="31"/>
      <c r="V100" s="31"/>
      <c r="W100" s="31"/>
    </row>
    <row r="101" spans="1:23" x14ac:dyDescent="0.25">
      <c r="A101" s="28" t="s">
        <v>60</v>
      </c>
      <c r="B101" s="16">
        <v>18841.333330000001</v>
      </c>
      <c r="C101" s="16">
        <v>553595.12</v>
      </c>
      <c r="D101" s="11">
        <f t="shared" si="27"/>
        <v>29.38</v>
      </c>
      <c r="E101" s="29">
        <v>1.2562308342687416</v>
      </c>
      <c r="F101" s="12">
        <f t="shared" ref="F101:F167" si="30">D101/(E101*D$223)</f>
        <v>0.79279394854972463</v>
      </c>
      <c r="G101" s="16">
        <v>173</v>
      </c>
      <c r="H101" s="13">
        <f t="shared" si="28"/>
        <v>0.24013884872437169</v>
      </c>
      <c r="I101" s="19">
        <v>5683</v>
      </c>
      <c r="J101" s="12">
        <v>2.3940000000000001</v>
      </c>
      <c r="K101" s="12">
        <f t="shared" si="29"/>
        <v>1.8976310438650956</v>
      </c>
      <c r="L101" s="12">
        <v>2</v>
      </c>
      <c r="M101" s="12">
        <f t="shared" ref="M101:M167" si="31">J101/$J$223</f>
        <v>2.2467926079898199</v>
      </c>
      <c r="N101" s="12">
        <f t="shared" ref="N101:N167" si="32">K101/$K$223</f>
        <v>1.8432846025110989</v>
      </c>
      <c r="O101" s="14">
        <f t="shared" ref="O101:O167" si="33">L101/$L$223</f>
        <v>2.0227363369828972</v>
      </c>
      <c r="P101" s="12">
        <f>O101/$O$166</f>
        <v>2.1621621621621618</v>
      </c>
      <c r="U101" s="31"/>
      <c r="V101" s="31"/>
      <c r="W101" s="31"/>
    </row>
    <row r="102" spans="1:23" x14ac:dyDescent="0.25">
      <c r="A102" s="28" t="s">
        <v>61</v>
      </c>
      <c r="B102" s="16">
        <v>22126.666669999999</v>
      </c>
      <c r="C102" s="16">
        <v>840333.88</v>
      </c>
      <c r="D102" s="11">
        <f t="shared" si="27"/>
        <v>37.979999999999997</v>
      </c>
      <c r="E102" s="29">
        <v>1.3091815537143601</v>
      </c>
      <c r="F102" s="12">
        <f t="shared" si="30"/>
        <v>0.98340648282579146</v>
      </c>
      <c r="G102" s="16">
        <v>213</v>
      </c>
      <c r="H102" s="13">
        <f t="shared" si="28"/>
        <v>0.26645825188948452</v>
      </c>
      <c r="I102" s="19">
        <v>7110</v>
      </c>
      <c r="J102" s="12">
        <v>2.3279999999999998</v>
      </c>
      <c r="K102" s="12">
        <f t="shared" si="29"/>
        <v>1.8647161627741433</v>
      </c>
      <c r="L102" s="12">
        <v>1.95</v>
      </c>
      <c r="M102" s="12">
        <f t="shared" si="31"/>
        <v>2.1848509571429826</v>
      </c>
      <c r="N102" s="12">
        <f t="shared" si="32"/>
        <v>1.8113123739239969</v>
      </c>
      <c r="O102" s="14">
        <f t="shared" si="33"/>
        <v>1.9721679285583249</v>
      </c>
      <c r="P102" s="12">
        <f t="shared" ref="P102:P168" si="34">O102/$O$166</f>
        <v>2.1081081081081079</v>
      </c>
      <c r="U102" s="31"/>
      <c r="V102" s="31"/>
      <c r="W102" s="31"/>
    </row>
    <row r="103" spans="1:23" x14ac:dyDescent="0.25">
      <c r="A103" s="28" t="s">
        <v>62</v>
      </c>
      <c r="B103" s="16">
        <v>19735.416669999999</v>
      </c>
      <c r="C103" s="16">
        <v>473730.62</v>
      </c>
      <c r="D103" s="11">
        <f t="shared" si="27"/>
        <v>24</v>
      </c>
      <c r="E103" s="29">
        <v>1.2761948401915972</v>
      </c>
      <c r="F103" s="12">
        <f t="shared" si="30"/>
        <v>0.6374883336088063</v>
      </c>
      <c r="G103" s="16">
        <v>134</v>
      </c>
      <c r="H103" s="13">
        <f t="shared" si="28"/>
        <v>0.21134489978863144</v>
      </c>
      <c r="I103" s="19">
        <v>6969</v>
      </c>
      <c r="J103" s="12">
        <v>2.286</v>
      </c>
      <c r="K103" s="12">
        <f t="shared" si="29"/>
        <v>1.8267370138090155</v>
      </c>
      <c r="L103" s="12">
        <v>1.9</v>
      </c>
      <c r="M103" s="12">
        <f t="shared" si="31"/>
        <v>2.1454335429677225</v>
      </c>
      <c r="N103" s="12">
        <f t="shared" si="32"/>
        <v>1.7744209135264548</v>
      </c>
      <c r="O103" s="14">
        <f t="shared" si="33"/>
        <v>1.9215995201337526</v>
      </c>
      <c r="P103" s="12">
        <f t="shared" si="34"/>
        <v>2.0540540540540539</v>
      </c>
      <c r="U103" s="31"/>
      <c r="V103" s="31"/>
      <c r="W103" s="31"/>
    </row>
    <row r="104" spans="1:23" x14ac:dyDescent="0.25">
      <c r="A104" s="28" t="s">
        <v>63</v>
      </c>
      <c r="B104" s="16">
        <v>19436.75</v>
      </c>
      <c r="C104" s="16">
        <v>503400.82</v>
      </c>
      <c r="D104" s="11">
        <f t="shared" si="27"/>
        <v>25.9</v>
      </c>
      <c r="E104" s="29">
        <v>1.179006086290471</v>
      </c>
      <c r="F104" s="12">
        <f t="shared" si="30"/>
        <v>0.74466630147540325</v>
      </c>
      <c r="G104" s="16">
        <v>157</v>
      </c>
      <c r="H104" s="13">
        <f t="shared" si="28"/>
        <v>0.22876479915697986</v>
      </c>
      <c r="I104" s="19">
        <v>6916</v>
      </c>
      <c r="J104" s="12">
        <v>2.1139999999999999</v>
      </c>
      <c r="K104" s="12">
        <f t="shared" si="29"/>
        <v>1.7004916695838388</v>
      </c>
      <c r="L104" s="12">
        <v>1.8</v>
      </c>
      <c r="M104" s="12">
        <f t="shared" si="31"/>
        <v>1.9840098468214198</v>
      </c>
      <c r="N104" s="12">
        <f t="shared" si="32"/>
        <v>1.6517911220813246</v>
      </c>
      <c r="O104" s="14">
        <f t="shared" si="33"/>
        <v>1.8204627032846077</v>
      </c>
      <c r="P104" s="12">
        <f t="shared" si="34"/>
        <v>1.9459459459459458</v>
      </c>
      <c r="U104" s="31"/>
      <c r="V104" s="31"/>
      <c r="W104" s="31"/>
    </row>
    <row r="105" spans="1:23" x14ac:dyDescent="0.25">
      <c r="A105" s="28" t="s">
        <v>64</v>
      </c>
      <c r="B105" s="16">
        <v>20126.166669999999</v>
      </c>
      <c r="C105" s="16">
        <v>571000.30000000005</v>
      </c>
      <c r="D105" s="11">
        <f t="shared" si="27"/>
        <v>28.37</v>
      </c>
      <c r="E105" s="29">
        <v>1.2069745326950159</v>
      </c>
      <c r="F105" s="12">
        <f t="shared" si="30"/>
        <v>0.79678144749823243</v>
      </c>
      <c r="G105" s="16">
        <v>147</v>
      </c>
      <c r="H105" s="13">
        <f t="shared" si="28"/>
        <v>0.22135943621178655</v>
      </c>
      <c r="I105" s="19">
        <v>5687</v>
      </c>
      <c r="J105" s="12">
        <v>2.0760000000000001</v>
      </c>
      <c r="K105" s="12">
        <f t="shared" si="29"/>
        <v>1.6934366874862621</v>
      </c>
      <c r="L105" s="12">
        <v>1.76</v>
      </c>
      <c r="M105" s="12">
        <f t="shared" si="31"/>
        <v>1.9483464720914228</v>
      </c>
      <c r="N105" s="12">
        <f t="shared" si="32"/>
        <v>1.6449381883071346</v>
      </c>
      <c r="O105" s="14">
        <f t="shared" si="33"/>
        <v>1.7800079765449497</v>
      </c>
      <c r="P105" s="12">
        <f t="shared" si="34"/>
        <v>1.9027027027027026</v>
      </c>
      <c r="U105" s="31"/>
      <c r="V105" s="31"/>
      <c r="W105" s="31"/>
    </row>
    <row r="106" spans="1:23" x14ac:dyDescent="0.25">
      <c r="A106" s="28" t="s">
        <v>65</v>
      </c>
      <c r="B106" s="16">
        <v>23344</v>
      </c>
      <c r="C106" s="16">
        <v>567579.02</v>
      </c>
      <c r="D106" s="11">
        <f t="shared" si="27"/>
        <v>24.31</v>
      </c>
      <c r="E106" s="29">
        <v>1.1737731337349262</v>
      </c>
      <c r="F106" s="12">
        <f t="shared" si="30"/>
        <v>0.70206735264761055</v>
      </c>
      <c r="G106" s="16">
        <v>167</v>
      </c>
      <c r="H106" s="13">
        <f t="shared" si="28"/>
        <v>0.23593784492248518</v>
      </c>
      <c r="I106" s="19">
        <v>6797</v>
      </c>
      <c r="J106" s="12">
        <v>1.573</v>
      </c>
      <c r="K106" s="12">
        <f t="shared" si="29"/>
        <v>1.2936108892771698</v>
      </c>
      <c r="L106" s="12">
        <v>1.34</v>
      </c>
      <c r="M106" s="12">
        <f t="shared" si="31"/>
        <v>1.4762760118496183</v>
      </c>
      <c r="N106" s="12">
        <f t="shared" si="32"/>
        <v>1.256563040299215</v>
      </c>
      <c r="O106" s="14">
        <f t="shared" si="33"/>
        <v>1.3552333457785413</v>
      </c>
      <c r="P106" s="12">
        <f t="shared" si="34"/>
        <v>1.4486486486486485</v>
      </c>
      <c r="U106" s="31"/>
      <c r="V106" s="31"/>
      <c r="W106" s="31"/>
    </row>
    <row r="107" spans="1:23" x14ac:dyDescent="0.25">
      <c r="A107" s="28" t="s">
        <v>66</v>
      </c>
      <c r="B107" s="16">
        <v>25797.75</v>
      </c>
      <c r="C107" s="16">
        <v>598999</v>
      </c>
      <c r="D107" s="11">
        <f t="shared" si="27"/>
        <v>23.22</v>
      </c>
      <c r="E107" s="29">
        <v>1.2287350618179429</v>
      </c>
      <c r="F107" s="12">
        <f t="shared" si="30"/>
        <v>0.64059264566214602</v>
      </c>
      <c r="G107" s="16">
        <v>182</v>
      </c>
      <c r="H107" s="13">
        <f t="shared" si="28"/>
        <v>0.24630604269214887</v>
      </c>
      <c r="I107" s="19">
        <v>7814</v>
      </c>
      <c r="J107" s="12">
        <v>1.5049999999999999</v>
      </c>
      <c r="K107" s="12">
        <f t="shared" si="29"/>
        <v>1.2223424026086993</v>
      </c>
      <c r="L107" s="12">
        <v>1.28</v>
      </c>
      <c r="M107" s="12">
        <f t="shared" si="31"/>
        <v>1.4124573412801498</v>
      </c>
      <c r="N107" s="12">
        <f t="shared" si="32"/>
        <v>1.1873356188017836</v>
      </c>
      <c r="O107" s="14">
        <f t="shared" si="33"/>
        <v>1.2945512556690544</v>
      </c>
      <c r="P107" s="12">
        <f t="shared" si="34"/>
        <v>1.3837837837837836</v>
      </c>
      <c r="U107" s="31"/>
      <c r="V107" s="31"/>
      <c r="W107" s="31"/>
    </row>
    <row r="108" spans="1:23" x14ac:dyDescent="0.25">
      <c r="A108" s="28" t="s">
        <v>67</v>
      </c>
      <c r="B108" s="16">
        <v>25909.75</v>
      </c>
      <c r="C108" s="16">
        <v>773499.53</v>
      </c>
      <c r="D108" s="11">
        <f t="shared" si="27"/>
        <v>29.85</v>
      </c>
      <c r="E108" s="29">
        <v>1.2086537655030734</v>
      </c>
      <c r="F108" s="12">
        <f t="shared" si="30"/>
        <v>0.83718301771764769</v>
      </c>
      <c r="G108" s="16">
        <v>225</v>
      </c>
      <c r="H108" s="13">
        <f t="shared" si="28"/>
        <v>0.27386127875258304</v>
      </c>
      <c r="I108" s="19">
        <v>8182</v>
      </c>
      <c r="J108" s="12">
        <v>1.48</v>
      </c>
      <c r="K108" s="12">
        <f t="shared" si="29"/>
        <v>1.2378747706314488</v>
      </c>
      <c r="L108" s="12">
        <v>1.26</v>
      </c>
      <c r="M108" s="12">
        <f t="shared" si="31"/>
        <v>1.3889945947472571</v>
      </c>
      <c r="N108" s="12">
        <f t="shared" si="32"/>
        <v>1.202423153815205</v>
      </c>
      <c r="O108" s="14">
        <f t="shared" si="33"/>
        <v>1.2743238922992255</v>
      </c>
      <c r="P108" s="12">
        <f t="shared" si="34"/>
        <v>1.3621621621621622</v>
      </c>
      <c r="U108" s="31"/>
      <c r="V108" s="31"/>
      <c r="W108" s="31"/>
    </row>
    <row r="109" spans="1:23" x14ac:dyDescent="0.25">
      <c r="A109" s="28" t="s">
        <v>68</v>
      </c>
      <c r="B109" s="16">
        <v>24582.166669999999</v>
      </c>
      <c r="C109" s="16">
        <v>726840.88</v>
      </c>
      <c r="D109" s="11">
        <f t="shared" si="27"/>
        <v>29.57</v>
      </c>
      <c r="E109" s="29">
        <v>1.1916983545818789</v>
      </c>
      <c r="F109" s="12">
        <f t="shared" si="30"/>
        <v>0.84112970157420952</v>
      </c>
      <c r="G109" s="16">
        <v>205</v>
      </c>
      <c r="H109" s="13">
        <f t="shared" si="28"/>
        <v>0.26140645235596871</v>
      </c>
      <c r="I109" s="19">
        <v>8708</v>
      </c>
      <c r="J109" s="12">
        <v>1.401</v>
      </c>
      <c r="K109" s="12">
        <f t="shared" si="29"/>
        <v>1.1910181677430305</v>
      </c>
      <c r="L109" s="12">
        <v>1.21</v>
      </c>
      <c r="M109" s="12">
        <f t="shared" si="31"/>
        <v>1.3148523157033156</v>
      </c>
      <c r="N109" s="12">
        <f t="shared" si="32"/>
        <v>1.1569084817669022</v>
      </c>
      <c r="O109" s="14">
        <f t="shared" si="33"/>
        <v>1.2237554838746529</v>
      </c>
      <c r="P109" s="12">
        <f t="shared" si="34"/>
        <v>1.3081081081081081</v>
      </c>
      <c r="U109" s="31"/>
      <c r="V109" s="31"/>
      <c r="W109" s="31"/>
    </row>
    <row r="110" spans="1:23" x14ac:dyDescent="0.25">
      <c r="A110" s="28" t="s">
        <v>69</v>
      </c>
      <c r="B110" s="16">
        <v>29441.5</v>
      </c>
      <c r="C110" s="16">
        <v>858350.33</v>
      </c>
      <c r="D110" s="11">
        <f t="shared" si="27"/>
        <v>29.15</v>
      </c>
      <c r="E110" s="29">
        <v>1.1970854107345033</v>
      </c>
      <c r="F110" s="12">
        <f t="shared" si="30"/>
        <v>0.82545120369819081</v>
      </c>
      <c r="G110" s="16">
        <v>240</v>
      </c>
      <c r="H110" s="13">
        <f t="shared" si="28"/>
        <v>0.28284271247461901</v>
      </c>
      <c r="I110" s="19">
        <v>9449</v>
      </c>
      <c r="J110" s="12">
        <v>1.1259999999999999</v>
      </c>
      <c r="K110" s="12">
        <f t="shared" si="29"/>
        <v>0.99133750142001642</v>
      </c>
      <c r="L110" s="12">
        <v>1.0549999999999999</v>
      </c>
      <c r="M110" s="12">
        <f t="shared" si="31"/>
        <v>1.056762103841494</v>
      </c>
      <c r="N110" s="12">
        <f t="shared" si="32"/>
        <v>0.96294648960709495</v>
      </c>
      <c r="O110" s="14">
        <f t="shared" si="33"/>
        <v>1.0669934177584783</v>
      </c>
      <c r="P110" s="12">
        <f t="shared" si="34"/>
        <v>1.1405405405405404</v>
      </c>
      <c r="U110" s="31"/>
      <c r="V110" s="31"/>
      <c r="W110" s="31"/>
    </row>
    <row r="111" spans="1:23" x14ac:dyDescent="0.25">
      <c r="A111" s="28" t="s">
        <v>70</v>
      </c>
      <c r="B111" s="16">
        <v>23247.25</v>
      </c>
      <c r="C111" s="16">
        <v>582057.5</v>
      </c>
      <c r="D111" s="11">
        <f t="shared" si="27"/>
        <v>25.04</v>
      </c>
      <c r="E111" s="29">
        <v>1.187449392127808</v>
      </c>
      <c r="F111" s="12">
        <f t="shared" si="30"/>
        <v>0.71482082937533231</v>
      </c>
      <c r="G111" s="16">
        <v>186</v>
      </c>
      <c r="H111" s="13">
        <f t="shared" si="28"/>
        <v>0.24899799195977465</v>
      </c>
      <c r="I111" s="19">
        <v>7790</v>
      </c>
      <c r="J111" s="12">
        <v>1.109</v>
      </c>
      <c r="K111" s="12">
        <f t="shared" si="29"/>
        <v>0.9596374256942215</v>
      </c>
      <c r="L111" s="12">
        <v>1.04</v>
      </c>
      <c r="M111" s="12">
        <f t="shared" si="31"/>
        <v>1.0408074361991271</v>
      </c>
      <c r="N111" s="12">
        <f t="shared" si="32"/>
        <v>0.93215427545529717</v>
      </c>
      <c r="O111" s="14">
        <f t="shared" si="33"/>
        <v>1.0518228952311066</v>
      </c>
      <c r="P111" s="12">
        <f t="shared" si="34"/>
        <v>1.1243243243243242</v>
      </c>
      <c r="U111" s="31"/>
      <c r="V111" s="31"/>
      <c r="W111" s="31"/>
    </row>
    <row r="112" spans="1:23" x14ac:dyDescent="0.25">
      <c r="A112" s="28" t="s">
        <v>71</v>
      </c>
      <c r="B112" s="16">
        <v>22177.416669999999</v>
      </c>
      <c r="C112" s="16">
        <v>706252.38</v>
      </c>
      <c r="D112" s="11">
        <f t="shared" si="27"/>
        <v>31.85</v>
      </c>
      <c r="E112" s="29">
        <v>1.1643340036247403</v>
      </c>
      <c r="F112" s="12">
        <f t="shared" si="30"/>
        <v>0.92727775156270587</v>
      </c>
      <c r="G112" s="16">
        <v>198</v>
      </c>
      <c r="H112" s="13">
        <f t="shared" si="28"/>
        <v>0.25690465157330261</v>
      </c>
      <c r="I112" s="19">
        <v>7453</v>
      </c>
      <c r="J112" s="12">
        <v>1.091</v>
      </c>
      <c r="K112" s="12">
        <f t="shared" si="29"/>
        <v>0.99908789050124702</v>
      </c>
      <c r="L112" s="12">
        <v>1.03</v>
      </c>
      <c r="M112" s="12">
        <f t="shared" si="31"/>
        <v>1.0239142586954442</v>
      </c>
      <c r="N112" s="12">
        <f t="shared" si="32"/>
        <v>0.97047491453621315</v>
      </c>
      <c r="O112" s="14">
        <f t="shared" si="33"/>
        <v>1.0417092135461923</v>
      </c>
      <c r="P112" s="12">
        <f t="shared" si="34"/>
        <v>1.1135135135135135</v>
      </c>
      <c r="U112" s="31"/>
      <c r="V112" s="31"/>
      <c r="W112" s="31"/>
    </row>
    <row r="113" spans="1:23" x14ac:dyDescent="0.25">
      <c r="A113" s="28" t="s">
        <v>72</v>
      </c>
      <c r="B113" s="16">
        <v>20798.583330000001</v>
      </c>
      <c r="C113" s="16">
        <v>524919.92000000004</v>
      </c>
      <c r="D113" s="11">
        <f t="shared" si="27"/>
        <v>25.24</v>
      </c>
      <c r="E113" s="29">
        <v>1.1362689863722302</v>
      </c>
      <c r="F113" s="12">
        <f t="shared" si="30"/>
        <v>0.75298475149853228</v>
      </c>
      <c r="G113" s="16">
        <v>161</v>
      </c>
      <c r="H113" s="13">
        <f t="shared" si="28"/>
        <v>0.23166067138525406</v>
      </c>
      <c r="I113" s="19">
        <v>6859</v>
      </c>
      <c r="J113" s="12">
        <v>1.075</v>
      </c>
      <c r="K113" s="12">
        <f t="shared" si="29"/>
        <v>0.94961304257226531</v>
      </c>
      <c r="L113" s="12">
        <v>1.01</v>
      </c>
      <c r="M113" s="12">
        <f t="shared" si="31"/>
        <v>1.0088981009143927</v>
      </c>
      <c r="N113" s="12">
        <f t="shared" si="32"/>
        <v>0.92241698162354235</v>
      </c>
      <c r="O113" s="14">
        <f t="shared" si="33"/>
        <v>1.0214818501763632</v>
      </c>
      <c r="P113" s="12">
        <f t="shared" si="34"/>
        <v>1.0918918918918918</v>
      </c>
      <c r="U113" s="31"/>
      <c r="V113" s="31"/>
      <c r="W113" s="31"/>
    </row>
    <row r="114" spans="1:23" x14ac:dyDescent="0.25">
      <c r="A114" s="28" t="s">
        <v>73</v>
      </c>
      <c r="B114" s="16">
        <v>19586.083330000001</v>
      </c>
      <c r="C114" s="16">
        <v>680023.78</v>
      </c>
      <c r="D114" s="11">
        <f t="shared" si="27"/>
        <v>34.72</v>
      </c>
      <c r="E114" s="29">
        <v>1.2071603296059121</v>
      </c>
      <c r="F114" s="12">
        <f t="shared" si="30"/>
        <v>0.97497335165627752</v>
      </c>
      <c r="G114" s="16">
        <v>175</v>
      </c>
      <c r="H114" s="13">
        <f t="shared" si="28"/>
        <v>0.24152294576982397</v>
      </c>
      <c r="I114" s="19">
        <v>6440</v>
      </c>
      <c r="J114" s="12">
        <v>1.0589999999999999</v>
      </c>
      <c r="K114" s="12">
        <f t="shared" si="29"/>
        <v>0.98931508441944271</v>
      </c>
      <c r="L114" s="12">
        <v>1</v>
      </c>
      <c r="M114" s="12">
        <f t="shared" si="31"/>
        <v>0.99388194313334133</v>
      </c>
      <c r="N114" s="12">
        <f t="shared" si="32"/>
        <v>0.96098199280511321</v>
      </c>
      <c r="O114" s="14">
        <f t="shared" si="33"/>
        <v>1.0113681684914486</v>
      </c>
      <c r="P114" s="12">
        <f t="shared" si="34"/>
        <v>1.0810810810810809</v>
      </c>
      <c r="U114" s="31"/>
      <c r="V114" s="31"/>
      <c r="W114" s="31"/>
    </row>
    <row r="115" spans="1:23" x14ac:dyDescent="0.25">
      <c r="A115" s="28" t="s">
        <v>74</v>
      </c>
      <c r="B115" s="16">
        <v>19571.833330000001</v>
      </c>
      <c r="C115" s="16">
        <v>725210.82</v>
      </c>
      <c r="D115" s="11">
        <f t="shared" si="27"/>
        <v>37.049999999999997</v>
      </c>
      <c r="E115" s="29">
        <v>1.3020139909068389</v>
      </c>
      <c r="F115" s="12">
        <f t="shared" si="30"/>
        <v>0.96460730234940628</v>
      </c>
      <c r="G115" s="16">
        <v>231</v>
      </c>
      <c r="H115" s="13">
        <f t="shared" si="28"/>
        <v>0.27748873851023215</v>
      </c>
      <c r="I115" s="19">
        <v>6027</v>
      </c>
      <c r="J115" s="12">
        <v>1.754</v>
      </c>
      <c r="K115" s="12">
        <f t="shared" si="29"/>
        <v>1.4570269009466306</v>
      </c>
      <c r="L115" s="12">
        <v>1.5</v>
      </c>
      <c r="M115" s="12">
        <f t="shared" si="31"/>
        <v>1.6461462967477627</v>
      </c>
      <c r="N115" s="12">
        <f t="shared" si="32"/>
        <v>1.4152989648025163</v>
      </c>
      <c r="O115" s="14">
        <f t="shared" si="33"/>
        <v>1.517052252737173</v>
      </c>
      <c r="P115" s="12">
        <f t="shared" si="34"/>
        <v>1.6216216216216215</v>
      </c>
    </row>
    <row r="116" spans="1:23" x14ac:dyDescent="0.25">
      <c r="A116" s="28" t="s">
        <v>75</v>
      </c>
      <c r="B116" s="16">
        <v>24207.166669999999</v>
      </c>
      <c r="C116" s="16">
        <v>781934.9</v>
      </c>
      <c r="D116" s="11">
        <f t="shared" si="27"/>
        <v>32.299999999999997</v>
      </c>
      <c r="E116" s="29">
        <v>1.3208019102525272</v>
      </c>
      <c r="F116" s="12">
        <f t="shared" si="30"/>
        <v>0.8289776428533091</v>
      </c>
      <c r="G116" s="16">
        <v>267</v>
      </c>
      <c r="H116" s="13">
        <f t="shared" si="28"/>
        <v>0.29832867780352595</v>
      </c>
      <c r="I116" s="19">
        <v>7766</v>
      </c>
      <c r="J116" s="12">
        <v>1.7230000000000001</v>
      </c>
      <c r="K116" s="12">
        <f t="shared" si="29"/>
        <v>1.3819471635751448</v>
      </c>
      <c r="L116" s="12">
        <v>1.45</v>
      </c>
      <c r="M116" s="12">
        <f t="shared" si="31"/>
        <v>1.6170524910469757</v>
      </c>
      <c r="N116" s="12">
        <f t="shared" si="32"/>
        <v>1.3423694433842974</v>
      </c>
      <c r="O116" s="14">
        <f t="shared" si="33"/>
        <v>1.4664838443126007</v>
      </c>
      <c r="P116" s="12">
        <f t="shared" si="34"/>
        <v>1.5675675675675675</v>
      </c>
    </row>
    <row r="117" spans="1:23" x14ac:dyDescent="0.25">
      <c r="A117" s="28" t="s">
        <v>76</v>
      </c>
      <c r="B117" s="16">
        <v>22228.166669999999</v>
      </c>
      <c r="C117" s="16">
        <v>789450.85</v>
      </c>
      <c r="D117" s="11">
        <f t="shared" si="27"/>
        <v>35.520000000000003</v>
      </c>
      <c r="E117" s="29">
        <v>1.3040767647164375</v>
      </c>
      <c r="F117" s="12">
        <f t="shared" si="30"/>
        <v>0.92331052065940755</v>
      </c>
      <c r="G117" s="16">
        <v>258</v>
      </c>
      <c r="H117" s="13">
        <f t="shared" si="28"/>
        <v>0.29325756597230357</v>
      </c>
      <c r="I117" s="19">
        <v>7684</v>
      </c>
      <c r="J117" s="12">
        <v>1.6759999999999999</v>
      </c>
      <c r="K117" s="12">
        <f t="shared" si="29"/>
        <v>1.38243302644226</v>
      </c>
      <c r="L117" s="12">
        <v>1.43</v>
      </c>
      <c r="M117" s="12">
        <f t="shared" si="31"/>
        <v>1.572942527565137</v>
      </c>
      <c r="N117" s="12">
        <f t="shared" si="32"/>
        <v>1.3428413915771669</v>
      </c>
      <c r="O117" s="14">
        <f t="shared" si="33"/>
        <v>1.4462564809427716</v>
      </c>
      <c r="P117" s="12">
        <f t="shared" si="34"/>
        <v>1.5459459459459457</v>
      </c>
    </row>
    <row r="118" spans="1:23" x14ac:dyDescent="0.25">
      <c r="A118" s="28" t="s">
        <v>77</v>
      </c>
      <c r="B118" s="16">
        <v>22375.25</v>
      </c>
      <c r="C118" s="16">
        <v>773634.32</v>
      </c>
      <c r="D118" s="11">
        <f t="shared" si="27"/>
        <v>34.58</v>
      </c>
      <c r="E118" s="29">
        <v>1.1553549920247077</v>
      </c>
      <c r="F118" s="12">
        <f t="shared" si="30"/>
        <v>1.014582875325855</v>
      </c>
      <c r="G118" s="16">
        <v>237</v>
      </c>
      <c r="H118" s="13">
        <f t="shared" si="28"/>
        <v>0.28106938645110391</v>
      </c>
      <c r="I118" s="19">
        <v>7962</v>
      </c>
      <c r="J118" s="12">
        <v>1.633</v>
      </c>
      <c r="K118" s="12">
        <f t="shared" si="29"/>
        <v>1.3869916134632423</v>
      </c>
      <c r="L118" s="12">
        <v>1.41</v>
      </c>
      <c r="M118" s="12">
        <f t="shared" si="31"/>
        <v>1.5325866035285614</v>
      </c>
      <c r="N118" s="12">
        <f t="shared" si="32"/>
        <v>1.3472694247779038</v>
      </c>
      <c r="O118" s="14">
        <f t="shared" si="33"/>
        <v>1.4260291175729427</v>
      </c>
      <c r="P118" s="12">
        <f t="shared" si="34"/>
        <v>1.5243243243243243</v>
      </c>
    </row>
    <row r="119" spans="1:23" x14ac:dyDescent="0.25">
      <c r="A119" s="28" t="s">
        <v>78</v>
      </c>
      <c r="B119" s="16">
        <v>23400.666669999999</v>
      </c>
      <c r="C119" s="16">
        <v>804421.88</v>
      </c>
      <c r="D119" s="11">
        <f t="shared" si="27"/>
        <v>34.380000000000003</v>
      </c>
      <c r="E119" s="29">
        <v>1.1684780238159074</v>
      </c>
      <c r="F119" s="12">
        <f t="shared" si="30"/>
        <v>0.9973860911886272</v>
      </c>
      <c r="G119" s="16">
        <v>260</v>
      </c>
      <c r="H119" s="13">
        <f t="shared" si="28"/>
        <v>0.29439202887759491</v>
      </c>
      <c r="I119" s="19">
        <v>6822</v>
      </c>
      <c r="J119" s="12">
        <v>1.5529999999999999</v>
      </c>
      <c r="K119" s="12">
        <f t="shared" si="29"/>
        <v>1.3220502357147716</v>
      </c>
      <c r="L119" s="12">
        <v>1.36</v>
      </c>
      <c r="M119" s="12">
        <f t="shared" si="31"/>
        <v>1.4575058146233042</v>
      </c>
      <c r="N119" s="12">
        <f t="shared" si="32"/>
        <v>1.2841879095083197</v>
      </c>
      <c r="O119" s="14">
        <f t="shared" si="33"/>
        <v>1.3754607091483704</v>
      </c>
      <c r="P119" s="12">
        <f t="shared" si="34"/>
        <v>1.4702702702702704</v>
      </c>
    </row>
    <row r="120" spans="1:23" x14ac:dyDescent="0.25">
      <c r="A120" s="28" t="s">
        <v>79</v>
      </c>
      <c r="B120" s="16">
        <v>26499.416669999999</v>
      </c>
      <c r="C120" s="16">
        <v>1081270.8500000001</v>
      </c>
      <c r="D120" s="11">
        <f t="shared" si="27"/>
        <v>40.799999999999997</v>
      </c>
      <c r="E120" s="29">
        <v>1.2139728778619305</v>
      </c>
      <c r="F120" s="12">
        <f t="shared" si="30"/>
        <v>1.1392765626638048</v>
      </c>
      <c r="G120" s="16">
        <v>323</v>
      </c>
      <c r="H120" s="13">
        <f t="shared" si="28"/>
        <v>0.32812599206199233</v>
      </c>
      <c r="I120" s="19">
        <v>7819</v>
      </c>
      <c r="J120" s="12">
        <v>1.3480000000000001</v>
      </c>
      <c r="K120" s="12">
        <f t="shared" si="29"/>
        <v>1.2238216473085837</v>
      </c>
      <c r="L120" s="12">
        <v>1.1811841548709083</v>
      </c>
      <c r="M120" s="12">
        <f t="shared" si="31"/>
        <v>1.2651112930535828</v>
      </c>
      <c r="N120" s="12">
        <f t="shared" si="32"/>
        <v>1.1887724992678037</v>
      </c>
      <c r="O120" s="14">
        <f t="shared" si="33"/>
        <v>1.1946120553629103</v>
      </c>
      <c r="P120" s="12">
        <f t="shared" si="34"/>
        <v>1.2769558431036845</v>
      </c>
    </row>
    <row r="121" spans="1:23" x14ac:dyDescent="0.25">
      <c r="A121" s="28" t="s">
        <v>80</v>
      </c>
      <c r="B121" s="16">
        <v>28502.5</v>
      </c>
      <c r="C121" s="16">
        <v>1094274.31</v>
      </c>
      <c r="D121" s="11">
        <f t="shared" si="27"/>
        <v>38.39</v>
      </c>
      <c r="E121" s="29">
        <v>1.2079729167964086</v>
      </c>
      <c r="F121" s="12">
        <f t="shared" si="30"/>
        <v>1.0773055538816521</v>
      </c>
      <c r="G121" s="16">
        <v>346</v>
      </c>
      <c r="H121" s="13">
        <f t="shared" si="28"/>
        <v>0.33960761671866746</v>
      </c>
      <c r="I121" s="19">
        <v>8941</v>
      </c>
      <c r="J121" s="12">
        <v>1.298</v>
      </c>
      <c r="K121" s="12">
        <f t="shared" si="29"/>
        <v>1.1703417953649498</v>
      </c>
      <c r="L121" s="12">
        <v>1.1337135252742405</v>
      </c>
      <c r="M121" s="12">
        <f t="shared" si="31"/>
        <v>1.218185799987797</v>
      </c>
      <c r="N121" s="12">
        <f t="shared" si="32"/>
        <v>1.13682426204278</v>
      </c>
      <c r="O121" s="14">
        <f t="shared" si="33"/>
        <v>1.1466017716505923</v>
      </c>
      <c r="P121" s="12">
        <f t="shared" si="34"/>
        <v>1.2256362435397192</v>
      </c>
    </row>
    <row r="122" spans="1:23" x14ac:dyDescent="0.25">
      <c r="A122" s="28" t="s">
        <v>81</v>
      </c>
      <c r="B122" s="16">
        <v>28166.75</v>
      </c>
      <c r="C122" s="16">
        <v>980883.94</v>
      </c>
      <c r="D122" s="11">
        <f t="shared" si="27"/>
        <v>34.82</v>
      </c>
      <c r="E122" s="29">
        <v>1.2211760629056723</v>
      </c>
      <c r="F122" s="12">
        <f t="shared" si="30"/>
        <v>0.96655922016874718</v>
      </c>
      <c r="G122" s="16">
        <v>314</v>
      </c>
      <c r="H122" s="13">
        <f t="shared" si="28"/>
        <v>0.32352228156135809</v>
      </c>
      <c r="I122" s="19">
        <v>8944</v>
      </c>
      <c r="J122" s="12">
        <v>1.2490000000000001</v>
      </c>
      <c r="K122" s="12">
        <f t="shared" si="29"/>
        <v>1.1056698253072208</v>
      </c>
      <c r="L122" s="12">
        <v>1.1100000000000001</v>
      </c>
      <c r="M122" s="12">
        <f t="shared" si="31"/>
        <v>1.172198816783327</v>
      </c>
      <c r="N122" s="12">
        <f t="shared" si="32"/>
        <v>1.0740044388706915</v>
      </c>
      <c r="O122" s="14">
        <f t="shared" si="33"/>
        <v>1.1226186670255083</v>
      </c>
      <c r="P122" s="12">
        <f t="shared" si="34"/>
        <v>1.2000000000000002</v>
      </c>
    </row>
    <row r="123" spans="1:23" x14ac:dyDescent="0.25">
      <c r="A123" s="28" t="s">
        <v>82</v>
      </c>
      <c r="B123" s="16">
        <v>26916.25</v>
      </c>
      <c r="C123" s="16">
        <v>947366.2</v>
      </c>
      <c r="D123" s="11">
        <f t="shared" si="27"/>
        <v>35.200000000000003</v>
      </c>
      <c r="E123" s="29">
        <v>1.2010954951873725</v>
      </c>
      <c r="F123" s="12">
        <f t="shared" si="30"/>
        <v>0.99344335547350204</v>
      </c>
      <c r="G123" s="16">
        <v>330</v>
      </c>
      <c r="H123" s="13">
        <f t="shared" si="28"/>
        <v>0.33166247903553997</v>
      </c>
      <c r="I123" s="19">
        <v>9631</v>
      </c>
      <c r="J123" s="12">
        <v>1.2030000000000001</v>
      </c>
      <c r="K123" s="12">
        <f t="shared" si="29"/>
        <v>1.0840592350549965</v>
      </c>
      <c r="L123" s="12">
        <v>1.1000000000000001</v>
      </c>
      <c r="M123" s="12">
        <f t="shared" si="31"/>
        <v>1.1290273631628043</v>
      </c>
      <c r="N123" s="12">
        <f t="shared" si="32"/>
        <v>1.0530127564296379</v>
      </c>
      <c r="O123" s="14">
        <f t="shared" si="33"/>
        <v>1.1125049853405937</v>
      </c>
      <c r="P123" s="12">
        <f t="shared" si="34"/>
        <v>1.1891891891891893</v>
      </c>
    </row>
    <row r="124" spans="1:23" x14ac:dyDescent="0.25">
      <c r="A124" s="28" t="s">
        <v>83</v>
      </c>
      <c r="B124" s="16">
        <v>1674.75</v>
      </c>
      <c r="C124" s="16">
        <v>138844.01</v>
      </c>
      <c r="D124" s="11">
        <f t="shared" si="27"/>
        <v>82.9</v>
      </c>
      <c r="E124" s="29">
        <v>1.1918040430191956</v>
      </c>
      <c r="F124" s="12">
        <f t="shared" si="30"/>
        <v>2.3579123665383994</v>
      </c>
      <c r="G124" s="16">
        <v>31</v>
      </c>
      <c r="H124" s="13">
        <f t="shared" si="28"/>
        <v>0.1016530045465127</v>
      </c>
      <c r="I124" s="19">
        <v>354</v>
      </c>
      <c r="J124" s="12">
        <v>1.4790000000000001</v>
      </c>
      <c r="K124" s="12">
        <f t="shared" si="29"/>
        <v>1.4866448898942224</v>
      </c>
      <c r="L124" s="12">
        <v>1.4213215455570192</v>
      </c>
      <c r="M124" s="12">
        <f t="shared" si="31"/>
        <v>1.3880560848859413</v>
      </c>
      <c r="N124" s="12">
        <f t="shared" si="32"/>
        <v>1.4440687212633097</v>
      </c>
      <c r="O124" s="14">
        <f t="shared" si="33"/>
        <v>1.4374793683674376</v>
      </c>
      <c r="P124" s="12">
        <f t="shared" si="34"/>
        <v>1.5365638330346152</v>
      </c>
    </row>
    <row r="125" spans="1:23" x14ac:dyDescent="0.25">
      <c r="A125" s="28" t="s">
        <v>84</v>
      </c>
      <c r="B125" s="16">
        <v>2742.5</v>
      </c>
      <c r="C125" s="16">
        <v>153406.56</v>
      </c>
      <c r="D125" s="11">
        <f t="shared" si="27"/>
        <v>55.94</v>
      </c>
      <c r="E125" s="29">
        <v>1.2598743550013987</v>
      </c>
      <c r="F125" s="12">
        <f t="shared" si="30"/>
        <v>1.5051272207525588</v>
      </c>
      <c r="G125" s="16">
        <v>44</v>
      </c>
      <c r="H125" s="13">
        <f t="shared" si="28"/>
        <v>0.12110601416389967</v>
      </c>
      <c r="I125" s="19">
        <v>828</v>
      </c>
      <c r="J125" s="12">
        <v>1.4359999999999999</v>
      </c>
      <c r="K125" s="12">
        <f t="shared" si="29"/>
        <v>1.3667655245957828</v>
      </c>
      <c r="L125" s="12">
        <v>1.3146028183765639</v>
      </c>
      <c r="M125" s="12">
        <f t="shared" si="31"/>
        <v>1.3477001608493655</v>
      </c>
      <c r="N125" s="12">
        <f t="shared" si="32"/>
        <v>1.3276225928508332</v>
      </c>
      <c r="O125" s="14">
        <f t="shared" si="33"/>
        <v>1.329547444715202</v>
      </c>
      <c r="P125" s="12">
        <f t="shared" si="34"/>
        <v>1.4211922360827718</v>
      </c>
    </row>
    <row r="126" spans="1:23" x14ac:dyDescent="0.25">
      <c r="A126" s="28" t="s">
        <v>85</v>
      </c>
      <c r="B126" s="16">
        <v>2935.25</v>
      </c>
      <c r="C126" s="16">
        <v>138297.1</v>
      </c>
      <c r="D126" s="11">
        <f t="shared" si="27"/>
        <v>47.12</v>
      </c>
      <c r="E126" s="29">
        <v>1.2824046798111879</v>
      </c>
      <c r="F126" s="12">
        <f t="shared" si="30"/>
        <v>1.2455414119577242</v>
      </c>
      <c r="G126" s="16">
        <v>40</v>
      </c>
      <c r="H126" s="13">
        <f t="shared" si="28"/>
        <v>0.11547005383792516</v>
      </c>
      <c r="I126" s="19">
        <v>1519</v>
      </c>
      <c r="J126" s="12">
        <v>1.403</v>
      </c>
      <c r="K126" s="12">
        <f t="shared" si="29"/>
        <v>1.3085092620704613</v>
      </c>
      <c r="L126" s="12">
        <v>1.3</v>
      </c>
      <c r="M126" s="12">
        <f t="shared" si="31"/>
        <v>1.3167293354259471</v>
      </c>
      <c r="N126" s="12">
        <f t="shared" si="32"/>
        <v>1.2710347371346598</v>
      </c>
      <c r="O126" s="14">
        <f t="shared" si="33"/>
        <v>1.3147786190388833</v>
      </c>
      <c r="P126" s="12">
        <f t="shared" si="34"/>
        <v>1.4054054054054053</v>
      </c>
    </row>
    <row r="127" spans="1:23" x14ac:dyDescent="0.25">
      <c r="A127" s="28" t="s">
        <v>86</v>
      </c>
      <c r="B127" s="16">
        <v>2524</v>
      </c>
      <c r="C127" s="16">
        <v>146615.59</v>
      </c>
      <c r="D127" s="11">
        <f t="shared" si="27"/>
        <v>58.09</v>
      </c>
      <c r="E127" s="29">
        <v>1.1422511558576101</v>
      </c>
      <c r="F127" s="12">
        <f t="shared" si="30"/>
        <v>1.7239225649059888</v>
      </c>
      <c r="G127" s="16">
        <v>38</v>
      </c>
      <c r="H127" s="13">
        <f t="shared" si="28"/>
        <v>0.11254628677422755</v>
      </c>
      <c r="I127" s="19">
        <v>1012</v>
      </c>
      <c r="J127" s="12">
        <v>1.38</v>
      </c>
      <c r="K127" s="12">
        <f t="shared" si="29"/>
        <v>1.343401087993088</v>
      </c>
      <c r="L127" s="12">
        <v>1.2949205702384239</v>
      </c>
      <c r="M127" s="12">
        <f t="shared" si="31"/>
        <v>1.2951436086156856</v>
      </c>
      <c r="N127" s="12">
        <f t="shared" si="32"/>
        <v>1.3049272926367437</v>
      </c>
      <c r="O127" s="14">
        <f t="shared" si="33"/>
        <v>1.3096414454639371</v>
      </c>
      <c r="P127" s="12">
        <f t="shared" si="34"/>
        <v>1.3999141299874851</v>
      </c>
    </row>
    <row r="128" spans="1:23" x14ac:dyDescent="0.25">
      <c r="A128" s="28" t="s">
        <v>87</v>
      </c>
      <c r="B128" s="16">
        <v>2882.25</v>
      </c>
      <c r="C128" s="16">
        <v>175790.3</v>
      </c>
      <c r="D128" s="11">
        <f t="shared" si="27"/>
        <v>60.99</v>
      </c>
      <c r="E128" s="29">
        <v>1.1370586487374785</v>
      </c>
      <c r="F128" s="12">
        <f t="shared" si="30"/>
        <v>1.8182506499679896</v>
      </c>
      <c r="G128" s="16">
        <v>48</v>
      </c>
      <c r="H128" s="13">
        <f t="shared" si="28"/>
        <v>0.12649110640673517</v>
      </c>
      <c r="I128" s="19">
        <v>1124</v>
      </c>
      <c r="J128" s="12">
        <v>1.35</v>
      </c>
      <c r="K128" s="12">
        <f t="shared" si="29"/>
        <v>1.3367180957279647</v>
      </c>
      <c r="L128" s="12">
        <v>1.2921077786404804</v>
      </c>
      <c r="M128" s="12">
        <f t="shared" si="31"/>
        <v>1.2669883127762143</v>
      </c>
      <c r="N128" s="12">
        <f t="shared" si="32"/>
        <v>1.2984356952417559</v>
      </c>
      <c r="O128" s="14">
        <f t="shared" si="33"/>
        <v>1.3067966775771769</v>
      </c>
      <c r="P128" s="12">
        <f t="shared" si="34"/>
        <v>1.3968732742059247</v>
      </c>
    </row>
    <row r="129" spans="1:16" x14ac:dyDescent="0.25">
      <c r="A129" s="28" t="s">
        <v>88</v>
      </c>
      <c r="B129" s="16">
        <v>3603.4166700000001</v>
      </c>
      <c r="C129" s="16">
        <v>172398.88</v>
      </c>
      <c r="D129" s="11">
        <f t="shared" si="27"/>
        <v>47.84</v>
      </c>
      <c r="E129" s="29">
        <v>1.1367814052569793</v>
      </c>
      <c r="F129" s="12">
        <f t="shared" si="30"/>
        <v>1.4265670671202078</v>
      </c>
      <c r="G129" s="16">
        <v>53</v>
      </c>
      <c r="H129" s="13">
        <f t="shared" si="28"/>
        <v>0.13291601358251257</v>
      </c>
      <c r="I129" s="19">
        <v>1176</v>
      </c>
      <c r="J129" s="12">
        <v>1.2689999999999999</v>
      </c>
      <c r="K129" s="12">
        <f t="shared" si="29"/>
        <v>1.2222837680368988</v>
      </c>
      <c r="L129" s="12">
        <v>1.175123553241243</v>
      </c>
      <c r="M129" s="12">
        <f t="shared" si="31"/>
        <v>1.1909690140096412</v>
      </c>
      <c r="N129" s="12">
        <f t="shared" si="32"/>
        <v>1.1872786634712287</v>
      </c>
      <c r="O129" s="14">
        <f t="shared" si="33"/>
        <v>1.1884825557927594</v>
      </c>
      <c r="P129" s="12">
        <f t="shared" si="34"/>
        <v>1.2704038413418843</v>
      </c>
    </row>
    <row r="130" spans="1:16" x14ac:dyDescent="0.25">
      <c r="A130" s="28" t="s">
        <v>89</v>
      </c>
      <c r="B130" s="16">
        <v>4334.0833300000004</v>
      </c>
      <c r="C130" s="16">
        <v>204644.21</v>
      </c>
      <c r="D130" s="11">
        <f t="shared" si="27"/>
        <v>47.22</v>
      </c>
      <c r="E130" s="29">
        <v>1.1684869815897634</v>
      </c>
      <c r="F130" s="12">
        <f t="shared" si="30"/>
        <v>1.3698723146439526</v>
      </c>
      <c r="G130" s="16">
        <v>55</v>
      </c>
      <c r="H130" s="13">
        <f t="shared" si="28"/>
        <v>0.13540064007726602</v>
      </c>
      <c r="I130" s="19">
        <v>1445</v>
      </c>
      <c r="J130" s="12">
        <v>1.228</v>
      </c>
      <c r="K130" s="12">
        <f t="shared" si="29"/>
        <v>1.1819237993870981</v>
      </c>
      <c r="L130" s="12">
        <v>1.1421583241129067</v>
      </c>
      <c r="M130" s="12">
        <f t="shared" si="31"/>
        <v>1.152490109695697</v>
      </c>
      <c r="N130" s="12">
        <f t="shared" si="32"/>
        <v>1.1480745679171844</v>
      </c>
      <c r="O130" s="14">
        <f t="shared" si="33"/>
        <v>1.155142572385333</v>
      </c>
      <c r="P130" s="12">
        <f t="shared" si="34"/>
        <v>1.234765755797737</v>
      </c>
    </row>
    <row r="131" spans="1:16" x14ac:dyDescent="0.25">
      <c r="A131" s="28" t="s">
        <v>90</v>
      </c>
      <c r="B131" s="16">
        <v>5058.8333300000004</v>
      </c>
      <c r="C131" s="16">
        <v>286693.84999999998</v>
      </c>
      <c r="D131" s="11">
        <f t="shared" si="27"/>
        <v>56.67</v>
      </c>
      <c r="E131" s="29">
        <v>1.139948424654166</v>
      </c>
      <c r="F131" s="12">
        <f t="shared" si="30"/>
        <v>1.6851788270467889</v>
      </c>
      <c r="G131" s="16">
        <v>60</v>
      </c>
      <c r="H131" s="13">
        <f t="shared" si="28"/>
        <v>0.1414213562373095</v>
      </c>
      <c r="I131" s="19">
        <v>1728</v>
      </c>
      <c r="J131" s="12">
        <v>1.1859999999999999</v>
      </c>
      <c r="K131" s="12">
        <f t="shared" si="29"/>
        <v>1.1939807205525743</v>
      </c>
      <c r="L131" s="12">
        <v>1.1200000000000001</v>
      </c>
      <c r="M131" s="12">
        <f t="shared" si="31"/>
        <v>1.1130726955204371</v>
      </c>
      <c r="N131" s="12">
        <f t="shared" si="32"/>
        <v>1.1597861897363266</v>
      </c>
      <c r="O131" s="14">
        <f t="shared" si="33"/>
        <v>1.1327323487104226</v>
      </c>
      <c r="P131" s="12">
        <f t="shared" si="34"/>
        <v>1.2108108108108109</v>
      </c>
    </row>
    <row r="132" spans="1:16" x14ac:dyDescent="0.25">
      <c r="A132" s="28" t="s">
        <v>91</v>
      </c>
      <c r="B132" s="16">
        <v>6001.75</v>
      </c>
      <c r="C132" s="16">
        <v>255202.37</v>
      </c>
      <c r="D132" s="11">
        <f t="shared" si="27"/>
        <v>42.52</v>
      </c>
      <c r="E132" s="29">
        <v>1.1250266776663103</v>
      </c>
      <c r="F132" s="12">
        <f t="shared" si="30"/>
        <v>1.2811748919530108</v>
      </c>
      <c r="G132" s="16">
        <v>79</v>
      </c>
      <c r="H132" s="13">
        <f t="shared" si="28"/>
        <v>0.1622754859285078</v>
      </c>
      <c r="I132" s="19">
        <v>1785</v>
      </c>
      <c r="J132" s="12">
        <v>1.149</v>
      </c>
      <c r="K132" s="12">
        <f t="shared" si="29"/>
        <v>1.1112616905838679</v>
      </c>
      <c r="L132" s="12">
        <v>1.085</v>
      </c>
      <c r="M132" s="12">
        <f t="shared" si="31"/>
        <v>1.0783478306517555</v>
      </c>
      <c r="N132" s="12">
        <f t="shared" si="32"/>
        <v>1.079436158169911</v>
      </c>
      <c r="O132" s="14">
        <f t="shared" si="33"/>
        <v>1.0973344628132218</v>
      </c>
      <c r="P132" s="12">
        <f t="shared" si="34"/>
        <v>1.1729729729729728</v>
      </c>
    </row>
    <row r="133" spans="1:16" x14ac:dyDescent="0.25">
      <c r="A133" s="28" t="s">
        <v>92</v>
      </c>
      <c r="B133" s="16">
        <v>2803.4166700000001</v>
      </c>
      <c r="C133" s="16">
        <v>248353.17</v>
      </c>
      <c r="D133" s="11">
        <f t="shared" si="27"/>
        <v>88.59</v>
      </c>
      <c r="E133" s="29">
        <v>1.2727518241623914</v>
      </c>
      <c r="F133" s="12">
        <f t="shared" si="30"/>
        <v>2.359494435950984</v>
      </c>
      <c r="G133" s="16">
        <v>68</v>
      </c>
      <c r="H133" s="13">
        <f t="shared" si="28"/>
        <v>0.15055453054181619</v>
      </c>
      <c r="I133" s="19">
        <v>737</v>
      </c>
      <c r="J133" s="12">
        <v>1.103</v>
      </c>
      <c r="K133" s="12">
        <f t="shared" si="29"/>
        <v>1.2345584606799451</v>
      </c>
      <c r="L133" s="12">
        <v>1.1200000000000001</v>
      </c>
      <c r="M133" s="12">
        <f t="shared" si="31"/>
        <v>1.0351763770312328</v>
      </c>
      <c r="N133" s="12">
        <f t="shared" si="32"/>
        <v>1.1992018199892627</v>
      </c>
      <c r="O133" s="14">
        <f t="shared" si="33"/>
        <v>1.1327323487104226</v>
      </c>
      <c r="P133" s="12">
        <f t="shared" si="34"/>
        <v>1.2108108108108109</v>
      </c>
    </row>
    <row r="134" spans="1:16" x14ac:dyDescent="0.25">
      <c r="A134" s="28" t="s">
        <v>93</v>
      </c>
      <c r="B134" s="16">
        <v>4891.75</v>
      </c>
      <c r="C134" s="16">
        <v>381344.64</v>
      </c>
      <c r="D134" s="11">
        <f t="shared" si="27"/>
        <v>77.959999999999994</v>
      </c>
      <c r="E134" s="29">
        <v>1.2790964036480417</v>
      </c>
      <c r="F134" s="12">
        <f t="shared" si="30"/>
        <v>2.0660771595242107</v>
      </c>
      <c r="G134" s="16">
        <v>97</v>
      </c>
      <c r="H134" s="13">
        <f t="shared" si="28"/>
        <v>0.17981471945681568</v>
      </c>
      <c r="I134" s="19">
        <v>1653</v>
      </c>
      <c r="J134" s="12">
        <v>1.099</v>
      </c>
      <c r="K134" s="12">
        <f t="shared" si="29"/>
        <v>1.2174685041274362</v>
      </c>
      <c r="L134" s="12">
        <v>1.115</v>
      </c>
      <c r="M134" s="12">
        <f t="shared" si="31"/>
        <v>1.0314223375859699</v>
      </c>
      <c r="N134" s="12">
        <f t="shared" si="32"/>
        <v>1.1826013043765644</v>
      </c>
      <c r="O134" s="14">
        <f t="shared" si="33"/>
        <v>1.1276755078679652</v>
      </c>
      <c r="P134" s="12">
        <f t="shared" si="34"/>
        <v>1.2054054054054053</v>
      </c>
    </row>
    <row r="135" spans="1:16" x14ac:dyDescent="0.25">
      <c r="A135" s="28" t="s">
        <v>94</v>
      </c>
      <c r="B135" s="16">
        <v>5357.1666699999996</v>
      </c>
      <c r="C135" s="16">
        <v>325010.84000000003</v>
      </c>
      <c r="D135" s="11">
        <f t="shared" si="27"/>
        <v>60.67</v>
      </c>
      <c r="E135" s="29">
        <v>1.263495827377014</v>
      </c>
      <c r="F135" s="12">
        <f t="shared" si="30"/>
        <v>1.6277142551083821</v>
      </c>
      <c r="G135" s="16">
        <v>107</v>
      </c>
      <c r="H135" s="13">
        <f t="shared" si="28"/>
        <v>0.18885620632287059</v>
      </c>
      <c r="I135" s="19">
        <v>2595</v>
      </c>
      <c r="J135" s="12">
        <v>1.095</v>
      </c>
      <c r="K135" s="12">
        <f t="shared" si="29"/>
        <v>1.1409907011929985</v>
      </c>
      <c r="L135" s="12">
        <v>1.1000000000000001</v>
      </c>
      <c r="M135" s="12">
        <f t="shared" si="31"/>
        <v>1.027668298140707</v>
      </c>
      <c r="N135" s="12">
        <f t="shared" si="32"/>
        <v>1.1083137567320029</v>
      </c>
      <c r="O135" s="14">
        <f t="shared" si="33"/>
        <v>1.1125049853405937</v>
      </c>
      <c r="P135" s="12">
        <f t="shared" si="34"/>
        <v>1.1891891891891893</v>
      </c>
    </row>
    <row r="136" spans="1:16" x14ac:dyDescent="0.25">
      <c r="A136" s="28" t="s">
        <v>95</v>
      </c>
      <c r="B136" s="16">
        <v>5211.4166699999996</v>
      </c>
      <c r="C136" s="16">
        <v>308484.07</v>
      </c>
      <c r="D136" s="11">
        <f t="shared" si="27"/>
        <v>59.19</v>
      </c>
      <c r="E136" s="29">
        <v>1.1290225777236724</v>
      </c>
      <c r="F136" s="12">
        <f t="shared" si="30"/>
        <v>1.7771484092120402</v>
      </c>
      <c r="G136" s="16">
        <v>99</v>
      </c>
      <c r="H136" s="13">
        <f t="shared" si="28"/>
        <v>0.18165902124584951</v>
      </c>
      <c r="I136" s="19">
        <v>2087</v>
      </c>
      <c r="J136" s="12">
        <v>1.091</v>
      </c>
      <c r="K136" s="12">
        <f t="shared" si="29"/>
        <v>1.1607460372472378</v>
      </c>
      <c r="L136" s="12">
        <v>1.0900000000000001</v>
      </c>
      <c r="M136" s="12">
        <f t="shared" si="31"/>
        <v>1.0239142586954442</v>
      </c>
      <c r="N136" s="12">
        <f t="shared" si="32"/>
        <v>1.1275033177817855</v>
      </c>
      <c r="O136" s="14">
        <f t="shared" si="33"/>
        <v>1.1023913036556792</v>
      </c>
      <c r="P136" s="12">
        <f t="shared" si="34"/>
        <v>1.1783783783783783</v>
      </c>
    </row>
    <row r="137" spans="1:16" x14ac:dyDescent="0.25">
      <c r="A137" s="28" t="s">
        <v>96</v>
      </c>
      <c r="B137" s="16">
        <v>5936.0833300000004</v>
      </c>
      <c r="C137" s="16">
        <v>456821.36</v>
      </c>
      <c r="D137" s="11">
        <f t="shared" si="27"/>
        <v>76.959999999999994</v>
      </c>
      <c r="E137" s="29">
        <v>1.1077732353877821</v>
      </c>
      <c r="F137" s="12">
        <f t="shared" si="30"/>
        <v>2.3550068515681408</v>
      </c>
      <c r="G137" s="16">
        <v>133</v>
      </c>
      <c r="H137" s="13">
        <f t="shared" si="28"/>
        <v>0.21055482263138342</v>
      </c>
      <c r="I137" s="19">
        <v>2212</v>
      </c>
      <c r="J137" s="12">
        <v>1.085</v>
      </c>
      <c r="K137" s="12">
        <f t="shared" si="29"/>
        <v>1.2997368109901317</v>
      </c>
      <c r="L137" s="12">
        <v>1.0880000000000001</v>
      </c>
      <c r="M137" s="12">
        <f t="shared" si="31"/>
        <v>1.0182831995275499</v>
      </c>
      <c r="N137" s="12">
        <f t="shared" si="32"/>
        <v>1.2625135211401544</v>
      </c>
      <c r="O137" s="14">
        <f t="shared" si="33"/>
        <v>1.1003685673186963</v>
      </c>
      <c r="P137" s="12">
        <f t="shared" si="34"/>
        <v>1.1762162162162162</v>
      </c>
    </row>
    <row r="138" spans="1:16" x14ac:dyDescent="0.25">
      <c r="A138" s="28" t="s">
        <v>97</v>
      </c>
      <c r="B138" s="16">
        <v>7545.6666699999996</v>
      </c>
      <c r="C138" s="16">
        <v>635018.84</v>
      </c>
      <c r="D138" s="11">
        <f t="shared" si="27"/>
        <v>84.16</v>
      </c>
      <c r="E138" s="29">
        <v>1.1094170551669413</v>
      </c>
      <c r="F138" s="12">
        <f t="shared" si="30"/>
        <v>2.571513879875329</v>
      </c>
      <c r="G138" s="16">
        <v>160</v>
      </c>
      <c r="H138" s="13">
        <f t="shared" si="28"/>
        <v>0.23094010767585033</v>
      </c>
      <c r="I138" s="19">
        <v>2422</v>
      </c>
      <c r="J138" s="12">
        <v>1.0780000000000001</v>
      </c>
      <c r="K138" s="12">
        <f t="shared" si="29"/>
        <v>1.37193406804228</v>
      </c>
      <c r="L138" s="12">
        <v>1.0860000000000001</v>
      </c>
      <c r="M138" s="12">
        <f t="shared" si="31"/>
        <v>1.0117136304983401</v>
      </c>
      <c r="N138" s="12">
        <f t="shared" si="32"/>
        <v>1.3326431138752644</v>
      </c>
      <c r="O138" s="14">
        <f t="shared" si="33"/>
        <v>1.0983458309817133</v>
      </c>
      <c r="P138" s="12">
        <f t="shared" si="34"/>
        <v>1.1740540540540541</v>
      </c>
    </row>
    <row r="139" spans="1:16" x14ac:dyDescent="0.25">
      <c r="A139" s="28" t="s">
        <v>98</v>
      </c>
      <c r="B139" s="16">
        <v>9071.5</v>
      </c>
      <c r="C139" s="16">
        <v>651853.47</v>
      </c>
      <c r="D139" s="11">
        <f t="shared" si="27"/>
        <v>71.86</v>
      </c>
      <c r="E139" s="29">
        <v>1.129729622066886</v>
      </c>
      <c r="F139" s="12">
        <f t="shared" si="30"/>
        <v>2.1562081367161059</v>
      </c>
      <c r="G139" s="16">
        <v>170</v>
      </c>
      <c r="H139" s="13">
        <f t="shared" si="28"/>
        <v>0.23804761428476165</v>
      </c>
      <c r="I139" s="19">
        <v>2897</v>
      </c>
      <c r="J139" s="12">
        <v>1.07</v>
      </c>
      <c r="K139" s="12">
        <f t="shared" si="29"/>
        <v>1.2784370186427214</v>
      </c>
      <c r="L139" s="12">
        <v>1.08</v>
      </c>
      <c r="M139" s="12">
        <f t="shared" si="31"/>
        <v>1.0042055516078143</v>
      </c>
      <c r="N139" s="12">
        <f t="shared" si="32"/>
        <v>1.2418237356322732</v>
      </c>
      <c r="O139" s="14">
        <f t="shared" si="33"/>
        <v>1.0922776219707646</v>
      </c>
      <c r="P139" s="12">
        <f t="shared" si="34"/>
        <v>1.1675675675675674</v>
      </c>
    </row>
    <row r="140" spans="1:16" x14ac:dyDescent="0.25">
      <c r="A140" s="28" t="s">
        <v>99</v>
      </c>
      <c r="B140" s="16">
        <v>10351</v>
      </c>
      <c r="C140" s="16">
        <v>623634.32999999996</v>
      </c>
      <c r="D140" s="11">
        <f t="shared" si="27"/>
        <v>60.25</v>
      </c>
      <c r="E140" s="29">
        <v>1.1020199410926912</v>
      </c>
      <c r="F140" s="12">
        <f t="shared" si="30"/>
        <v>1.8532993870608625</v>
      </c>
      <c r="G140" s="16">
        <v>174</v>
      </c>
      <c r="H140" s="13">
        <f t="shared" si="28"/>
        <v>0.24083189157584592</v>
      </c>
      <c r="I140" s="19">
        <v>3509</v>
      </c>
      <c r="J140" s="12">
        <v>1.0629999999999999</v>
      </c>
      <c r="K140" s="12">
        <f t="shared" si="29"/>
        <v>1.2037070188322947</v>
      </c>
      <c r="L140" s="12">
        <v>1.0649999999999999</v>
      </c>
      <c r="M140" s="12">
        <f t="shared" si="31"/>
        <v>0.9976359825786042</v>
      </c>
      <c r="N140" s="12">
        <f t="shared" si="32"/>
        <v>1.1692339356068424</v>
      </c>
      <c r="O140" s="14">
        <f t="shared" si="33"/>
        <v>1.0771070994433929</v>
      </c>
      <c r="P140" s="12">
        <f t="shared" si="34"/>
        <v>1.1513513513513514</v>
      </c>
    </row>
    <row r="141" spans="1:16" x14ac:dyDescent="0.25">
      <c r="A141" s="28" t="s">
        <v>100</v>
      </c>
      <c r="B141" s="16">
        <v>11708.5</v>
      </c>
      <c r="C141" s="16">
        <v>749135.19</v>
      </c>
      <c r="D141" s="11">
        <f t="shared" si="27"/>
        <v>63.98</v>
      </c>
      <c r="E141" s="29">
        <v>1.1219699768500189</v>
      </c>
      <c r="F141" s="12">
        <f t="shared" si="30"/>
        <v>1.9330406375142724</v>
      </c>
      <c r="G141" s="16">
        <v>197</v>
      </c>
      <c r="H141" s="13">
        <f t="shared" si="28"/>
        <v>0.25625508125043428</v>
      </c>
      <c r="I141" s="19">
        <v>3909</v>
      </c>
      <c r="J141" s="12">
        <v>1.0549999999999999</v>
      </c>
      <c r="K141" s="12">
        <f t="shared" si="29"/>
        <v>1.2317540829067788</v>
      </c>
      <c r="L141" s="12">
        <v>1.06</v>
      </c>
      <c r="M141" s="12">
        <f t="shared" si="31"/>
        <v>0.99012790368807846</v>
      </c>
      <c r="N141" s="12">
        <f t="shared" si="32"/>
        <v>1.196477757065854</v>
      </c>
      <c r="O141" s="14">
        <f t="shared" si="33"/>
        <v>1.0720502586009357</v>
      </c>
      <c r="P141" s="12">
        <f t="shared" si="34"/>
        <v>1.145945945945946</v>
      </c>
    </row>
    <row r="142" spans="1:16" x14ac:dyDescent="0.25">
      <c r="A142" s="28" t="s">
        <v>101</v>
      </c>
      <c r="B142" s="16">
        <v>58745.083330000001</v>
      </c>
      <c r="C142" s="16">
        <v>2665966.04</v>
      </c>
      <c r="D142" s="11">
        <f t="shared" si="27"/>
        <v>45.38</v>
      </c>
      <c r="E142" s="29">
        <v>1.1660872570201291</v>
      </c>
      <c r="F142" s="12">
        <f t="shared" si="30"/>
        <v>1.3192023799975447</v>
      </c>
      <c r="G142" s="16">
        <v>762</v>
      </c>
      <c r="H142" s="13">
        <f t="shared" si="28"/>
        <v>0.50398412673416615</v>
      </c>
      <c r="I142" s="19">
        <v>18723</v>
      </c>
      <c r="J142" s="12">
        <v>1.048</v>
      </c>
      <c r="K142" s="12">
        <f t="shared" si="29"/>
        <v>1.1527176057424042</v>
      </c>
      <c r="L142" s="12">
        <v>1.0549999999999999</v>
      </c>
      <c r="M142" s="12">
        <f t="shared" si="31"/>
        <v>0.98355833465886855</v>
      </c>
      <c r="N142" s="12">
        <f t="shared" si="32"/>
        <v>1.1197048133132703</v>
      </c>
      <c r="O142" s="14">
        <f t="shared" si="33"/>
        <v>1.0669934177584783</v>
      </c>
      <c r="P142" s="12">
        <f t="shared" si="34"/>
        <v>1.1405405405405404</v>
      </c>
    </row>
    <row r="143" spans="1:16" x14ac:dyDescent="0.25">
      <c r="A143" s="28" t="s">
        <v>102</v>
      </c>
      <c r="B143" s="16">
        <v>49812.083330000001</v>
      </c>
      <c r="C143" s="16">
        <v>2123225.0499999998</v>
      </c>
      <c r="D143" s="11">
        <f t="shared" si="27"/>
        <v>42.62</v>
      </c>
      <c r="E143" s="29">
        <v>1.1473719503576101</v>
      </c>
      <c r="F143" s="12">
        <f t="shared" si="30"/>
        <v>1.2591782135353486</v>
      </c>
      <c r="G143" s="16">
        <v>636</v>
      </c>
      <c r="H143" s="13">
        <f t="shared" si="28"/>
        <v>0.46043457732885351</v>
      </c>
      <c r="I143" s="19">
        <v>16097</v>
      </c>
      <c r="J143" s="12">
        <v>1.04</v>
      </c>
      <c r="K143" s="12">
        <f t="shared" si="29"/>
        <v>1.1064121573327756</v>
      </c>
      <c r="L143" s="12">
        <v>1.04</v>
      </c>
      <c r="M143" s="12">
        <f t="shared" si="31"/>
        <v>0.97605025576834281</v>
      </c>
      <c r="N143" s="12">
        <f t="shared" si="32"/>
        <v>1.0747255111766489</v>
      </c>
      <c r="O143" s="14">
        <f t="shared" si="33"/>
        <v>1.0518228952311066</v>
      </c>
      <c r="P143" s="12">
        <f t="shared" si="34"/>
        <v>1.1243243243243242</v>
      </c>
    </row>
    <row r="144" spans="1:16" x14ac:dyDescent="0.25">
      <c r="A144" s="28" t="s">
        <v>103</v>
      </c>
      <c r="B144" s="16">
        <v>51477.75</v>
      </c>
      <c r="C144" s="16">
        <v>2083550.16</v>
      </c>
      <c r="D144" s="11">
        <f t="shared" si="27"/>
        <v>40.47</v>
      </c>
      <c r="E144" s="29">
        <v>1.1508198648762435</v>
      </c>
      <c r="F144" s="12">
        <f t="shared" si="30"/>
        <v>1.1920757093701959</v>
      </c>
      <c r="G144" s="16">
        <v>631</v>
      </c>
      <c r="H144" s="13">
        <f t="shared" si="28"/>
        <v>0.45862112176973852</v>
      </c>
      <c r="I144" s="19">
        <v>16900</v>
      </c>
      <c r="J144" s="12">
        <v>1.0329999999999999</v>
      </c>
      <c r="K144" s="12">
        <f t="shared" si="29"/>
        <v>1.0715674657185512</v>
      </c>
      <c r="L144" s="12">
        <v>1.03</v>
      </c>
      <c r="M144" s="12">
        <f t="shared" si="31"/>
        <v>0.96948068673913268</v>
      </c>
      <c r="N144" s="12">
        <f t="shared" si="32"/>
        <v>1.0408787400988917</v>
      </c>
      <c r="O144" s="14">
        <f t="shared" si="33"/>
        <v>1.0417092135461923</v>
      </c>
      <c r="P144" s="12">
        <f t="shared" si="34"/>
        <v>1.1135135135135135</v>
      </c>
    </row>
    <row r="145" spans="1:16" x14ac:dyDescent="0.25">
      <c r="A145" s="28" t="s">
        <v>104</v>
      </c>
      <c r="B145" s="16">
        <v>53670.583330000001</v>
      </c>
      <c r="C145" s="16">
        <v>2387539.5099999998</v>
      </c>
      <c r="D145" s="11">
        <f t="shared" si="27"/>
        <v>44.49</v>
      </c>
      <c r="E145" s="29">
        <v>1.1427522445765101</v>
      </c>
      <c r="F145" s="12">
        <f t="shared" si="30"/>
        <v>1.3197397776971644</v>
      </c>
      <c r="G145" s="16">
        <v>681</v>
      </c>
      <c r="H145" s="13">
        <f t="shared" si="28"/>
        <v>0.47644516998286385</v>
      </c>
      <c r="I145" s="19">
        <v>16654</v>
      </c>
      <c r="J145" s="12">
        <v>1.0289999999999999</v>
      </c>
      <c r="K145" s="12">
        <f t="shared" si="29"/>
        <v>1.1343944933850332</v>
      </c>
      <c r="L145" s="12">
        <v>1.01</v>
      </c>
      <c r="M145" s="12">
        <f t="shared" si="31"/>
        <v>0.96572664729386981</v>
      </c>
      <c r="N145" s="12">
        <f t="shared" si="32"/>
        <v>1.1019064583656033</v>
      </c>
      <c r="O145" s="14">
        <f t="shared" si="33"/>
        <v>1.0214818501763632</v>
      </c>
      <c r="P145" s="12">
        <f t="shared" si="34"/>
        <v>1.0918918918918918</v>
      </c>
    </row>
    <row r="146" spans="1:16" x14ac:dyDescent="0.25">
      <c r="A146" s="28" t="s">
        <v>105</v>
      </c>
      <c r="B146" s="16">
        <v>57264.166669999999</v>
      </c>
      <c r="C146" s="16">
        <v>2438778.4300000002</v>
      </c>
      <c r="D146" s="11">
        <f t="shared" si="27"/>
        <v>42.59</v>
      </c>
      <c r="E146" s="29">
        <v>1.1349746320470468</v>
      </c>
      <c r="F146" s="12">
        <f t="shared" si="30"/>
        <v>1.2720361960473112</v>
      </c>
      <c r="G146" s="16">
        <v>694</v>
      </c>
      <c r="H146" s="13">
        <f t="shared" si="28"/>
        <v>0.48097123961140686</v>
      </c>
      <c r="I146" s="19">
        <v>18255</v>
      </c>
      <c r="J146" s="12">
        <v>1.01</v>
      </c>
      <c r="K146" s="12">
        <f t="shared" si="29"/>
        <v>1.1037975720739313</v>
      </c>
      <c r="L146" s="12">
        <v>1</v>
      </c>
      <c r="M146" s="12">
        <f t="shared" si="31"/>
        <v>0.94789495992887141</v>
      </c>
      <c r="N146" s="12">
        <f t="shared" si="32"/>
        <v>1.072185805281153</v>
      </c>
      <c r="O146" s="14">
        <f t="shared" si="33"/>
        <v>1.0113681684914486</v>
      </c>
      <c r="P146" s="12">
        <f t="shared" si="34"/>
        <v>1.0810810810810809</v>
      </c>
    </row>
    <row r="147" spans="1:16" x14ac:dyDescent="0.25">
      <c r="A147" s="9" t="s">
        <v>209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x14ac:dyDescent="0.25">
      <c r="A148" s="39" t="s">
        <v>58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</row>
    <row r="149" spans="1:16" ht="64.5" x14ac:dyDescent="0.25">
      <c r="A149" s="4" t="s">
        <v>0</v>
      </c>
      <c r="B149" s="24" t="s">
        <v>10</v>
      </c>
      <c r="C149" s="25" t="s">
        <v>1</v>
      </c>
      <c r="D149" s="26" t="s">
        <v>2</v>
      </c>
      <c r="E149" s="27" t="s">
        <v>12</v>
      </c>
      <c r="F149" s="27" t="s">
        <v>13</v>
      </c>
      <c r="G149" s="24" t="s">
        <v>11</v>
      </c>
      <c r="H149" s="2" t="s">
        <v>3</v>
      </c>
      <c r="I149" s="20" t="s">
        <v>22</v>
      </c>
      <c r="J149" s="3" t="s">
        <v>6</v>
      </c>
      <c r="K149" s="3" t="s">
        <v>4</v>
      </c>
      <c r="L149" s="3" t="s">
        <v>8</v>
      </c>
      <c r="M149" s="3" t="s">
        <v>7</v>
      </c>
      <c r="N149" s="3" t="s">
        <v>5</v>
      </c>
      <c r="O149" s="3" t="s">
        <v>9</v>
      </c>
      <c r="P149" s="3" t="s">
        <v>14</v>
      </c>
    </row>
    <row r="150" spans="1:16" x14ac:dyDescent="0.25">
      <c r="A150" s="28" t="s">
        <v>106</v>
      </c>
      <c r="B150" s="16">
        <v>78093.333329999994</v>
      </c>
      <c r="C150" s="16">
        <v>2950286.46</v>
      </c>
      <c r="D150" s="11">
        <f t="shared" si="27"/>
        <v>37.78</v>
      </c>
      <c r="E150" s="29">
        <v>1.1367995784177327</v>
      </c>
      <c r="F150" s="12">
        <f t="shared" si="30"/>
        <v>1.1265644273762145</v>
      </c>
      <c r="G150" s="16">
        <v>871</v>
      </c>
      <c r="H150" s="13">
        <f t="shared" si="28"/>
        <v>0.53882588406027165</v>
      </c>
      <c r="I150" s="19">
        <v>24698</v>
      </c>
      <c r="J150" s="12">
        <v>1.0049999999999999</v>
      </c>
      <c r="K150" s="12">
        <f t="shared" si="29"/>
        <v>1.0420026114027989</v>
      </c>
      <c r="L150" s="12">
        <v>1</v>
      </c>
      <c r="M150" s="12">
        <f t="shared" si="31"/>
        <v>0.94320241062229271</v>
      </c>
      <c r="N150" s="12">
        <f t="shared" si="32"/>
        <v>1.0121605965420115</v>
      </c>
      <c r="O150" s="14">
        <f t="shared" si="33"/>
        <v>1.0113681684914486</v>
      </c>
      <c r="P150" s="12">
        <f t="shared" si="34"/>
        <v>1.0810810810810809</v>
      </c>
    </row>
    <row r="151" spans="1:16" x14ac:dyDescent="0.25">
      <c r="A151" s="28" t="s">
        <v>107</v>
      </c>
      <c r="B151" s="16">
        <v>78608.583329999994</v>
      </c>
      <c r="C151" s="16">
        <v>3116386.15</v>
      </c>
      <c r="D151" s="11">
        <f t="shared" si="27"/>
        <v>39.64</v>
      </c>
      <c r="E151" s="29">
        <v>1.1326743657985203</v>
      </c>
      <c r="F151" s="12">
        <f t="shared" si="30"/>
        <v>1.1863328544669685</v>
      </c>
      <c r="G151" s="16">
        <v>841</v>
      </c>
      <c r="H151" s="13">
        <f t="shared" si="28"/>
        <v>0.52946513892166058</v>
      </c>
      <c r="I151" s="19">
        <v>25910</v>
      </c>
      <c r="J151" s="12">
        <v>1.0049999999999999</v>
      </c>
      <c r="K151" s="12">
        <f t="shared" si="29"/>
        <v>1.0719315048485989</v>
      </c>
      <c r="L151" s="12">
        <v>0.995</v>
      </c>
      <c r="M151" s="12">
        <f t="shared" si="31"/>
        <v>0.94320241062229271</v>
      </c>
      <c r="N151" s="12">
        <f t="shared" si="32"/>
        <v>1.0412323534766332</v>
      </c>
      <c r="O151" s="14">
        <f t="shared" si="33"/>
        <v>1.0063113276489914</v>
      </c>
      <c r="P151" s="12">
        <f t="shared" si="34"/>
        <v>1.0756756756756756</v>
      </c>
    </row>
    <row r="152" spans="1:16" x14ac:dyDescent="0.25">
      <c r="A152" s="28" t="s">
        <v>108</v>
      </c>
      <c r="B152" s="16">
        <v>78313.833329999994</v>
      </c>
      <c r="C152" s="16">
        <v>2840728.05</v>
      </c>
      <c r="D152" s="11">
        <f t="shared" si="27"/>
        <v>36.270000000000003</v>
      </c>
      <c r="E152" s="29">
        <v>1.1204188816241871</v>
      </c>
      <c r="F152" s="12">
        <f t="shared" si="30"/>
        <v>1.0973498801103989</v>
      </c>
      <c r="G152" s="16">
        <v>794</v>
      </c>
      <c r="H152" s="13">
        <f t="shared" si="28"/>
        <v>0.51445764321921261</v>
      </c>
      <c r="I152" s="19">
        <v>25750</v>
      </c>
      <c r="J152" s="12">
        <v>1.004</v>
      </c>
      <c r="K152" s="12">
        <f t="shared" si="29"/>
        <v>1.0220490681934242</v>
      </c>
      <c r="L152" s="12">
        <v>0.99112151115609715</v>
      </c>
      <c r="M152" s="12">
        <f t="shared" si="31"/>
        <v>0.9422639007609771</v>
      </c>
      <c r="N152" s="12">
        <f t="shared" si="32"/>
        <v>0.99277850481122576</v>
      </c>
      <c r="O152" s="14">
        <f t="shared" si="33"/>
        <v>1.002388747490419</v>
      </c>
      <c r="P152" s="12">
        <f t="shared" si="34"/>
        <v>1.0714827147633483</v>
      </c>
    </row>
    <row r="153" spans="1:16" x14ac:dyDescent="0.25">
      <c r="A153" s="28" t="s">
        <v>109</v>
      </c>
      <c r="B153" s="16">
        <v>78216.25</v>
      </c>
      <c r="C153" s="16">
        <v>2812070.97</v>
      </c>
      <c r="D153" s="11">
        <f t="shared" si="27"/>
        <v>35.950000000000003</v>
      </c>
      <c r="E153" s="29">
        <v>1.1222166436691554</v>
      </c>
      <c r="F153" s="12">
        <f t="shared" si="30"/>
        <v>1.0859258545766881</v>
      </c>
      <c r="G153" s="16">
        <v>797</v>
      </c>
      <c r="H153" s="13">
        <f t="shared" si="28"/>
        <v>0.51542862422130442</v>
      </c>
      <c r="I153" s="19">
        <v>25602</v>
      </c>
      <c r="J153" s="12">
        <v>1.0029999999999999</v>
      </c>
      <c r="K153" s="12">
        <f t="shared" si="29"/>
        <v>1.0158566089544738</v>
      </c>
      <c r="L153" s="12">
        <v>0.98556214476543835</v>
      </c>
      <c r="M153" s="12">
        <f t="shared" si="31"/>
        <v>0.94132539089966127</v>
      </c>
      <c r="N153" s="12">
        <f t="shared" si="32"/>
        <v>0.98676339201902252</v>
      </c>
      <c r="O153" s="14">
        <f t="shared" si="33"/>
        <v>0.99676618128592542</v>
      </c>
      <c r="P153" s="12">
        <f t="shared" si="34"/>
        <v>1.0654725889356089</v>
      </c>
    </row>
    <row r="154" spans="1:16" x14ac:dyDescent="0.25">
      <c r="A154" s="28" t="s">
        <v>110</v>
      </c>
      <c r="B154" s="16">
        <v>77345.833329999994</v>
      </c>
      <c r="C154" s="16">
        <v>2789629.72</v>
      </c>
      <c r="D154" s="11">
        <f t="shared" si="27"/>
        <v>36.07</v>
      </c>
      <c r="E154" s="29">
        <v>1.1259202538535733</v>
      </c>
      <c r="F154" s="12">
        <f t="shared" si="30"/>
        <v>1.0859666661310403</v>
      </c>
      <c r="G154" s="16">
        <v>793</v>
      </c>
      <c r="H154" s="13">
        <f t="shared" si="28"/>
        <v>0.51413357538030258</v>
      </c>
      <c r="I154" s="19">
        <v>25143</v>
      </c>
      <c r="J154" s="12">
        <v>1.0029999999999999</v>
      </c>
      <c r="K154" s="12">
        <f t="shared" si="29"/>
        <v>1.0156903268819366</v>
      </c>
      <c r="L154" s="12">
        <v>0.98453931066110123</v>
      </c>
      <c r="M154" s="12">
        <f t="shared" si="31"/>
        <v>0.94132539089966127</v>
      </c>
      <c r="N154" s="12">
        <f t="shared" si="32"/>
        <v>0.98660187211504935</v>
      </c>
      <c r="O154" s="14">
        <f t="shared" si="33"/>
        <v>0.99573171943115135</v>
      </c>
      <c r="P154" s="12">
        <f t="shared" si="34"/>
        <v>1.0643668223363256</v>
      </c>
    </row>
    <row r="155" spans="1:16" x14ac:dyDescent="0.25">
      <c r="A155" s="28" t="s">
        <v>111</v>
      </c>
      <c r="B155" s="16">
        <v>75972.083329999994</v>
      </c>
      <c r="C155" s="16">
        <v>2992054.56</v>
      </c>
      <c r="D155" s="11">
        <f t="shared" si="27"/>
        <v>39.380000000000003</v>
      </c>
      <c r="E155" s="29">
        <v>1.1215566388167315</v>
      </c>
      <c r="F155" s="12">
        <f t="shared" si="30"/>
        <v>1.1902343653777976</v>
      </c>
      <c r="G155" s="16">
        <v>790</v>
      </c>
      <c r="H155" s="13">
        <f t="shared" si="28"/>
        <v>0.51316014394468834</v>
      </c>
      <c r="I155" s="19">
        <v>25644</v>
      </c>
      <c r="J155" s="12">
        <v>1.0009999999999999</v>
      </c>
      <c r="K155" s="12">
        <f t="shared" si="29"/>
        <v>1.0681417480604076</v>
      </c>
      <c r="L155" s="12">
        <v>0.98</v>
      </c>
      <c r="M155" s="12">
        <f t="shared" si="31"/>
        <v>0.93944837117702984</v>
      </c>
      <c r="N155" s="12">
        <f t="shared" si="32"/>
        <v>1.0375511319043371</v>
      </c>
      <c r="O155" s="14">
        <f t="shared" si="33"/>
        <v>0.99114080512161973</v>
      </c>
      <c r="P155" s="12">
        <f t="shared" si="34"/>
        <v>1.0594594594594593</v>
      </c>
    </row>
    <row r="156" spans="1:16" x14ac:dyDescent="0.25">
      <c r="A156" s="28" t="s">
        <v>112</v>
      </c>
      <c r="B156" s="16">
        <v>74051.416670000006</v>
      </c>
      <c r="C156" s="16">
        <v>2644415.52</v>
      </c>
      <c r="D156" s="11">
        <f t="shared" si="27"/>
        <v>35.71</v>
      </c>
      <c r="E156" s="29">
        <v>1.1338121540897874</v>
      </c>
      <c r="F156" s="12">
        <f t="shared" si="30"/>
        <v>1.0676446448468837</v>
      </c>
      <c r="G156" s="16">
        <v>760</v>
      </c>
      <c r="H156" s="13">
        <f t="shared" si="28"/>
        <v>0.50332229568471665</v>
      </c>
      <c r="I156" s="19">
        <v>24923</v>
      </c>
      <c r="J156" s="12">
        <v>1.0009999999999999</v>
      </c>
      <c r="K156" s="12">
        <f t="shared" si="29"/>
        <v>1.0039724139387669</v>
      </c>
      <c r="L156" s="12">
        <v>0.97499999999999998</v>
      </c>
      <c r="M156" s="12">
        <f t="shared" si="31"/>
        <v>0.93944837117702984</v>
      </c>
      <c r="N156" s="12">
        <f t="shared" si="32"/>
        <v>0.97521954962852619</v>
      </c>
      <c r="O156" s="14">
        <f t="shared" si="33"/>
        <v>0.98608396427916245</v>
      </c>
      <c r="P156" s="12">
        <f t="shared" si="34"/>
        <v>1.0540540540540539</v>
      </c>
    </row>
    <row r="157" spans="1:16" x14ac:dyDescent="0.25">
      <c r="A157" s="28" t="s">
        <v>113</v>
      </c>
      <c r="B157" s="16">
        <v>72416.416670000006</v>
      </c>
      <c r="C157" s="16">
        <v>2803021.71</v>
      </c>
      <c r="D157" s="11">
        <f t="shared" si="27"/>
        <v>38.71</v>
      </c>
      <c r="E157" s="29">
        <v>1.1149595030375659</v>
      </c>
      <c r="F157" s="12">
        <f t="shared" si="30"/>
        <v>1.1769067721792374</v>
      </c>
      <c r="G157" s="16">
        <v>699</v>
      </c>
      <c r="H157" s="13">
        <f t="shared" si="28"/>
        <v>0.48270073544588682</v>
      </c>
      <c r="I157" s="19">
        <v>24145</v>
      </c>
      <c r="J157" s="12">
        <v>1</v>
      </c>
      <c r="K157" s="12">
        <f t="shared" si="29"/>
        <v>1.0535842255175645</v>
      </c>
      <c r="L157" s="12">
        <v>0.97</v>
      </c>
      <c r="M157" s="12">
        <f t="shared" si="31"/>
        <v>0.93850986131571423</v>
      </c>
      <c r="N157" s="12">
        <f t="shared" si="32"/>
        <v>1.023410523675629</v>
      </c>
      <c r="O157" s="14">
        <f t="shared" si="33"/>
        <v>0.98102712343670517</v>
      </c>
      <c r="P157" s="12">
        <f t="shared" si="34"/>
        <v>1.0486486486486486</v>
      </c>
    </row>
    <row r="158" spans="1:16" x14ac:dyDescent="0.25">
      <c r="A158" s="28" t="s">
        <v>114</v>
      </c>
      <c r="B158" s="16">
        <v>70936.166670000006</v>
      </c>
      <c r="C158" s="16">
        <v>2522102.0099999998</v>
      </c>
      <c r="D158" s="11">
        <f t="shared" si="27"/>
        <v>35.549999999999997</v>
      </c>
      <c r="E158" s="29">
        <v>1.110622712174143</v>
      </c>
      <c r="F158" s="12">
        <f t="shared" si="30"/>
        <v>1.0850532161400255</v>
      </c>
      <c r="G158" s="16">
        <v>695</v>
      </c>
      <c r="H158" s="13">
        <f t="shared" si="28"/>
        <v>0.48131763593978838</v>
      </c>
      <c r="I158" s="19">
        <v>23458</v>
      </c>
      <c r="J158" s="12">
        <v>0.999</v>
      </c>
      <c r="K158" s="12">
        <f t="shared" si="29"/>
        <v>1.0085569739088762</v>
      </c>
      <c r="L158" s="12">
        <v>0.96499999999999997</v>
      </c>
      <c r="M158" s="12">
        <f t="shared" si="31"/>
        <v>0.93757135145439852</v>
      </c>
      <c r="N158" s="12">
        <f t="shared" si="32"/>
        <v>0.97967281193655575</v>
      </c>
      <c r="O158" s="14">
        <f t="shared" si="33"/>
        <v>0.97597028259424801</v>
      </c>
      <c r="P158" s="12">
        <f t="shared" si="34"/>
        <v>1.0432432432432432</v>
      </c>
    </row>
    <row r="159" spans="1:16" x14ac:dyDescent="0.25">
      <c r="A159" s="28" t="s">
        <v>115</v>
      </c>
      <c r="B159" s="16">
        <v>71091.5</v>
      </c>
      <c r="C159" s="16">
        <v>2767342.65</v>
      </c>
      <c r="D159" s="11">
        <f t="shared" si="27"/>
        <v>38.93</v>
      </c>
      <c r="E159" s="29">
        <v>1.1211658025704887</v>
      </c>
      <c r="F159" s="12">
        <f t="shared" si="30"/>
        <v>1.177043586170373</v>
      </c>
      <c r="G159" s="16">
        <v>760</v>
      </c>
      <c r="H159" s="13">
        <f t="shared" si="28"/>
        <v>0.50332229568471665</v>
      </c>
      <c r="I159" s="19">
        <v>24373</v>
      </c>
      <c r="J159" s="12">
        <v>0.999</v>
      </c>
      <c r="K159" s="12">
        <f t="shared" si="29"/>
        <v>1.058103066384392</v>
      </c>
      <c r="L159" s="12">
        <v>0.96</v>
      </c>
      <c r="M159" s="12">
        <f t="shared" si="31"/>
        <v>0.93757135145439852</v>
      </c>
      <c r="N159" s="12">
        <f t="shared" si="32"/>
        <v>1.0277999490162133</v>
      </c>
      <c r="O159" s="14">
        <f t="shared" si="33"/>
        <v>0.97091344175179073</v>
      </c>
      <c r="P159" s="12">
        <f t="shared" si="34"/>
        <v>1.0378378378378377</v>
      </c>
    </row>
    <row r="160" spans="1:16" x14ac:dyDescent="0.25">
      <c r="A160" s="28" t="s">
        <v>116</v>
      </c>
      <c r="B160" s="16">
        <v>70978.833329999994</v>
      </c>
      <c r="C160" s="16">
        <v>2469155.7000000002</v>
      </c>
      <c r="D160" s="11">
        <f t="shared" si="27"/>
        <v>34.79</v>
      </c>
      <c r="E160" s="29">
        <v>1.1292427425491651</v>
      </c>
      <c r="F160" s="12">
        <f t="shared" si="30"/>
        <v>1.0443476760683803</v>
      </c>
      <c r="G160" s="16">
        <v>734</v>
      </c>
      <c r="H160" s="13">
        <f t="shared" si="28"/>
        <v>0.49463791470798785</v>
      </c>
      <c r="I160" s="19">
        <v>22719</v>
      </c>
      <c r="J160" s="12">
        <v>0.997</v>
      </c>
      <c r="K160" s="12">
        <f t="shared" si="29"/>
        <v>0.9894383954004784</v>
      </c>
      <c r="L160" s="12">
        <v>0.95499999999999996</v>
      </c>
      <c r="M160" s="12">
        <f t="shared" si="31"/>
        <v>0.93569433173176708</v>
      </c>
      <c r="N160" s="12">
        <f t="shared" si="32"/>
        <v>0.96110177227088367</v>
      </c>
      <c r="O160" s="14">
        <f t="shared" si="33"/>
        <v>0.96585660090933345</v>
      </c>
      <c r="P160" s="12">
        <f t="shared" si="34"/>
        <v>1.0324324324324323</v>
      </c>
    </row>
    <row r="161" spans="1:16" x14ac:dyDescent="0.25">
      <c r="A161" s="28" t="s">
        <v>117</v>
      </c>
      <c r="B161" s="16">
        <v>73105.083329999994</v>
      </c>
      <c r="C161" s="16">
        <v>3088891.41</v>
      </c>
      <c r="D161" s="11">
        <f t="shared" si="27"/>
        <v>42.25</v>
      </c>
      <c r="E161" s="29">
        <v>1.1220659109654407</v>
      </c>
      <c r="F161" s="12">
        <f t="shared" si="30"/>
        <v>1.2763986284889639</v>
      </c>
      <c r="G161" s="16">
        <v>827</v>
      </c>
      <c r="H161" s="13">
        <f t="shared" si="28"/>
        <v>0.52503968104007781</v>
      </c>
      <c r="I161" s="19">
        <v>23954</v>
      </c>
      <c r="J161" s="12">
        <v>0.996</v>
      </c>
      <c r="K161" s="12">
        <f t="shared" si="29"/>
        <v>1.1141318520870722</v>
      </c>
      <c r="L161" s="12">
        <v>0.95</v>
      </c>
      <c r="M161" s="12">
        <f t="shared" si="31"/>
        <v>0.93475582187045136</v>
      </c>
      <c r="N161" s="12">
        <f t="shared" si="32"/>
        <v>1.082224120836669</v>
      </c>
      <c r="O161" s="14">
        <f t="shared" si="33"/>
        <v>0.96079976006687628</v>
      </c>
      <c r="P161" s="12">
        <f t="shared" si="34"/>
        <v>1.027027027027027</v>
      </c>
    </row>
    <row r="162" spans="1:16" x14ac:dyDescent="0.25">
      <c r="A162" s="28" t="s">
        <v>118</v>
      </c>
      <c r="B162" s="16">
        <v>74824.166670000006</v>
      </c>
      <c r="C162" s="16">
        <v>2958509.97</v>
      </c>
      <c r="D162" s="11">
        <f t="shared" si="27"/>
        <v>39.54</v>
      </c>
      <c r="E162" s="29">
        <v>1.1149872241736722</v>
      </c>
      <c r="F162" s="12">
        <f t="shared" si="30"/>
        <v>1.2021115166087983</v>
      </c>
      <c r="G162" s="16">
        <v>771</v>
      </c>
      <c r="H162" s="13">
        <f t="shared" si="28"/>
        <v>0.50695167422546306</v>
      </c>
      <c r="I162" s="19">
        <v>23993</v>
      </c>
      <c r="J162" s="12">
        <v>0.99199999999999999</v>
      </c>
      <c r="K162" s="12">
        <f t="shared" si="29"/>
        <v>1.0684413160683897</v>
      </c>
      <c r="L162" s="12">
        <v>0.94499999999999995</v>
      </c>
      <c r="M162" s="12">
        <f t="shared" si="31"/>
        <v>0.9310017824251885</v>
      </c>
      <c r="N162" s="12">
        <f t="shared" si="32"/>
        <v>1.0378421205547934</v>
      </c>
      <c r="O162" s="14">
        <f t="shared" si="33"/>
        <v>0.95574291922441901</v>
      </c>
      <c r="P162" s="12">
        <f t="shared" si="34"/>
        <v>1.0216216216216216</v>
      </c>
    </row>
    <row r="163" spans="1:16" x14ac:dyDescent="0.25">
      <c r="A163" s="28" t="s">
        <v>119</v>
      </c>
      <c r="B163" s="16">
        <v>77614.166670000006</v>
      </c>
      <c r="C163" s="16">
        <v>2981984.28</v>
      </c>
      <c r="D163" s="11">
        <f t="shared" si="27"/>
        <v>38.42</v>
      </c>
      <c r="E163" s="29">
        <v>1.1195396608933159</v>
      </c>
      <c r="F163" s="12">
        <f t="shared" si="30"/>
        <v>1.1633110704775995</v>
      </c>
      <c r="G163" s="16">
        <v>753</v>
      </c>
      <c r="H163" s="13">
        <f t="shared" si="28"/>
        <v>0.5009990019950139</v>
      </c>
      <c r="I163" s="19">
        <v>24697</v>
      </c>
      <c r="J163" s="12">
        <v>0.98899999999999999</v>
      </c>
      <c r="K163" s="12">
        <f t="shared" si="29"/>
        <v>1.0459835518213165</v>
      </c>
      <c r="L163" s="12">
        <v>0.94</v>
      </c>
      <c r="M163" s="12">
        <f t="shared" si="31"/>
        <v>0.92818625284124134</v>
      </c>
      <c r="N163" s="12">
        <f t="shared" si="32"/>
        <v>1.016027526417917</v>
      </c>
      <c r="O163" s="14">
        <f t="shared" si="33"/>
        <v>0.95068607838196173</v>
      </c>
      <c r="P163" s="12">
        <f t="shared" si="34"/>
        <v>1.0162162162162161</v>
      </c>
    </row>
    <row r="164" spans="1:16" x14ac:dyDescent="0.25">
      <c r="A164" s="28" t="s">
        <v>120</v>
      </c>
      <c r="B164" s="16">
        <v>81775.333329999994</v>
      </c>
      <c r="C164" s="16">
        <v>3034829.76</v>
      </c>
      <c r="D164" s="11">
        <f t="shared" si="27"/>
        <v>37.11</v>
      </c>
      <c r="E164" s="29">
        <v>1.1300858008109631</v>
      </c>
      <c r="F164" s="12">
        <f t="shared" si="30"/>
        <v>1.1131598156460187</v>
      </c>
      <c r="G164" s="16">
        <v>822</v>
      </c>
      <c r="H164" s="13">
        <f t="shared" si="28"/>
        <v>0.52345009313209601</v>
      </c>
      <c r="I164" s="19">
        <v>24895</v>
      </c>
      <c r="J164" s="12">
        <v>0.98899999999999999</v>
      </c>
      <c r="K164" s="12">
        <f t="shared" si="29"/>
        <v>1.0250106815183777</v>
      </c>
      <c r="L164" s="12">
        <v>0.93500000000000005</v>
      </c>
      <c r="M164" s="12">
        <f t="shared" si="31"/>
        <v>0.92818625284124134</v>
      </c>
      <c r="N164" s="12">
        <f t="shared" si="32"/>
        <v>0.99565530020205117</v>
      </c>
      <c r="O164" s="14">
        <f t="shared" si="33"/>
        <v>0.94562923753950456</v>
      </c>
      <c r="P164" s="12">
        <f t="shared" si="34"/>
        <v>1.0108108108108107</v>
      </c>
    </row>
    <row r="165" spans="1:16" x14ac:dyDescent="0.25">
      <c r="A165" s="28" t="s">
        <v>121</v>
      </c>
      <c r="B165" s="16">
        <v>86441.5</v>
      </c>
      <c r="C165" s="16">
        <v>3066646.81</v>
      </c>
      <c r="D165" s="11">
        <f t="shared" si="27"/>
        <v>35.479999999999997</v>
      </c>
      <c r="E165" s="29">
        <v>1.1090335480297258</v>
      </c>
      <c r="F165" s="12">
        <f t="shared" si="30"/>
        <v>1.0844684243713634</v>
      </c>
      <c r="G165" s="16">
        <v>837</v>
      </c>
      <c r="H165" s="13">
        <f t="shared" si="28"/>
        <v>0.5282045058497703</v>
      </c>
      <c r="I165" s="19">
        <v>26313</v>
      </c>
      <c r="J165" s="12">
        <v>0.98499999999999999</v>
      </c>
      <c r="K165" s="12">
        <f t="shared" si="29"/>
        <v>1.0089640611323012</v>
      </c>
      <c r="L165" s="12">
        <v>0.93</v>
      </c>
      <c r="M165" s="12">
        <f t="shared" si="31"/>
        <v>0.92443221339597847</v>
      </c>
      <c r="N165" s="12">
        <f t="shared" si="32"/>
        <v>0.98006824054911146</v>
      </c>
      <c r="O165" s="14">
        <f t="shared" si="33"/>
        <v>0.9405723966970474</v>
      </c>
      <c r="P165" s="12">
        <f t="shared" si="34"/>
        <v>1.0054054054054054</v>
      </c>
    </row>
    <row r="166" spans="1:16" x14ac:dyDescent="0.25">
      <c r="A166" s="28" t="s">
        <v>122</v>
      </c>
      <c r="B166" s="16">
        <v>88557.5</v>
      </c>
      <c r="C166" s="16">
        <v>3392295.26</v>
      </c>
      <c r="D166" s="11">
        <f t="shared" si="27"/>
        <v>38.31</v>
      </c>
      <c r="E166" s="29">
        <v>1.119519281256347</v>
      </c>
      <c r="F166" s="12">
        <f t="shared" si="30"/>
        <v>1.1600015198838254</v>
      </c>
      <c r="G166" s="16">
        <v>854</v>
      </c>
      <c r="H166" s="13">
        <f t="shared" si="28"/>
        <v>0.53354162599244936</v>
      </c>
      <c r="I166" s="19">
        <v>29517</v>
      </c>
      <c r="J166" s="12">
        <v>0.98099999999999998</v>
      </c>
      <c r="K166" s="12">
        <f t="shared" si="29"/>
        <v>1.0483671410778204</v>
      </c>
      <c r="L166" s="12">
        <v>0.92500000000000004</v>
      </c>
      <c r="M166" s="12">
        <f t="shared" si="31"/>
        <v>0.92067817395071561</v>
      </c>
      <c r="N166" s="12">
        <f t="shared" si="32"/>
        <v>1.0183428518282116</v>
      </c>
      <c r="O166" s="14">
        <f t="shared" si="33"/>
        <v>0.93551555585459012</v>
      </c>
      <c r="P166" s="12">
        <f t="shared" si="34"/>
        <v>1</v>
      </c>
    </row>
    <row r="167" spans="1:16" x14ac:dyDescent="0.25">
      <c r="A167" s="28" t="s">
        <v>123</v>
      </c>
      <c r="B167" s="16">
        <v>86603.166670000006</v>
      </c>
      <c r="C167" s="16">
        <v>3089190.42</v>
      </c>
      <c r="D167" s="11">
        <f t="shared" ref="D167:D222" si="35">ROUND(C167/B167,2)</f>
        <v>35.67</v>
      </c>
      <c r="E167" s="29">
        <v>1.1246863784179835</v>
      </c>
      <c r="F167" s="12">
        <f t="shared" si="30"/>
        <v>1.0751019711590268</v>
      </c>
      <c r="G167" s="16">
        <v>743</v>
      </c>
      <c r="H167" s="13">
        <f t="shared" ref="H167:H222" si="36">MIN(SQRT(G167/3000),1)</f>
        <v>0.4976611966656298</v>
      </c>
      <c r="I167" s="19">
        <v>30076</v>
      </c>
      <c r="J167" s="12">
        <v>0.97699999999999998</v>
      </c>
      <c r="K167" s="12">
        <f t="shared" ref="K167:K221" si="37">F167*H167+M167*(1-H167)</f>
        <v>0.99564310598045092</v>
      </c>
      <c r="L167" s="12">
        <v>0.92</v>
      </c>
      <c r="M167" s="12">
        <f t="shared" si="31"/>
        <v>0.91692413450545274</v>
      </c>
      <c r="N167" s="12">
        <f t="shared" si="32"/>
        <v>0.96712878553675341</v>
      </c>
      <c r="O167" s="14">
        <f t="shared" si="33"/>
        <v>0.93045871501213284</v>
      </c>
      <c r="P167" s="12">
        <f t="shared" si="34"/>
        <v>0.99459459459459454</v>
      </c>
    </row>
    <row r="168" spans="1:16" x14ac:dyDescent="0.25">
      <c r="A168" s="28" t="s">
        <v>124</v>
      </c>
      <c r="B168" s="16">
        <v>84051.083329999994</v>
      </c>
      <c r="C168" s="16">
        <v>2887217.02</v>
      </c>
      <c r="D168" s="11">
        <f t="shared" si="35"/>
        <v>34.35</v>
      </c>
      <c r="E168" s="29">
        <v>1.1143708499624496</v>
      </c>
      <c r="F168" s="12">
        <f t="shared" ref="F168:F222" si="38">D168/(E168*D$223)</f>
        <v>1.0449006088953721</v>
      </c>
      <c r="G168" s="16">
        <v>755</v>
      </c>
      <c r="H168" s="13">
        <f t="shared" si="36"/>
        <v>0.50166389810974699</v>
      </c>
      <c r="I168" s="19">
        <v>27764</v>
      </c>
      <c r="J168" s="12">
        <v>0.97399999999999998</v>
      </c>
      <c r="K168" s="12">
        <f t="shared" si="37"/>
        <v>0.97972223147662096</v>
      </c>
      <c r="L168" s="12">
        <v>0.91500000000000004</v>
      </c>
      <c r="M168" s="12">
        <f t="shared" ref="M168:M222" si="39">J168/$J$223</f>
        <v>0.91410860492150559</v>
      </c>
      <c r="N168" s="12">
        <f t="shared" ref="N168:N222" si="40">K168/$K$223</f>
        <v>0.95166387051742074</v>
      </c>
      <c r="O168" s="14">
        <f t="shared" ref="O168:O222" si="41">L168/$L$223</f>
        <v>0.92540187416967556</v>
      </c>
      <c r="P168" s="12">
        <f t="shared" si="34"/>
        <v>0.98918918918918908</v>
      </c>
    </row>
    <row r="169" spans="1:16" x14ac:dyDescent="0.25">
      <c r="A169" s="28" t="s">
        <v>125</v>
      </c>
      <c r="B169" s="16">
        <v>85211.416670000006</v>
      </c>
      <c r="C169" s="16">
        <v>3164767.88</v>
      </c>
      <c r="D169" s="11">
        <f t="shared" si="35"/>
        <v>37.14</v>
      </c>
      <c r="E169" s="29">
        <v>1.12469098464715</v>
      </c>
      <c r="F169" s="12">
        <f t="shared" si="38"/>
        <v>1.1194035233086173</v>
      </c>
      <c r="G169" s="16">
        <v>784</v>
      </c>
      <c r="H169" s="13">
        <f t="shared" si="36"/>
        <v>0.51120772033815498</v>
      </c>
      <c r="I169" s="19">
        <v>27634</v>
      </c>
      <c r="J169" s="12">
        <v>0.97</v>
      </c>
      <c r="K169" s="12">
        <f t="shared" si="37"/>
        <v>1.017222006648798</v>
      </c>
      <c r="L169" s="12">
        <v>0.9</v>
      </c>
      <c r="M169" s="12">
        <f t="shared" si="39"/>
        <v>0.91035456547624272</v>
      </c>
      <c r="N169" s="12">
        <f t="shared" si="40"/>
        <v>0.98808968595502689</v>
      </c>
      <c r="O169" s="14">
        <f t="shared" si="41"/>
        <v>0.91023135164230384</v>
      </c>
      <c r="P169" s="12">
        <f t="shared" ref="P169:P222" si="42">O169/$O$166</f>
        <v>0.97297297297297292</v>
      </c>
    </row>
    <row r="170" spans="1:16" x14ac:dyDescent="0.25">
      <c r="A170" s="28" t="s">
        <v>126</v>
      </c>
      <c r="B170" s="16">
        <v>88404.583329999994</v>
      </c>
      <c r="C170" s="16">
        <v>2975169.03</v>
      </c>
      <c r="D170" s="11">
        <f t="shared" si="35"/>
        <v>33.65</v>
      </c>
      <c r="E170" s="29">
        <v>1.1067886348676959</v>
      </c>
      <c r="F170" s="12">
        <f t="shared" si="38"/>
        <v>1.0306195150242485</v>
      </c>
      <c r="G170" s="16">
        <v>672</v>
      </c>
      <c r="H170" s="13">
        <f t="shared" si="36"/>
        <v>0.47328638264796929</v>
      </c>
      <c r="I170" s="19">
        <v>27144</v>
      </c>
      <c r="J170" s="12">
        <v>0.95199999999999996</v>
      </c>
      <c r="K170" s="12">
        <f t="shared" si="37"/>
        <v>0.95837646177562419</v>
      </c>
      <c r="L170" s="12">
        <v>0.89500000000000002</v>
      </c>
      <c r="M170" s="12">
        <f t="shared" si="39"/>
        <v>0.89346138797255992</v>
      </c>
      <c r="N170" s="12">
        <f t="shared" si="40"/>
        <v>0.93092942440588644</v>
      </c>
      <c r="O170" s="14">
        <f t="shared" si="41"/>
        <v>0.90517451079984657</v>
      </c>
      <c r="P170" s="12">
        <f t="shared" si="42"/>
        <v>0.96756756756756745</v>
      </c>
    </row>
    <row r="171" spans="1:16" x14ac:dyDescent="0.25">
      <c r="A171" s="28" t="s">
        <v>127</v>
      </c>
      <c r="B171" s="16">
        <v>93472.333329999994</v>
      </c>
      <c r="C171" s="16">
        <v>2995325.81</v>
      </c>
      <c r="D171" s="11">
        <f t="shared" si="35"/>
        <v>32.049999999999997</v>
      </c>
      <c r="E171" s="29">
        <v>1.1104847886600231</v>
      </c>
      <c r="F171" s="12">
        <f t="shared" si="38"/>
        <v>0.97834809540891188</v>
      </c>
      <c r="G171" s="16">
        <v>793</v>
      </c>
      <c r="H171" s="13">
        <f t="shared" si="36"/>
        <v>0.51413357538030258</v>
      </c>
      <c r="I171" s="19">
        <v>28727</v>
      </c>
      <c r="J171" s="12">
        <v>0.94899999999999995</v>
      </c>
      <c r="K171" s="12">
        <f t="shared" si="37"/>
        <v>0.93573652307670985</v>
      </c>
      <c r="L171" s="12">
        <v>0.89</v>
      </c>
      <c r="M171" s="12">
        <f t="shared" si="39"/>
        <v>0.89064585838861277</v>
      </c>
      <c r="N171" s="12">
        <f t="shared" si="40"/>
        <v>0.90893787312914065</v>
      </c>
      <c r="O171" s="14">
        <f t="shared" si="41"/>
        <v>0.9001176699573894</v>
      </c>
      <c r="P171" s="12">
        <f t="shared" si="42"/>
        <v>0.9621621621621621</v>
      </c>
    </row>
    <row r="172" spans="1:16" x14ac:dyDescent="0.25">
      <c r="A172" s="28" t="s">
        <v>128</v>
      </c>
      <c r="B172" s="16">
        <v>96463.583329999994</v>
      </c>
      <c r="C172" s="16">
        <v>2746923.86</v>
      </c>
      <c r="D172" s="11">
        <f t="shared" si="35"/>
        <v>28.48</v>
      </c>
      <c r="E172" s="29">
        <v>1.1115755085841876</v>
      </c>
      <c r="F172" s="12">
        <f t="shared" si="38"/>
        <v>0.86851835197702254</v>
      </c>
      <c r="G172" s="16">
        <v>797</v>
      </c>
      <c r="H172" s="13">
        <f t="shared" si="36"/>
        <v>0.51542862422130442</v>
      </c>
      <c r="I172" s="19">
        <v>30554</v>
      </c>
      <c r="J172" s="12">
        <v>0.94499999999999995</v>
      </c>
      <c r="K172" s="12">
        <f t="shared" si="37"/>
        <v>0.87742160814272019</v>
      </c>
      <c r="L172" s="12">
        <v>0.84915232799283724</v>
      </c>
      <c r="M172" s="12">
        <f t="shared" si="39"/>
        <v>0.8868918189433499</v>
      </c>
      <c r="N172" s="12">
        <f t="shared" si="40"/>
        <v>0.85229304475637646</v>
      </c>
      <c r="O172" s="14">
        <f t="shared" si="41"/>
        <v>0.85880563473236571</v>
      </c>
      <c r="P172" s="12">
        <f t="shared" si="42"/>
        <v>0.91800251674901312</v>
      </c>
    </row>
    <row r="173" spans="1:16" x14ac:dyDescent="0.25">
      <c r="A173" s="28" t="s">
        <v>129</v>
      </c>
      <c r="B173" s="16">
        <v>97460.25</v>
      </c>
      <c r="C173" s="16">
        <v>2636865.54</v>
      </c>
      <c r="D173" s="11">
        <f t="shared" si="35"/>
        <v>27.06</v>
      </c>
      <c r="E173" s="29">
        <v>1.1243824810982883</v>
      </c>
      <c r="F173" s="12">
        <f t="shared" si="38"/>
        <v>0.81581503715463455</v>
      </c>
      <c r="G173" s="16">
        <v>721</v>
      </c>
      <c r="H173" s="13">
        <f t="shared" si="36"/>
        <v>0.49023803741991845</v>
      </c>
      <c r="I173" s="19">
        <v>32330</v>
      </c>
      <c r="J173" s="12">
        <v>0.94</v>
      </c>
      <c r="K173" s="12">
        <f t="shared" si="37"/>
        <v>0.84965519378910104</v>
      </c>
      <c r="L173" s="12">
        <v>0.84699999999999998</v>
      </c>
      <c r="M173" s="12">
        <f t="shared" si="39"/>
        <v>0.88219926963677131</v>
      </c>
      <c r="N173" s="12">
        <f t="shared" si="40"/>
        <v>0.82532183546338178</v>
      </c>
      <c r="O173" s="14">
        <f t="shared" si="41"/>
        <v>0.85662883871225703</v>
      </c>
      <c r="P173" s="12">
        <f t="shared" si="42"/>
        <v>0.91567567567567554</v>
      </c>
    </row>
    <row r="174" spans="1:16" x14ac:dyDescent="0.25">
      <c r="A174" s="28" t="s">
        <v>130</v>
      </c>
      <c r="B174" s="16">
        <v>98102.5</v>
      </c>
      <c r="C174" s="16">
        <v>2825515.03</v>
      </c>
      <c r="D174" s="11">
        <f t="shared" si="35"/>
        <v>28.8</v>
      </c>
      <c r="E174" s="29">
        <v>1.1274759444156341</v>
      </c>
      <c r="F174" s="12">
        <f t="shared" si="38"/>
        <v>0.86589092323976369</v>
      </c>
      <c r="G174" s="16">
        <v>746</v>
      </c>
      <c r="H174" s="13">
        <f t="shared" si="36"/>
        <v>0.49866488413228643</v>
      </c>
      <c r="I174" s="19">
        <v>31551</v>
      </c>
      <c r="J174" s="12">
        <v>0.93600000000000005</v>
      </c>
      <c r="K174" s="12">
        <f t="shared" si="37"/>
        <v>0.87218483817005543</v>
      </c>
      <c r="L174" s="12">
        <v>0.84559986368043005</v>
      </c>
      <c r="M174" s="12">
        <f t="shared" si="39"/>
        <v>0.87844523019150855</v>
      </c>
      <c r="N174" s="12">
        <f t="shared" si="40"/>
        <v>0.84720625115194403</v>
      </c>
      <c r="O174" s="14">
        <f t="shared" si="41"/>
        <v>0.85521278540709522</v>
      </c>
      <c r="P174" s="12">
        <f t="shared" si="42"/>
        <v>0.91416201478965398</v>
      </c>
    </row>
    <row r="175" spans="1:16" x14ac:dyDescent="0.25">
      <c r="A175" s="28" t="s">
        <v>131</v>
      </c>
      <c r="B175" s="16">
        <v>99048.666670000006</v>
      </c>
      <c r="C175" s="16">
        <v>2334536.37</v>
      </c>
      <c r="D175" s="11">
        <f t="shared" si="35"/>
        <v>23.57</v>
      </c>
      <c r="E175" s="29">
        <v>1.1166994108903714</v>
      </c>
      <c r="F175" s="12">
        <f t="shared" si="38"/>
        <v>0.7154862293787807</v>
      </c>
      <c r="G175" s="16">
        <v>714</v>
      </c>
      <c r="H175" s="13">
        <f t="shared" si="36"/>
        <v>0.48785243670601869</v>
      </c>
      <c r="I175" s="19">
        <v>31925</v>
      </c>
      <c r="J175" s="12">
        <v>0.93100000000000005</v>
      </c>
      <c r="K175" s="12">
        <f t="shared" si="37"/>
        <v>0.79654200686884025</v>
      </c>
      <c r="L175" s="12">
        <v>0.84</v>
      </c>
      <c r="M175" s="12">
        <f t="shared" si="39"/>
        <v>0.87375268088492997</v>
      </c>
      <c r="N175" s="12">
        <f t="shared" si="40"/>
        <v>0.77372976230620882</v>
      </c>
      <c r="O175" s="14">
        <f t="shared" si="41"/>
        <v>0.84954926153281685</v>
      </c>
      <c r="P175" s="12">
        <f t="shared" si="42"/>
        <v>0.90810810810810794</v>
      </c>
    </row>
    <row r="176" spans="1:16" x14ac:dyDescent="0.25">
      <c r="A176" s="28" t="s">
        <v>132</v>
      </c>
      <c r="B176" s="16">
        <v>99637.5</v>
      </c>
      <c r="C176" s="16">
        <v>2954662.35</v>
      </c>
      <c r="D176" s="11">
        <f t="shared" si="35"/>
        <v>29.65</v>
      </c>
      <c r="E176" s="29">
        <v>1.135525651530445</v>
      </c>
      <c r="F176" s="12">
        <f t="shared" si="38"/>
        <v>0.88512729272832646</v>
      </c>
      <c r="G176" s="16">
        <v>670</v>
      </c>
      <c r="H176" s="13">
        <f t="shared" si="36"/>
        <v>0.47258156262526085</v>
      </c>
      <c r="I176" s="19">
        <v>32459</v>
      </c>
      <c r="J176" s="12">
        <v>0.92600000000000005</v>
      </c>
      <c r="K176" s="12">
        <f t="shared" si="37"/>
        <v>0.87665317570155854</v>
      </c>
      <c r="L176" s="12">
        <v>0.83499999999999996</v>
      </c>
      <c r="M176" s="12">
        <f t="shared" si="39"/>
        <v>0.86906013157835138</v>
      </c>
      <c r="N176" s="12">
        <f t="shared" si="40"/>
        <v>0.85154661952717159</v>
      </c>
      <c r="O176" s="14">
        <f t="shared" si="41"/>
        <v>0.84449242069035968</v>
      </c>
      <c r="P176" s="12">
        <f t="shared" si="42"/>
        <v>0.9027027027027027</v>
      </c>
    </row>
    <row r="177" spans="1:16" x14ac:dyDescent="0.25">
      <c r="A177" s="28" t="s">
        <v>133</v>
      </c>
      <c r="B177" s="16">
        <v>99714</v>
      </c>
      <c r="C177" s="16">
        <v>2524340.81</v>
      </c>
      <c r="D177" s="11">
        <f t="shared" si="35"/>
        <v>25.32</v>
      </c>
      <c r="E177" s="29">
        <v>1.1141403632744735</v>
      </c>
      <c r="F177" s="12">
        <f t="shared" si="38"/>
        <v>0.7703742841011455</v>
      </c>
      <c r="G177" s="16">
        <v>667</v>
      </c>
      <c r="H177" s="13">
        <f t="shared" si="36"/>
        <v>0.47152235719351987</v>
      </c>
      <c r="I177" s="19">
        <v>32691</v>
      </c>
      <c r="J177" s="12">
        <v>0.92200000000000004</v>
      </c>
      <c r="K177" s="12">
        <f t="shared" si="37"/>
        <v>0.82054362223722399</v>
      </c>
      <c r="L177" s="12">
        <v>0.8</v>
      </c>
      <c r="M177" s="12">
        <f t="shared" si="39"/>
        <v>0.86530609213308851</v>
      </c>
      <c r="N177" s="12">
        <f t="shared" si="40"/>
        <v>0.79704399306089957</v>
      </c>
      <c r="O177" s="14">
        <f t="shared" si="41"/>
        <v>0.80909453479315907</v>
      </c>
      <c r="P177" s="12">
        <f t="shared" si="42"/>
        <v>0.86486486486486491</v>
      </c>
    </row>
    <row r="178" spans="1:16" x14ac:dyDescent="0.25">
      <c r="A178" s="28" t="s">
        <v>134</v>
      </c>
      <c r="B178" s="16">
        <v>99970.916670000006</v>
      </c>
      <c r="C178" s="16">
        <v>2569880.7799999998</v>
      </c>
      <c r="D178" s="11">
        <f t="shared" si="35"/>
        <v>25.71</v>
      </c>
      <c r="E178" s="29">
        <v>1.1257877489698083</v>
      </c>
      <c r="F178" s="12">
        <f t="shared" si="38"/>
        <v>0.77414719117909536</v>
      </c>
      <c r="G178" s="16">
        <v>646</v>
      </c>
      <c r="H178" s="13">
        <f t="shared" si="36"/>
        <v>0.46404022814119611</v>
      </c>
      <c r="I178" s="19">
        <v>32304</v>
      </c>
      <c r="J178" s="12">
        <v>0.91900000000000004</v>
      </c>
      <c r="K178" s="12">
        <f t="shared" si="37"/>
        <v>0.82149568434382281</v>
      </c>
      <c r="L178" s="12">
        <v>0.78</v>
      </c>
      <c r="M178" s="12">
        <f t="shared" si="39"/>
        <v>0.86249056254914136</v>
      </c>
      <c r="N178" s="12">
        <f t="shared" si="40"/>
        <v>0.79796878896756507</v>
      </c>
      <c r="O178" s="14">
        <f t="shared" si="41"/>
        <v>0.78886717142333007</v>
      </c>
      <c r="P178" s="12">
        <f t="shared" si="42"/>
        <v>0.84324324324324329</v>
      </c>
    </row>
    <row r="179" spans="1:16" x14ac:dyDescent="0.25">
      <c r="A179" s="28" t="s">
        <v>135</v>
      </c>
      <c r="B179" s="16">
        <v>100031.58332999999</v>
      </c>
      <c r="C179" s="16">
        <v>2695169.84</v>
      </c>
      <c r="D179" s="11">
        <f t="shared" si="35"/>
        <v>26.94</v>
      </c>
      <c r="E179" s="29">
        <v>1.1243985313677238</v>
      </c>
      <c r="F179" s="12">
        <f t="shared" si="38"/>
        <v>0.81218563837165914</v>
      </c>
      <c r="G179" s="16">
        <v>618</v>
      </c>
      <c r="H179" s="13">
        <f t="shared" si="36"/>
        <v>0.4538722287164087</v>
      </c>
      <c r="I179" s="19">
        <v>32393</v>
      </c>
      <c r="J179" s="12">
        <v>0.91500000000000004</v>
      </c>
      <c r="K179" s="12">
        <f t="shared" si="37"/>
        <v>0.83760836930174543</v>
      </c>
      <c r="L179" s="12">
        <v>0.78</v>
      </c>
      <c r="M179" s="12">
        <f t="shared" si="39"/>
        <v>0.85873652310387849</v>
      </c>
      <c r="N179" s="12">
        <f t="shared" si="40"/>
        <v>0.81362002116260623</v>
      </c>
      <c r="O179" s="14">
        <f t="shared" si="41"/>
        <v>0.78886717142333007</v>
      </c>
      <c r="P179" s="12">
        <f t="shared" si="42"/>
        <v>0.84324324324324329</v>
      </c>
    </row>
    <row r="180" spans="1:16" x14ac:dyDescent="0.25">
      <c r="A180" s="28" t="s">
        <v>136</v>
      </c>
      <c r="B180" s="16">
        <v>100558.83332999999</v>
      </c>
      <c r="C180" s="16">
        <v>2697551.1</v>
      </c>
      <c r="D180" s="11">
        <f t="shared" si="35"/>
        <v>26.83</v>
      </c>
      <c r="E180" s="29">
        <v>1.1235818252381269</v>
      </c>
      <c r="F180" s="12">
        <f t="shared" si="38"/>
        <v>0.80945731320544922</v>
      </c>
      <c r="G180" s="16">
        <v>624</v>
      </c>
      <c r="H180" s="13">
        <f t="shared" si="36"/>
        <v>0.45607017003965516</v>
      </c>
      <c r="I180" s="19">
        <v>32593</v>
      </c>
      <c r="J180" s="12">
        <v>0.91200000000000003</v>
      </c>
      <c r="K180" s="12">
        <f t="shared" si="37"/>
        <v>0.83473029493823725</v>
      </c>
      <c r="L180" s="12">
        <v>0.77</v>
      </c>
      <c r="M180" s="12">
        <f t="shared" si="39"/>
        <v>0.85592099351993134</v>
      </c>
      <c r="N180" s="12">
        <f t="shared" si="40"/>
        <v>0.81082437225272586</v>
      </c>
      <c r="O180" s="14">
        <f t="shared" si="41"/>
        <v>0.77875348973841552</v>
      </c>
      <c r="P180" s="12">
        <f t="shared" si="42"/>
        <v>0.83243243243243237</v>
      </c>
    </row>
    <row r="181" spans="1:16" x14ac:dyDescent="0.25">
      <c r="A181" s="28" t="s">
        <v>137</v>
      </c>
      <c r="B181" s="16">
        <v>100225.91667000001</v>
      </c>
      <c r="C181" s="16">
        <v>2473181.2200000002</v>
      </c>
      <c r="D181" s="11">
        <f t="shared" si="35"/>
        <v>24.68</v>
      </c>
      <c r="E181" s="29">
        <v>1.127864330276332</v>
      </c>
      <c r="F181" s="12">
        <f t="shared" si="38"/>
        <v>0.74176489763316844</v>
      </c>
      <c r="G181" s="16">
        <v>630</v>
      </c>
      <c r="H181" s="13">
        <f t="shared" si="36"/>
        <v>0.45825756949558399</v>
      </c>
      <c r="I181" s="19">
        <v>32090</v>
      </c>
      <c r="J181" s="12">
        <v>0.91</v>
      </c>
      <c r="K181" s="12">
        <f t="shared" si="37"/>
        <v>0.80259123724911552</v>
      </c>
      <c r="L181" s="12">
        <v>0.77</v>
      </c>
      <c r="M181" s="12">
        <f t="shared" si="39"/>
        <v>0.8540439737972999</v>
      </c>
      <c r="N181" s="12">
        <f t="shared" si="40"/>
        <v>0.77960574818505091</v>
      </c>
      <c r="O181" s="14">
        <f t="shared" si="41"/>
        <v>0.77875348973841552</v>
      </c>
      <c r="P181" s="12">
        <f t="shared" si="42"/>
        <v>0.83243243243243237</v>
      </c>
    </row>
    <row r="182" spans="1:16" x14ac:dyDescent="0.25">
      <c r="A182" s="28" t="s">
        <v>138</v>
      </c>
      <c r="B182" s="16">
        <v>99496.833329999994</v>
      </c>
      <c r="C182" s="16">
        <v>2673164.2599999998</v>
      </c>
      <c r="D182" s="11">
        <f t="shared" si="35"/>
        <v>26.87</v>
      </c>
      <c r="E182" s="29">
        <v>1.1198487002819062</v>
      </c>
      <c r="F182" s="12">
        <f t="shared" si="38"/>
        <v>0.81336653549521964</v>
      </c>
      <c r="G182" s="16">
        <v>568</v>
      </c>
      <c r="H182" s="13">
        <f t="shared" si="36"/>
        <v>0.43512450325548585</v>
      </c>
      <c r="I182" s="19">
        <v>32161</v>
      </c>
      <c r="J182" s="12">
        <v>0.90900000000000003</v>
      </c>
      <c r="K182" s="12">
        <f t="shared" si="37"/>
        <v>0.83581408243829125</v>
      </c>
      <c r="L182" s="12">
        <v>0.76500000000000001</v>
      </c>
      <c r="M182" s="12">
        <f t="shared" si="39"/>
        <v>0.85310546393598419</v>
      </c>
      <c r="N182" s="12">
        <f t="shared" si="40"/>
        <v>0.81187712105639986</v>
      </c>
      <c r="O182" s="14">
        <f t="shared" si="41"/>
        <v>0.77369664889595824</v>
      </c>
      <c r="P182" s="12">
        <f t="shared" si="42"/>
        <v>0.82702702702702691</v>
      </c>
    </row>
    <row r="183" spans="1:16" x14ac:dyDescent="0.25">
      <c r="A183" s="28" t="s">
        <v>139</v>
      </c>
      <c r="B183" s="16">
        <v>97373.833329999994</v>
      </c>
      <c r="C183" s="16">
        <v>2033058.24</v>
      </c>
      <c r="D183" s="11">
        <f t="shared" si="35"/>
        <v>20.88</v>
      </c>
      <c r="E183" s="29">
        <v>1.1276063667021887</v>
      </c>
      <c r="F183" s="12">
        <f t="shared" si="38"/>
        <v>0.62769830950806182</v>
      </c>
      <c r="G183" s="16">
        <v>540</v>
      </c>
      <c r="H183" s="13">
        <f t="shared" si="36"/>
        <v>0.42426406871192851</v>
      </c>
      <c r="I183" s="19">
        <v>32661</v>
      </c>
      <c r="J183" s="12">
        <v>0.90500000000000003</v>
      </c>
      <c r="K183" s="12">
        <f t="shared" si="37"/>
        <v>0.75531197208550527</v>
      </c>
      <c r="L183" s="12">
        <v>0.76</v>
      </c>
      <c r="M183" s="12">
        <f t="shared" si="39"/>
        <v>0.84935142449072143</v>
      </c>
      <c r="N183" s="12">
        <f t="shared" si="40"/>
        <v>0.73368051852785854</v>
      </c>
      <c r="O183" s="14">
        <f t="shared" si="41"/>
        <v>0.76863980805350107</v>
      </c>
      <c r="P183" s="12">
        <f t="shared" si="42"/>
        <v>0.82162162162162167</v>
      </c>
    </row>
    <row r="184" spans="1:16" x14ac:dyDescent="0.25">
      <c r="A184" s="28" t="s">
        <v>140</v>
      </c>
      <c r="B184" s="16">
        <v>94348.083329999994</v>
      </c>
      <c r="C184" s="16">
        <v>2140553.75</v>
      </c>
      <c r="D184" s="11">
        <f t="shared" si="35"/>
        <v>22.69</v>
      </c>
      <c r="E184" s="29">
        <v>1.1315037443749849</v>
      </c>
      <c r="F184" s="12">
        <f t="shared" si="38"/>
        <v>0.67976137613025978</v>
      </c>
      <c r="G184" s="16">
        <v>516</v>
      </c>
      <c r="H184" s="13">
        <f t="shared" si="36"/>
        <v>0.4147288270665544</v>
      </c>
      <c r="I184" s="19">
        <v>32059</v>
      </c>
      <c r="J184" s="12">
        <v>0.90100000000000002</v>
      </c>
      <c r="K184" s="12">
        <f t="shared" si="37"/>
        <v>0.77682041158265958</v>
      </c>
      <c r="L184" s="12">
        <v>0.75201480650856989</v>
      </c>
      <c r="M184" s="12">
        <f t="shared" si="39"/>
        <v>0.84559738504545856</v>
      </c>
      <c r="N184" s="12">
        <f t="shared" si="40"/>
        <v>0.75457297571932336</v>
      </c>
      <c r="O184" s="14">
        <f t="shared" si="41"/>
        <v>0.7605638375370235</v>
      </c>
      <c r="P184" s="12">
        <f t="shared" si="42"/>
        <v>0.81298898000926467</v>
      </c>
    </row>
    <row r="185" spans="1:16" x14ac:dyDescent="0.25">
      <c r="A185" s="28" t="s">
        <v>141</v>
      </c>
      <c r="B185" s="16">
        <v>89469.666670000006</v>
      </c>
      <c r="C185" s="16">
        <v>1897418.12</v>
      </c>
      <c r="D185" s="11">
        <f t="shared" si="35"/>
        <v>21.21</v>
      </c>
      <c r="E185" s="29">
        <v>0.8372976218583148</v>
      </c>
      <c r="F185" s="12">
        <f t="shared" si="38"/>
        <v>0.85869472464490293</v>
      </c>
      <c r="G185" s="16">
        <v>463</v>
      </c>
      <c r="H185" s="13">
        <f t="shared" si="36"/>
        <v>0.39285281382896231</v>
      </c>
      <c r="I185" s="19">
        <v>29575</v>
      </c>
      <c r="J185" s="12">
        <v>1.044</v>
      </c>
      <c r="K185" s="12">
        <f t="shared" si="37"/>
        <v>0.93222605963407346</v>
      </c>
      <c r="L185" s="12">
        <v>0.88</v>
      </c>
      <c r="M185" s="12">
        <f t="shared" si="39"/>
        <v>0.97980429521360568</v>
      </c>
      <c r="N185" s="12">
        <f t="shared" si="40"/>
        <v>0.90552794619291699</v>
      </c>
      <c r="O185" s="14">
        <f t="shared" si="41"/>
        <v>0.89000398827247484</v>
      </c>
      <c r="P185" s="12">
        <f t="shared" si="42"/>
        <v>0.95135135135135129</v>
      </c>
    </row>
    <row r="186" spans="1:16" x14ac:dyDescent="0.25">
      <c r="A186" s="28" t="s">
        <v>142</v>
      </c>
      <c r="B186" s="16">
        <v>89412.75</v>
      </c>
      <c r="C186" s="16">
        <v>1615073.39</v>
      </c>
      <c r="D186" s="11">
        <f t="shared" si="35"/>
        <v>18.059999999999999</v>
      </c>
      <c r="E186" s="29">
        <v>0.82899656261388399</v>
      </c>
      <c r="F186" s="12">
        <f t="shared" si="38"/>
        <v>0.73848724764332974</v>
      </c>
      <c r="G186" s="16">
        <v>448</v>
      </c>
      <c r="H186" s="13">
        <f t="shared" si="36"/>
        <v>0.38643671323171835</v>
      </c>
      <c r="I186" s="19">
        <v>29009</v>
      </c>
      <c r="J186" s="12">
        <v>1.046</v>
      </c>
      <c r="K186" s="12">
        <f t="shared" si="37"/>
        <v>0.88770219889411262</v>
      </c>
      <c r="L186" s="12">
        <v>0.88500000000000001</v>
      </c>
      <c r="M186" s="12">
        <f t="shared" si="39"/>
        <v>0.98168131493623711</v>
      </c>
      <c r="N186" s="12">
        <f t="shared" si="40"/>
        <v>0.86227920866217034</v>
      </c>
      <c r="O186" s="14">
        <f t="shared" si="41"/>
        <v>0.89506082911493212</v>
      </c>
      <c r="P186" s="12">
        <f t="shared" si="42"/>
        <v>0.95675675675675675</v>
      </c>
    </row>
    <row r="187" spans="1:16" x14ac:dyDescent="0.25">
      <c r="A187" s="28" t="s">
        <v>143</v>
      </c>
      <c r="B187" s="16">
        <v>90039.166670000006</v>
      </c>
      <c r="C187" s="16">
        <v>1750201.78</v>
      </c>
      <c r="D187" s="11">
        <f t="shared" si="35"/>
        <v>19.440000000000001</v>
      </c>
      <c r="E187" s="29">
        <v>0.82171121787170875</v>
      </c>
      <c r="F187" s="12">
        <f t="shared" si="38"/>
        <v>0.8019642868625686</v>
      </c>
      <c r="G187" s="16">
        <v>421</v>
      </c>
      <c r="H187" s="13">
        <f t="shared" si="36"/>
        <v>0.37461090925563467</v>
      </c>
      <c r="I187" s="19">
        <v>28856</v>
      </c>
      <c r="J187" s="12">
        <v>1.0489999999999999</v>
      </c>
      <c r="K187" s="12">
        <f t="shared" si="37"/>
        <v>0.91611815712730826</v>
      </c>
      <c r="L187" s="12">
        <v>0.89</v>
      </c>
      <c r="M187" s="12">
        <f t="shared" si="39"/>
        <v>0.98449684452018416</v>
      </c>
      <c r="N187" s="12">
        <f t="shared" si="40"/>
        <v>0.88988135948394609</v>
      </c>
      <c r="O187" s="14">
        <f t="shared" si="41"/>
        <v>0.9001176699573894</v>
      </c>
      <c r="P187" s="12">
        <f t="shared" si="42"/>
        <v>0.9621621621621621</v>
      </c>
    </row>
    <row r="188" spans="1:16" x14ac:dyDescent="0.25">
      <c r="A188" s="28" t="s">
        <v>144</v>
      </c>
      <c r="B188" s="16">
        <v>91026.083329999994</v>
      </c>
      <c r="C188" s="16">
        <v>2387181.4</v>
      </c>
      <c r="D188" s="11">
        <f t="shared" si="35"/>
        <v>26.23</v>
      </c>
      <c r="E188" s="29">
        <v>0.81222549645468511</v>
      </c>
      <c r="F188" s="12">
        <f t="shared" si="38"/>
        <v>1.0947114394388975</v>
      </c>
      <c r="G188" s="16">
        <v>441</v>
      </c>
      <c r="H188" s="13">
        <f t="shared" si="36"/>
        <v>0.38340579025361626</v>
      </c>
      <c r="I188" s="19">
        <v>29098</v>
      </c>
      <c r="J188" s="12">
        <v>1.0509999999999999</v>
      </c>
      <c r="K188" s="12">
        <f t="shared" si="37"/>
        <v>1.0279111178750298</v>
      </c>
      <c r="L188" s="12">
        <v>0.9</v>
      </c>
      <c r="M188" s="12">
        <f t="shared" si="39"/>
        <v>0.98637386424281559</v>
      </c>
      <c r="N188" s="12">
        <f t="shared" si="40"/>
        <v>0.99847267067776324</v>
      </c>
      <c r="O188" s="14">
        <f t="shared" si="41"/>
        <v>0.91023135164230384</v>
      </c>
      <c r="P188" s="12">
        <f t="shared" si="42"/>
        <v>0.97297297297297292</v>
      </c>
    </row>
    <row r="189" spans="1:16" x14ac:dyDescent="0.25">
      <c r="A189" s="28" t="s">
        <v>145</v>
      </c>
      <c r="B189" s="16">
        <v>85742.833329999994</v>
      </c>
      <c r="C189" s="16">
        <v>1431604.21</v>
      </c>
      <c r="D189" s="11">
        <f t="shared" si="35"/>
        <v>16.7</v>
      </c>
      <c r="E189" s="29">
        <v>0.81668364466208565</v>
      </c>
      <c r="F189" s="12">
        <f t="shared" si="38"/>
        <v>0.69317133827197774</v>
      </c>
      <c r="G189" s="16">
        <v>371</v>
      </c>
      <c r="H189" s="13">
        <f t="shared" si="36"/>
        <v>0.35166271719741155</v>
      </c>
      <c r="I189" s="19">
        <v>29144</v>
      </c>
      <c r="J189" s="12">
        <v>1.0529999999999999</v>
      </c>
      <c r="K189" s="12">
        <f t="shared" si="37"/>
        <v>0.88448240913750387</v>
      </c>
      <c r="L189" s="12">
        <v>0.91</v>
      </c>
      <c r="M189" s="12">
        <f t="shared" si="39"/>
        <v>0.98825088396544702</v>
      </c>
      <c r="N189" s="12">
        <f t="shared" si="40"/>
        <v>0.85915163077980627</v>
      </c>
      <c r="O189" s="14">
        <f t="shared" si="41"/>
        <v>0.9203450333272184</v>
      </c>
      <c r="P189" s="12">
        <f t="shared" si="42"/>
        <v>0.98378378378378384</v>
      </c>
    </row>
    <row r="190" spans="1:16" x14ac:dyDescent="0.25">
      <c r="A190" s="28" t="s">
        <v>146</v>
      </c>
      <c r="B190" s="16">
        <v>78706.583329999994</v>
      </c>
      <c r="C190" s="16">
        <v>1570919.34</v>
      </c>
      <c r="D190" s="11">
        <f t="shared" si="35"/>
        <v>19.96</v>
      </c>
      <c r="E190" s="29">
        <v>0.81780818519134668</v>
      </c>
      <c r="F190" s="12">
        <f t="shared" si="38"/>
        <v>0.8273458027730739</v>
      </c>
      <c r="G190" s="16">
        <v>371</v>
      </c>
      <c r="H190" s="13">
        <f t="shared" si="36"/>
        <v>0.35166271719741155</v>
      </c>
      <c r="I190" s="19">
        <v>30326</v>
      </c>
      <c r="J190" s="12">
        <v>1.0549999999999999</v>
      </c>
      <c r="K190" s="12">
        <f t="shared" si="37"/>
        <v>0.93288350776920459</v>
      </c>
      <c r="L190" s="12">
        <v>0.92</v>
      </c>
      <c r="M190" s="12">
        <f t="shared" si="39"/>
        <v>0.99012790368807846</v>
      </c>
      <c r="N190" s="12">
        <f t="shared" si="40"/>
        <v>0.90616656560650355</v>
      </c>
      <c r="O190" s="14">
        <f t="shared" si="41"/>
        <v>0.93045871501213284</v>
      </c>
      <c r="P190" s="12">
        <f t="shared" si="42"/>
        <v>0.99459459459459454</v>
      </c>
    </row>
    <row r="191" spans="1:16" x14ac:dyDescent="0.25">
      <c r="A191" s="28" t="s">
        <v>147</v>
      </c>
      <c r="B191" s="16">
        <v>71525.583329999994</v>
      </c>
      <c r="C191" s="16">
        <v>1432328.04</v>
      </c>
      <c r="D191" s="11">
        <f t="shared" si="35"/>
        <v>20.03</v>
      </c>
      <c r="E191" s="29">
        <v>0.82472163149195366</v>
      </c>
      <c r="F191" s="12">
        <f t="shared" si="38"/>
        <v>0.82328754930212134</v>
      </c>
      <c r="G191" s="16">
        <v>330</v>
      </c>
      <c r="H191" s="13">
        <f t="shared" si="36"/>
        <v>0.33166247903553997</v>
      </c>
      <c r="I191" s="19">
        <v>23755</v>
      </c>
      <c r="J191" s="12">
        <v>1.0580000000000001</v>
      </c>
      <c r="K191" s="12">
        <f t="shared" si="37"/>
        <v>0.93667494221160119</v>
      </c>
      <c r="L191" s="12">
        <v>0.93</v>
      </c>
      <c r="M191" s="12">
        <f t="shared" si="39"/>
        <v>0.99294343327202572</v>
      </c>
      <c r="N191" s="12">
        <f t="shared" si="40"/>
        <v>0.90984941678650189</v>
      </c>
      <c r="O191" s="14">
        <f t="shared" si="41"/>
        <v>0.9405723966970474</v>
      </c>
      <c r="P191" s="12">
        <f t="shared" si="42"/>
        <v>1.0054054054054054</v>
      </c>
    </row>
    <row r="192" spans="1:16" x14ac:dyDescent="0.25">
      <c r="A192" s="28" t="s">
        <v>148</v>
      </c>
      <c r="B192" s="16">
        <v>69470.416670000006</v>
      </c>
      <c r="C192" s="16">
        <v>1418900.24</v>
      </c>
      <c r="D192" s="11">
        <f t="shared" si="35"/>
        <v>20.420000000000002</v>
      </c>
      <c r="E192" s="29">
        <v>0.80568777336613873</v>
      </c>
      <c r="F192" s="12">
        <f t="shared" si="38"/>
        <v>0.85914595295210205</v>
      </c>
      <c r="G192" s="16">
        <v>346</v>
      </c>
      <c r="H192" s="13">
        <f t="shared" si="36"/>
        <v>0.33960761671866746</v>
      </c>
      <c r="I192" s="19">
        <v>22651</v>
      </c>
      <c r="J192" s="12">
        <v>1.06</v>
      </c>
      <c r="K192" s="12">
        <f t="shared" si="37"/>
        <v>0.94874435938570822</v>
      </c>
      <c r="L192" s="12">
        <v>0.93500000000000005</v>
      </c>
      <c r="M192" s="12">
        <f t="shared" si="39"/>
        <v>0.99482045299465716</v>
      </c>
      <c r="N192" s="12">
        <f t="shared" si="40"/>
        <v>0.92157317673985983</v>
      </c>
      <c r="O192" s="14">
        <f t="shared" si="41"/>
        <v>0.94562923753950456</v>
      </c>
      <c r="P192" s="12">
        <f t="shared" si="42"/>
        <v>1.0108108108108107</v>
      </c>
    </row>
    <row r="193" spans="1:16" x14ac:dyDescent="0.25">
      <c r="A193" s="28" t="s">
        <v>149</v>
      </c>
      <c r="B193" s="16">
        <v>66180.25</v>
      </c>
      <c r="C193" s="16">
        <v>1158913.5900000001</v>
      </c>
      <c r="D193" s="11">
        <f t="shared" si="35"/>
        <v>17.510000000000002</v>
      </c>
      <c r="E193" s="29">
        <v>0.79593129537284057</v>
      </c>
      <c r="F193" s="12">
        <f t="shared" si="38"/>
        <v>0.74574190697685216</v>
      </c>
      <c r="G193" s="16">
        <v>271</v>
      </c>
      <c r="H193" s="13">
        <f t="shared" si="36"/>
        <v>0.30055504210266265</v>
      </c>
      <c r="I193" s="19">
        <v>22505</v>
      </c>
      <c r="J193" s="12">
        <v>1.0629999999999999</v>
      </c>
      <c r="K193" s="12">
        <f t="shared" si="37"/>
        <v>0.92192794808070833</v>
      </c>
      <c r="L193" s="12">
        <v>0.94</v>
      </c>
      <c r="M193" s="12">
        <f t="shared" si="39"/>
        <v>0.9976359825786042</v>
      </c>
      <c r="N193" s="12">
        <f t="shared" si="40"/>
        <v>0.89552476326511432</v>
      </c>
      <c r="O193" s="14">
        <f t="shared" si="41"/>
        <v>0.95068607838196173</v>
      </c>
      <c r="P193" s="12">
        <f t="shared" si="42"/>
        <v>1.0162162162162161</v>
      </c>
    </row>
    <row r="194" spans="1:16" x14ac:dyDescent="0.25">
      <c r="A194" s="28" t="s">
        <v>150</v>
      </c>
      <c r="B194" s="16">
        <v>60882.583330000001</v>
      </c>
      <c r="C194" s="16">
        <v>1097693.06</v>
      </c>
      <c r="D194" s="11">
        <f t="shared" si="35"/>
        <v>18.03</v>
      </c>
      <c r="E194" s="29">
        <v>0.79855215030041882</v>
      </c>
      <c r="F194" s="12">
        <f t="shared" si="38"/>
        <v>0.76536822353810596</v>
      </c>
      <c r="G194" s="16">
        <v>267</v>
      </c>
      <c r="H194" s="13">
        <f t="shared" si="36"/>
        <v>0.29832867780352595</v>
      </c>
      <c r="I194" s="19">
        <v>22243</v>
      </c>
      <c r="J194" s="12">
        <v>1.0640000000000001</v>
      </c>
      <c r="K194" s="12">
        <f t="shared" si="37"/>
        <v>0.92900237458294832</v>
      </c>
      <c r="L194" s="12">
        <v>0.94499999999999995</v>
      </c>
      <c r="M194" s="12">
        <f t="shared" si="39"/>
        <v>0.99857449243991991</v>
      </c>
      <c r="N194" s="12">
        <f t="shared" si="40"/>
        <v>0.90239658457375782</v>
      </c>
      <c r="O194" s="14">
        <f t="shared" si="41"/>
        <v>0.95574291922441901</v>
      </c>
      <c r="P194" s="12">
        <f t="shared" si="42"/>
        <v>1.0216216216216216</v>
      </c>
    </row>
    <row r="195" spans="1:16" x14ac:dyDescent="0.25">
      <c r="A195" s="28" t="s">
        <v>151</v>
      </c>
      <c r="B195" s="16">
        <v>55493.416669999999</v>
      </c>
      <c r="C195" s="16">
        <v>1174090.78</v>
      </c>
      <c r="D195" s="11">
        <f t="shared" si="35"/>
        <v>21.16</v>
      </c>
      <c r="E195" s="29">
        <v>0.79448813252620942</v>
      </c>
      <c r="F195" s="12">
        <f t="shared" si="38"/>
        <v>0.90283052222879823</v>
      </c>
      <c r="G195" s="16">
        <v>294</v>
      </c>
      <c r="H195" s="13">
        <f t="shared" si="36"/>
        <v>0.31304951684997057</v>
      </c>
      <c r="I195" s="19">
        <v>19801</v>
      </c>
      <c r="J195" s="12">
        <v>1.1279999999999999</v>
      </c>
      <c r="K195" s="12">
        <f t="shared" si="37"/>
        <v>1.0098633161950317</v>
      </c>
      <c r="L195" s="12">
        <v>0.95</v>
      </c>
      <c r="M195" s="12">
        <f t="shared" si="39"/>
        <v>1.0586391235641255</v>
      </c>
      <c r="N195" s="12">
        <f t="shared" si="40"/>
        <v>0.98094174175801085</v>
      </c>
      <c r="O195" s="14">
        <f t="shared" si="41"/>
        <v>0.96079976006687628</v>
      </c>
      <c r="P195" s="12">
        <f t="shared" si="42"/>
        <v>1.027027027027027</v>
      </c>
    </row>
    <row r="196" spans="1:16" x14ac:dyDescent="0.25">
      <c r="A196" s="28" t="s">
        <v>152</v>
      </c>
      <c r="B196" s="16">
        <v>50357.583330000001</v>
      </c>
      <c r="C196" s="16">
        <v>966549.62</v>
      </c>
      <c r="D196" s="11">
        <f t="shared" si="35"/>
        <v>19.190000000000001</v>
      </c>
      <c r="E196" s="29">
        <v>0.76940833169291745</v>
      </c>
      <c r="F196" s="12">
        <f t="shared" si="38"/>
        <v>0.84546585705014055</v>
      </c>
      <c r="G196" s="16">
        <v>221</v>
      </c>
      <c r="H196" s="13">
        <f t="shared" si="36"/>
        <v>0.27141603981096379</v>
      </c>
      <c r="I196" s="19">
        <v>16505</v>
      </c>
      <c r="J196" s="12">
        <v>1.135</v>
      </c>
      <c r="K196" s="12">
        <f t="shared" si="37"/>
        <v>1.0055669623933698</v>
      </c>
      <c r="L196" s="12">
        <v>0.97041013658444353</v>
      </c>
      <c r="M196" s="12">
        <f t="shared" si="39"/>
        <v>1.0652086925933357</v>
      </c>
      <c r="N196" s="12">
        <f t="shared" si="40"/>
        <v>0.97676843165373839</v>
      </c>
      <c r="O196" s="14">
        <f t="shared" si="41"/>
        <v>0.98144192252294526</v>
      </c>
      <c r="P196" s="12">
        <f t="shared" si="42"/>
        <v>1.0490920395507497</v>
      </c>
    </row>
    <row r="197" spans="1:16" x14ac:dyDescent="0.25">
      <c r="A197" s="28" t="s">
        <v>153</v>
      </c>
      <c r="B197" s="16">
        <v>46998.5</v>
      </c>
      <c r="C197" s="16">
        <v>1202701.3</v>
      </c>
      <c r="D197" s="11">
        <f t="shared" si="35"/>
        <v>25.59</v>
      </c>
      <c r="E197" s="29">
        <v>0.78883341569145604</v>
      </c>
      <c r="F197" s="12">
        <f t="shared" si="38"/>
        <v>1.0996715020728041</v>
      </c>
      <c r="G197" s="16">
        <v>237</v>
      </c>
      <c r="H197" s="13">
        <f t="shared" si="36"/>
        <v>0.28106938645110391</v>
      </c>
      <c r="I197" s="19">
        <v>15902</v>
      </c>
      <c r="J197" s="12">
        <v>1.143</v>
      </c>
      <c r="K197" s="12">
        <f t="shared" si="37"/>
        <v>1.0802929210724501</v>
      </c>
      <c r="L197" s="12">
        <v>0.99</v>
      </c>
      <c r="M197" s="12">
        <f t="shared" si="39"/>
        <v>1.0727167714838612</v>
      </c>
      <c r="N197" s="12">
        <f t="shared" si="40"/>
        <v>1.0493543062821793</v>
      </c>
      <c r="O197" s="14">
        <f t="shared" si="41"/>
        <v>1.0012544868065343</v>
      </c>
      <c r="P197" s="12">
        <f t="shared" si="42"/>
        <v>1.0702702702702702</v>
      </c>
    </row>
    <row r="198" spans="1:16" x14ac:dyDescent="0.25">
      <c r="A198" s="28" t="s">
        <v>154</v>
      </c>
      <c r="B198" s="16">
        <v>43309.916669999999</v>
      </c>
      <c r="C198" s="16">
        <v>967387.15</v>
      </c>
      <c r="D198" s="11">
        <f t="shared" si="35"/>
        <v>22.34</v>
      </c>
      <c r="E198" s="29">
        <v>0.77151409052804998</v>
      </c>
      <c r="F198" s="12">
        <f t="shared" si="38"/>
        <v>0.98156099142001041</v>
      </c>
      <c r="G198" s="16">
        <v>200</v>
      </c>
      <c r="H198" s="13">
        <f t="shared" si="36"/>
        <v>0.2581988897471611</v>
      </c>
      <c r="I198" s="19">
        <v>14979</v>
      </c>
      <c r="J198" s="12">
        <v>1.1499999999999999</v>
      </c>
      <c r="K198" s="12">
        <f t="shared" si="37"/>
        <v>1.0540537638770893</v>
      </c>
      <c r="L198" s="12">
        <v>1</v>
      </c>
      <c r="M198" s="12">
        <f t="shared" si="39"/>
        <v>1.0792863405130713</v>
      </c>
      <c r="N198" s="12">
        <f t="shared" si="40"/>
        <v>1.0238666148800801</v>
      </c>
      <c r="O198" s="14">
        <f t="shared" si="41"/>
        <v>1.0113681684914486</v>
      </c>
      <c r="P198" s="12">
        <f t="shared" si="42"/>
        <v>1.0810810810810809</v>
      </c>
    </row>
    <row r="199" spans="1:16" x14ac:dyDescent="0.25">
      <c r="A199" s="28" t="s">
        <v>155</v>
      </c>
      <c r="B199" s="16">
        <v>38988.583330000001</v>
      </c>
      <c r="C199" s="16">
        <v>823854.94</v>
      </c>
      <c r="D199" s="11">
        <f t="shared" si="35"/>
        <v>21.13</v>
      </c>
      <c r="E199" s="29">
        <v>0.76856885952913168</v>
      </c>
      <c r="F199" s="12">
        <f t="shared" si="38"/>
        <v>0.9319544729921867</v>
      </c>
      <c r="G199" s="16">
        <v>190</v>
      </c>
      <c r="H199" s="13">
        <f t="shared" si="36"/>
        <v>0.25166114784235832</v>
      </c>
      <c r="I199" s="19">
        <v>13171</v>
      </c>
      <c r="J199" s="12">
        <v>1.155</v>
      </c>
      <c r="K199" s="12">
        <f t="shared" si="37"/>
        <v>1.0457202505807854</v>
      </c>
      <c r="L199" s="12">
        <v>1.0091382144080738</v>
      </c>
      <c r="M199" s="12">
        <f t="shared" si="39"/>
        <v>1.0839788898196498</v>
      </c>
      <c r="N199" s="12">
        <f t="shared" si="40"/>
        <v>1.0157717658874061</v>
      </c>
      <c r="O199" s="14">
        <f t="shared" si="41"/>
        <v>1.0206102676606246</v>
      </c>
      <c r="P199" s="12">
        <f t="shared" si="42"/>
        <v>1.0909602317925122</v>
      </c>
    </row>
    <row r="200" spans="1:16" x14ac:dyDescent="0.25">
      <c r="A200" s="28" t="s">
        <v>156</v>
      </c>
      <c r="B200" s="16">
        <v>35730.5</v>
      </c>
      <c r="C200" s="16">
        <v>567630.84</v>
      </c>
      <c r="D200" s="11">
        <f t="shared" si="35"/>
        <v>15.89</v>
      </c>
      <c r="E200" s="29">
        <v>0.75820192475074233</v>
      </c>
      <c r="F200" s="12">
        <f t="shared" si="38"/>
        <v>0.71042297600825599</v>
      </c>
      <c r="G200" s="16">
        <v>149</v>
      </c>
      <c r="H200" s="13">
        <f t="shared" si="36"/>
        <v>0.22286019533929038</v>
      </c>
      <c r="I200" s="19">
        <v>11971</v>
      </c>
      <c r="J200" s="12">
        <v>1.171</v>
      </c>
      <c r="K200" s="12">
        <f t="shared" si="37"/>
        <v>1.0123977998222162</v>
      </c>
      <c r="L200" s="12">
        <v>1.01</v>
      </c>
      <c r="M200" s="12">
        <f t="shared" si="39"/>
        <v>1.0989950476007013</v>
      </c>
      <c r="N200" s="12">
        <f t="shared" si="40"/>
        <v>0.98340364006032277</v>
      </c>
      <c r="O200" s="14">
        <f t="shared" si="41"/>
        <v>1.0214818501763632</v>
      </c>
      <c r="P200" s="12">
        <f t="shared" si="42"/>
        <v>1.0918918918918918</v>
      </c>
    </row>
    <row r="201" spans="1:16" x14ac:dyDescent="0.25">
      <c r="A201" s="28" t="s">
        <v>157</v>
      </c>
      <c r="B201" s="16">
        <v>32127.833330000001</v>
      </c>
      <c r="C201" s="16">
        <v>660452.53</v>
      </c>
      <c r="D201" s="11">
        <f t="shared" si="35"/>
        <v>20.56</v>
      </c>
      <c r="E201" s="29">
        <v>0.75822024154828849</v>
      </c>
      <c r="F201" s="12">
        <f t="shared" si="38"/>
        <v>0.91919090832922123</v>
      </c>
      <c r="G201" s="16">
        <v>142</v>
      </c>
      <c r="H201" s="13">
        <f t="shared" si="36"/>
        <v>0.21756225162774293</v>
      </c>
      <c r="I201" s="19">
        <v>11061</v>
      </c>
      <c r="J201" s="12">
        <v>1.1830000000000001</v>
      </c>
      <c r="K201" s="12">
        <f t="shared" si="37"/>
        <v>1.0686883607213662</v>
      </c>
      <c r="L201" s="12">
        <v>1.0298853075240373</v>
      </c>
      <c r="M201" s="12">
        <f t="shared" si="39"/>
        <v>1.1102571659364899</v>
      </c>
      <c r="N201" s="12">
        <f t="shared" si="40"/>
        <v>1.0380820900717533</v>
      </c>
      <c r="O201" s="14">
        <f t="shared" si="41"/>
        <v>1.0415932172268381</v>
      </c>
      <c r="P201" s="12">
        <f t="shared" si="42"/>
        <v>1.113389521647608</v>
      </c>
    </row>
    <row r="202" spans="1:16" x14ac:dyDescent="0.25">
      <c r="A202" s="9" t="s">
        <v>209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x14ac:dyDescent="0.25">
      <c r="A203" s="39" t="s">
        <v>58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</row>
    <row r="204" spans="1:16" ht="64.5" x14ac:dyDescent="0.25">
      <c r="A204" s="4" t="s">
        <v>0</v>
      </c>
      <c r="B204" s="24" t="s">
        <v>10</v>
      </c>
      <c r="C204" s="25" t="s">
        <v>1</v>
      </c>
      <c r="D204" s="26" t="s">
        <v>2</v>
      </c>
      <c r="E204" s="27" t="s">
        <v>12</v>
      </c>
      <c r="F204" s="27" t="s">
        <v>13</v>
      </c>
      <c r="G204" s="24" t="s">
        <v>11</v>
      </c>
      <c r="H204" s="2" t="s">
        <v>3</v>
      </c>
      <c r="I204" s="20" t="s">
        <v>22</v>
      </c>
      <c r="J204" s="3" t="s">
        <v>6</v>
      </c>
      <c r="K204" s="3" t="s">
        <v>4</v>
      </c>
      <c r="L204" s="3" t="s">
        <v>8</v>
      </c>
      <c r="M204" s="3" t="s">
        <v>7</v>
      </c>
      <c r="N204" s="3" t="s">
        <v>5</v>
      </c>
      <c r="O204" s="3" t="s">
        <v>9</v>
      </c>
      <c r="P204" s="3" t="s">
        <v>14</v>
      </c>
    </row>
    <row r="205" spans="1:16" x14ac:dyDescent="0.25">
      <c r="A205" s="28" t="s">
        <v>158</v>
      </c>
      <c r="B205" s="16">
        <v>28912.666669999999</v>
      </c>
      <c r="C205" s="16">
        <v>673441.88</v>
      </c>
      <c r="D205" s="11">
        <f t="shared" si="35"/>
        <v>23.29</v>
      </c>
      <c r="E205" s="29">
        <v>0.75742936880622147</v>
      </c>
      <c r="F205" s="12">
        <f t="shared" si="38"/>
        <v>1.0423302263391769</v>
      </c>
      <c r="G205" s="16">
        <v>148</v>
      </c>
      <c r="H205" s="13">
        <f t="shared" si="36"/>
        <v>0.22211108331943577</v>
      </c>
      <c r="I205" s="19">
        <v>9871</v>
      </c>
      <c r="J205" s="12">
        <v>1.194</v>
      </c>
      <c r="K205" s="12">
        <f t="shared" si="37"/>
        <v>1.1032004604083989</v>
      </c>
      <c r="L205" s="12">
        <v>1.04</v>
      </c>
      <c r="M205" s="12">
        <f t="shared" si="39"/>
        <v>1.1205807744109628</v>
      </c>
      <c r="N205" s="12">
        <f t="shared" si="40"/>
        <v>1.0716057943551018</v>
      </c>
      <c r="O205" s="14">
        <f t="shared" si="41"/>
        <v>1.0518228952311066</v>
      </c>
      <c r="P205" s="12">
        <f t="shared" si="42"/>
        <v>1.1243243243243242</v>
      </c>
    </row>
    <row r="206" spans="1:16" x14ac:dyDescent="0.25">
      <c r="A206" s="28" t="s">
        <v>159</v>
      </c>
      <c r="B206" s="16">
        <v>26289.666669999999</v>
      </c>
      <c r="C206" s="16">
        <v>552950.88</v>
      </c>
      <c r="D206" s="11">
        <f t="shared" si="35"/>
        <v>21.03</v>
      </c>
      <c r="E206" s="29">
        <v>0.72656126992741898</v>
      </c>
      <c r="F206" s="12">
        <f t="shared" si="38"/>
        <v>0.98117169939903048</v>
      </c>
      <c r="G206" s="16">
        <v>140</v>
      </c>
      <c r="H206" s="13">
        <f t="shared" si="36"/>
        <v>0.21602468994692867</v>
      </c>
      <c r="I206" s="19">
        <v>8654</v>
      </c>
      <c r="J206" s="12">
        <v>1.2030000000000001</v>
      </c>
      <c r="K206" s="12">
        <f t="shared" si="37"/>
        <v>1.0970868892413377</v>
      </c>
      <c r="L206" s="12">
        <v>1.0583511388012403</v>
      </c>
      <c r="M206" s="12">
        <f t="shared" si="39"/>
        <v>1.1290273631628043</v>
      </c>
      <c r="N206" s="12">
        <f t="shared" si="40"/>
        <v>1.0656673103515693</v>
      </c>
      <c r="O206" s="14">
        <f t="shared" si="41"/>
        <v>1.0703826528702494</v>
      </c>
      <c r="P206" s="12">
        <f t="shared" si="42"/>
        <v>1.1441633932986379</v>
      </c>
    </row>
    <row r="207" spans="1:16" x14ac:dyDescent="0.25">
      <c r="A207" s="28" t="s">
        <v>160</v>
      </c>
      <c r="B207" s="16">
        <v>23550.583330000001</v>
      </c>
      <c r="C207" s="16">
        <v>580553.54</v>
      </c>
      <c r="D207" s="11">
        <f t="shared" si="35"/>
        <v>24.65</v>
      </c>
      <c r="E207" s="29">
        <v>0.73589396963780851</v>
      </c>
      <c r="F207" s="12">
        <f t="shared" si="38"/>
        <v>1.1354804561725711</v>
      </c>
      <c r="G207" s="16">
        <v>113</v>
      </c>
      <c r="H207" s="13">
        <f t="shared" si="36"/>
        <v>0.19407902170679517</v>
      </c>
      <c r="I207" s="19">
        <v>7638</v>
      </c>
      <c r="J207" s="12">
        <v>1.21</v>
      </c>
      <c r="K207" s="12">
        <f t="shared" si="37"/>
        <v>1.1355743266401084</v>
      </c>
      <c r="L207" s="12">
        <v>1.0649999999999999</v>
      </c>
      <c r="M207" s="12">
        <f t="shared" si="39"/>
        <v>1.1355969321920141</v>
      </c>
      <c r="N207" s="12">
        <f t="shared" si="40"/>
        <v>1.103052502260512</v>
      </c>
      <c r="O207" s="14">
        <f t="shared" si="41"/>
        <v>1.0771070994433929</v>
      </c>
      <c r="P207" s="12">
        <f t="shared" si="42"/>
        <v>1.1513513513513514</v>
      </c>
    </row>
    <row r="208" spans="1:16" x14ac:dyDescent="0.25">
      <c r="A208" s="28" t="s">
        <v>161</v>
      </c>
      <c r="B208" s="16">
        <v>20908.583330000001</v>
      </c>
      <c r="C208" s="16">
        <v>485933.6</v>
      </c>
      <c r="D208" s="11">
        <f t="shared" si="35"/>
        <v>23.24</v>
      </c>
      <c r="E208" s="29">
        <v>0.72578203112888251</v>
      </c>
      <c r="F208" s="12">
        <f t="shared" si="38"/>
        <v>1.085445183789066</v>
      </c>
      <c r="G208" s="16">
        <v>98</v>
      </c>
      <c r="H208" s="13">
        <f t="shared" si="36"/>
        <v>0.18073922282301277</v>
      </c>
      <c r="I208" s="19">
        <v>7127</v>
      </c>
      <c r="J208" s="12">
        <v>1.214</v>
      </c>
      <c r="K208" s="12">
        <f t="shared" si="37"/>
        <v>1.1296080814359291</v>
      </c>
      <c r="L208" s="12">
        <v>1.0878063297998615</v>
      </c>
      <c r="M208" s="12">
        <f t="shared" si="39"/>
        <v>1.1393509716372769</v>
      </c>
      <c r="N208" s="12">
        <f t="shared" si="40"/>
        <v>1.0972571249371785</v>
      </c>
      <c r="O208" s="14">
        <f t="shared" si="41"/>
        <v>1.1001726954430908</v>
      </c>
      <c r="P208" s="12">
        <f t="shared" si="42"/>
        <v>1.1760068430268773</v>
      </c>
    </row>
    <row r="209" spans="1:16" x14ac:dyDescent="0.25">
      <c r="A209" s="28" t="s">
        <v>162</v>
      </c>
      <c r="B209" s="16">
        <v>17857.666669999999</v>
      </c>
      <c r="C209" s="16">
        <v>615755.97</v>
      </c>
      <c r="D209" s="11">
        <f t="shared" si="35"/>
        <v>34.479999999999997</v>
      </c>
      <c r="E209" s="29">
        <v>0.72254242382134903</v>
      </c>
      <c r="F209" s="12">
        <f t="shared" si="38"/>
        <v>1.6176400454667652</v>
      </c>
      <c r="G209" s="16">
        <v>108</v>
      </c>
      <c r="H209" s="13">
        <f t="shared" si="36"/>
        <v>0.18973665961010275</v>
      </c>
      <c r="I209" s="19">
        <v>6076</v>
      </c>
      <c r="J209" s="12">
        <v>1.2210000000000001</v>
      </c>
      <c r="K209" s="12">
        <f t="shared" si="37"/>
        <v>1.2354230237802237</v>
      </c>
      <c r="L209" s="12">
        <v>1.1000000000000001</v>
      </c>
      <c r="M209" s="12">
        <f t="shared" si="39"/>
        <v>1.1459205406664872</v>
      </c>
      <c r="N209" s="12">
        <f t="shared" si="40"/>
        <v>1.2000416227822213</v>
      </c>
      <c r="O209" s="14">
        <f t="shared" si="41"/>
        <v>1.1125049853405937</v>
      </c>
      <c r="P209" s="12">
        <f t="shared" si="42"/>
        <v>1.1891891891891893</v>
      </c>
    </row>
    <row r="210" spans="1:16" x14ac:dyDescent="0.25">
      <c r="A210" s="28" t="s">
        <v>163</v>
      </c>
      <c r="B210" s="16">
        <v>14927.916670000001</v>
      </c>
      <c r="C210" s="16">
        <v>455484.59</v>
      </c>
      <c r="D210" s="11">
        <f t="shared" si="35"/>
        <v>30.51</v>
      </c>
      <c r="E210" s="29">
        <v>0.7321033755941605</v>
      </c>
      <c r="F210" s="12">
        <f t="shared" si="38"/>
        <v>1.4126929647008208</v>
      </c>
      <c r="G210" s="16">
        <v>74</v>
      </c>
      <c r="H210" s="13">
        <f t="shared" si="36"/>
        <v>0.15705625319186328</v>
      </c>
      <c r="I210" s="19">
        <v>5224</v>
      </c>
      <c r="J210" s="12">
        <v>1.2290000000000001</v>
      </c>
      <c r="K210" s="12">
        <f t="shared" si="37"/>
        <v>1.1941477061915413</v>
      </c>
      <c r="L210" s="12">
        <v>1.1200000000000001</v>
      </c>
      <c r="M210" s="12">
        <f t="shared" si="39"/>
        <v>1.1534286195570129</v>
      </c>
      <c r="N210" s="12">
        <f t="shared" si="40"/>
        <v>1.1599483930572216</v>
      </c>
      <c r="O210" s="14">
        <f t="shared" si="41"/>
        <v>1.1327323487104226</v>
      </c>
      <c r="P210" s="12">
        <f t="shared" si="42"/>
        <v>1.2108108108108109</v>
      </c>
    </row>
    <row r="211" spans="1:16" x14ac:dyDescent="0.25">
      <c r="A211" s="28" t="s">
        <v>164</v>
      </c>
      <c r="B211" s="16">
        <v>12120.833329999999</v>
      </c>
      <c r="C211" s="16">
        <v>327801.89</v>
      </c>
      <c r="D211" s="11">
        <f t="shared" si="35"/>
        <v>27.04</v>
      </c>
      <c r="E211" s="29">
        <v>0.72947277203916505</v>
      </c>
      <c r="F211" s="12">
        <f t="shared" si="38"/>
        <v>1.2565378786232655</v>
      </c>
      <c r="G211" s="16">
        <v>54</v>
      </c>
      <c r="H211" s="13">
        <f t="shared" si="36"/>
        <v>0.13416407864998739</v>
      </c>
      <c r="I211" s="19">
        <v>4202</v>
      </c>
      <c r="J211" s="12">
        <v>1.236</v>
      </c>
      <c r="K211" s="12">
        <f t="shared" si="37"/>
        <v>1.1729503471531979</v>
      </c>
      <c r="L211" s="12">
        <v>1.125</v>
      </c>
      <c r="M211" s="12">
        <f t="shared" si="39"/>
        <v>1.1599981885862227</v>
      </c>
      <c r="N211" s="12">
        <f t="shared" si="40"/>
        <v>1.139358107260835</v>
      </c>
      <c r="O211" s="14">
        <f t="shared" si="41"/>
        <v>1.1377891895528798</v>
      </c>
      <c r="P211" s="12">
        <f t="shared" si="42"/>
        <v>1.216216216216216</v>
      </c>
    </row>
    <row r="212" spans="1:16" x14ac:dyDescent="0.25">
      <c r="A212" s="28" t="s">
        <v>165</v>
      </c>
      <c r="B212" s="16">
        <v>9788.25</v>
      </c>
      <c r="C212" s="16">
        <v>204146.94</v>
      </c>
      <c r="D212" s="11">
        <f t="shared" si="35"/>
        <v>20.86</v>
      </c>
      <c r="E212" s="29">
        <v>0.69618070409972543</v>
      </c>
      <c r="F212" s="12">
        <f t="shared" si="38"/>
        <v>1.0157113518137733</v>
      </c>
      <c r="G212" s="16">
        <v>46</v>
      </c>
      <c r="H212" s="13">
        <f t="shared" si="36"/>
        <v>0.12382783747337807</v>
      </c>
      <c r="I212" s="19">
        <v>3404</v>
      </c>
      <c r="J212" s="12">
        <v>1.244</v>
      </c>
      <c r="K212" s="12">
        <f t="shared" si="37"/>
        <v>1.1487098313307484</v>
      </c>
      <c r="L212" s="12">
        <v>1.1299999999999999</v>
      </c>
      <c r="M212" s="12">
        <f t="shared" si="39"/>
        <v>1.1675062674767485</v>
      </c>
      <c r="N212" s="12">
        <f t="shared" si="40"/>
        <v>1.1158118179455849</v>
      </c>
      <c r="O212" s="14">
        <f t="shared" si="41"/>
        <v>1.1428460303953369</v>
      </c>
      <c r="P212" s="12">
        <f t="shared" si="42"/>
        <v>1.2216216216216214</v>
      </c>
    </row>
    <row r="213" spans="1:16" x14ac:dyDescent="0.25">
      <c r="A213" s="28" t="s">
        <v>166</v>
      </c>
      <c r="B213" s="16">
        <v>7768.5833300000004</v>
      </c>
      <c r="C213" s="16">
        <v>87769.42</v>
      </c>
      <c r="D213" s="11">
        <f t="shared" si="35"/>
        <v>11.3</v>
      </c>
      <c r="E213" s="29">
        <v>0.7181479952942037</v>
      </c>
      <c r="F213" s="12">
        <f t="shared" si="38"/>
        <v>0.53338705944685216</v>
      </c>
      <c r="G213" s="16">
        <v>29</v>
      </c>
      <c r="H213" s="13">
        <f t="shared" si="36"/>
        <v>9.8319208025017507E-2</v>
      </c>
      <c r="I213" s="19">
        <v>2666</v>
      </c>
      <c r="J213" s="12">
        <v>1.2629999999999999</v>
      </c>
      <c r="K213" s="12">
        <f t="shared" si="37"/>
        <v>1.1212386591353198</v>
      </c>
      <c r="L213" s="12">
        <v>1.1399999999999999</v>
      </c>
      <c r="M213" s="12">
        <f t="shared" si="39"/>
        <v>1.1853379548417469</v>
      </c>
      <c r="N213" s="12">
        <f t="shared" si="40"/>
        <v>1.0891273953416909</v>
      </c>
      <c r="O213" s="14">
        <f t="shared" si="41"/>
        <v>1.1529597120802515</v>
      </c>
      <c r="P213" s="12">
        <f t="shared" si="42"/>
        <v>1.2324324324324323</v>
      </c>
    </row>
    <row r="214" spans="1:16" x14ac:dyDescent="0.25">
      <c r="A214" s="28" t="s">
        <v>167</v>
      </c>
      <c r="B214" s="16">
        <v>6137.5</v>
      </c>
      <c r="C214" s="16">
        <v>176928.65</v>
      </c>
      <c r="D214" s="11">
        <f t="shared" si="35"/>
        <v>28.83</v>
      </c>
      <c r="E214" s="29">
        <v>0.71102725179557891</v>
      </c>
      <c r="F214" s="12">
        <f t="shared" si="38"/>
        <v>1.3744735284410614</v>
      </c>
      <c r="G214" s="16">
        <v>29</v>
      </c>
      <c r="H214" s="13">
        <f t="shared" si="36"/>
        <v>9.8319208025017507E-2</v>
      </c>
      <c r="I214" s="19">
        <v>2140</v>
      </c>
      <c r="J214" s="12">
        <v>1.264</v>
      </c>
      <c r="K214" s="12">
        <f t="shared" si="37"/>
        <v>1.2047798509624166</v>
      </c>
      <c r="L214" s="12">
        <v>1.1399999999999999</v>
      </c>
      <c r="M214" s="12">
        <f t="shared" si="39"/>
        <v>1.1862764647030628</v>
      </c>
      <c r="N214" s="12">
        <f t="shared" si="40"/>
        <v>1.170276042792497</v>
      </c>
      <c r="O214" s="14">
        <f t="shared" si="41"/>
        <v>1.1529597120802515</v>
      </c>
      <c r="P214" s="12">
        <f t="shared" si="42"/>
        <v>1.2324324324324323</v>
      </c>
    </row>
    <row r="215" spans="1:16" x14ac:dyDescent="0.25">
      <c r="A215" s="28" t="s">
        <v>168</v>
      </c>
      <c r="B215" s="16">
        <v>4529</v>
      </c>
      <c r="C215" s="16">
        <v>85790.21</v>
      </c>
      <c r="D215" s="11">
        <f t="shared" si="35"/>
        <v>18.940000000000001</v>
      </c>
      <c r="E215" s="29">
        <v>0.69374804227762832</v>
      </c>
      <c r="F215" s="12">
        <f t="shared" si="38"/>
        <v>0.9254568794129322</v>
      </c>
      <c r="G215" s="16">
        <v>21</v>
      </c>
      <c r="H215" s="13">
        <f t="shared" si="36"/>
        <v>8.3666002653407553E-2</v>
      </c>
      <c r="I215" s="19">
        <v>1431</v>
      </c>
      <c r="J215" s="12">
        <v>1.2649999999999999</v>
      </c>
      <c r="K215" s="12">
        <f t="shared" si="37"/>
        <v>1.1653147210808865</v>
      </c>
      <c r="L215" s="12">
        <v>1.1399999999999999</v>
      </c>
      <c r="M215" s="12">
        <f t="shared" si="39"/>
        <v>1.1872149745643783</v>
      </c>
      <c r="N215" s="12">
        <f t="shared" si="40"/>
        <v>1.1319411586315817</v>
      </c>
      <c r="O215" s="14">
        <f t="shared" si="41"/>
        <v>1.1529597120802515</v>
      </c>
      <c r="P215" s="12">
        <f t="shared" si="42"/>
        <v>1.2324324324324323</v>
      </c>
    </row>
    <row r="216" spans="1:16" x14ac:dyDescent="0.25">
      <c r="A216" s="28" t="s">
        <v>169</v>
      </c>
      <c r="B216" s="16">
        <v>3255.75</v>
      </c>
      <c r="C216" s="16">
        <v>41714.639999999999</v>
      </c>
      <c r="D216" s="11">
        <f t="shared" si="35"/>
        <v>12.81</v>
      </c>
      <c r="E216" s="29">
        <v>0.69439736189840917</v>
      </c>
      <c r="F216" s="12">
        <f t="shared" si="38"/>
        <v>0.62534409253576984</v>
      </c>
      <c r="G216" s="16">
        <v>13</v>
      </c>
      <c r="H216" s="13">
        <f t="shared" si="36"/>
        <v>6.5828058860438327E-2</v>
      </c>
      <c r="I216" s="19">
        <v>985</v>
      </c>
      <c r="J216" s="12">
        <v>1.266</v>
      </c>
      <c r="K216" s="12">
        <f t="shared" si="37"/>
        <v>1.1511048346491568</v>
      </c>
      <c r="L216" s="12">
        <v>1.1399999999999999</v>
      </c>
      <c r="M216" s="12">
        <f t="shared" si="39"/>
        <v>1.1881534844256942</v>
      </c>
      <c r="N216" s="12">
        <f t="shared" si="40"/>
        <v>1.1181382305293468</v>
      </c>
      <c r="O216" s="14">
        <f t="shared" si="41"/>
        <v>1.1529597120802515</v>
      </c>
      <c r="P216" s="12">
        <f t="shared" si="42"/>
        <v>1.2324324324324323</v>
      </c>
    </row>
    <row r="217" spans="1:16" x14ac:dyDescent="0.25">
      <c r="A217" s="28" t="s">
        <v>170</v>
      </c>
      <c r="B217" s="16">
        <v>2403.75</v>
      </c>
      <c r="C217" s="16">
        <v>43513.82</v>
      </c>
      <c r="D217" s="11">
        <f t="shared" si="35"/>
        <v>18.100000000000001</v>
      </c>
      <c r="E217" s="29">
        <v>0.66097421309605897</v>
      </c>
      <c r="F217" s="12">
        <f t="shared" si="38"/>
        <v>0.92826514238722668</v>
      </c>
      <c r="G217" s="16">
        <v>15</v>
      </c>
      <c r="H217" s="13">
        <f t="shared" si="36"/>
        <v>7.0710678118654752E-2</v>
      </c>
      <c r="I217" s="19">
        <v>866</v>
      </c>
      <c r="J217" s="12">
        <v>1.268</v>
      </c>
      <c r="K217" s="12">
        <f t="shared" si="37"/>
        <v>1.1715208979102234</v>
      </c>
      <c r="L217" s="12">
        <v>1.1399999999999999</v>
      </c>
      <c r="M217" s="12">
        <f t="shared" si="39"/>
        <v>1.1900305041483257</v>
      </c>
      <c r="N217" s="12">
        <f t="shared" si="40"/>
        <v>1.1379695961547565</v>
      </c>
      <c r="O217" s="14">
        <f t="shared" si="41"/>
        <v>1.1529597120802515</v>
      </c>
      <c r="P217" s="12">
        <f t="shared" si="42"/>
        <v>1.2324324324324323</v>
      </c>
    </row>
    <row r="218" spans="1:16" x14ac:dyDescent="0.25">
      <c r="A218" s="28" t="s">
        <v>171</v>
      </c>
      <c r="B218" s="16">
        <v>1651.25</v>
      </c>
      <c r="C218" s="16">
        <v>32768.400000000001</v>
      </c>
      <c r="D218" s="11">
        <f t="shared" si="35"/>
        <v>19.84</v>
      </c>
      <c r="E218" s="29">
        <v>0.70109208735857032</v>
      </c>
      <c r="F218" s="12">
        <f t="shared" si="38"/>
        <v>0.95927822465551127</v>
      </c>
      <c r="G218" s="16">
        <v>4</v>
      </c>
      <c r="H218" s="13">
        <f t="shared" si="36"/>
        <v>3.6514837167011073E-2</v>
      </c>
      <c r="I218" s="19">
        <v>557</v>
      </c>
      <c r="J218" s="12">
        <v>1.27</v>
      </c>
      <c r="K218" s="12">
        <f t="shared" si="37"/>
        <v>1.1834131028898291</v>
      </c>
      <c r="L218" s="12">
        <v>1.1399999999999999</v>
      </c>
      <c r="M218" s="12">
        <f t="shared" si="39"/>
        <v>1.1919075238709571</v>
      </c>
      <c r="N218" s="12">
        <f t="shared" si="40"/>
        <v>1.1495212191110109</v>
      </c>
      <c r="O218" s="14">
        <f t="shared" si="41"/>
        <v>1.1529597120802515</v>
      </c>
      <c r="P218" s="12">
        <f t="shared" si="42"/>
        <v>1.2324324324324323</v>
      </c>
    </row>
    <row r="219" spans="1:16" x14ac:dyDescent="0.25">
      <c r="A219" s="28" t="s">
        <v>172</v>
      </c>
      <c r="B219" s="16">
        <v>1030.5</v>
      </c>
      <c r="C219" s="16">
        <v>54249.75</v>
      </c>
      <c r="D219" s="11">
        <f t="shared" si="35"/>
        <v>52.64</v>
      </c>
      <c r="E219" s="29">
        <v>0.80000634676789273</v>
      </c>
      <c r="F219" s="12">
        <f t="shared" si="38"/>
        <v>2.2304907790671944</v>
      </c>
      <c r="G219" s="16">
        <v>2</v>
      </c>
      <c r="H219" s="13">
        <f t="shared" si="36"/>
        <v>2.5819888974716113E-2</v>
      </c>
      <c r="I219" s="19">
        <v>399</v>
      </c>
      <c r="J219" s="12">
        <v>1.2709999999999999</v>
      </c>
      <c r="K219" s="12">
        <f t="shared" si="37"/>
        <v>1.2196379058520177</v>
      </c>
      <c r="L219" s="12">
        <v>1.1399999999999999</v>
      </c>
      <c r="M219" s="12">
        <f t="shared" si="39"/>
        <v>1.1928460337322726</v>
      </c>
      <c r="N219" s="12">
        <f t="shared" si="40"/>
        <v>1.1847085763926446</v>
      </c>
      <c r="O219" s="14">
        <f t="shared" si="41"/>
        <v>1.1529597120802515</v>
      </c>
      <c r="P219" s="12">
        <f t="shared" si="42"/>
        <v>1.2324324324324323</v>
      </c>
    </row>
    <row r="220" spans="1:16" x14ac:dyDescent="0.25">
      <c r="A220" s="28" t="s">
        <v>173</v>
      </c>
      <c r="B220" s="16">
        <v>646.08333000000005</v>
      </c>
      <c r="C220" s="16">
        <v>8299.2199999999993</v>
      </c>
      <c r="D220" s="11">
        <f t="shared" si="35"/>
        <v>12.85</v>
      </c>
      <c r="E220" s="29">
        <v>0.6949446205512827</v>
      </c>
      <c r="F220" s="12">
        <f t="shared" si="38"/>
        <v>0.62680278033296744</v>
      </c>
      <c r="G220" s="16">
        <v>4</v>
      </c>
      <c r="H220" s="13">
        <f t="shared" si="36"/>
        <v>3.6514837167011073E-2</v>
      </c>
      <c r="I220" s="19">
        <v>247</v>
      </c>
      <c r="J220" s="12">
        <v>1.2729999999999999</v>
      </c>
      <c r="K220" s="12">
        <f t="shared" si="37"/>
        <v>1.1739855371580121</v>
      </c>
      <c r="L220" s="12">
        <v>1.1399999999999999</v>
      </c>
      <c r="M220" s="12">
        <f t="shared" si="39"/>
        <v>1.194723053454904</v>
      </c>
      <c r="N220" s="12">
        <f t="shared" si="40"/>
        <v>1.1403636503576959</v>
      </c>
      <c r="O220" s="14">
        <f t="shared" si="41"/>
        <v>1.1529597120802515</v>
      </c>
      <c r="P220" s="12">
        <f t="shared" si="42"/>
        <v>1.2324324324324323</v>
      </c>
    </row>
    <row r="221" spans="1:16" x14ac:dyDescent="0.25">
      <c r="A221" s="28" t="s">
        <v>174</v>
      </c>
      <c r="B221" s="16">
        <v>376.5</v>
      </c>
      <c r="C221" s="16">
        <v>37036.699999999997</v>
      </c>
      <c r="D221" s="11">
        <f t="shared" si="35"/>
        <v>98.37</v>
      </c>
      <c r="E221" s="29">
        <v>0.64213111872353212</v>
      </c>
      <c r="F221" s="12">
        <f t="shared" si="38"/>
        <v>5.1929834483261255</v>
      </c>
      <c r="G221" s="16">
        <v>2</v>
      </c>
      <c r="H221" s="13">
        <f t="shared" si="36"/>
        <v>2.5819888974716113E-2</v>
      </c>
      <c r="I221" s="19">
        <v>127</v>
      </c>
      <c r="J221" s="12">
        <v>1.274</v>
      </c>
      <c r="K221" s="12">
        <f t="shared" si="37"/>
        <v>1.2988719705833787</v>
      </c>
      <c r="L221" s="12">
        <v>1.1399999999999999</v>
      </c>
      <c r="M221" s="12">
        <f t="shared" si="39"/>
        <v>1.19566156331622</v>
      </c>
      <c r="N221" s="12">
        <f t="shared" si="40"/>
        <v>1.2616734489825285</v>
      </c>
      <c r="O221" s="14">
        <f t="shared" si="41"/>
        <v>1.1529597120802515</v>
      </c>
      <c r="P221" s="12">
        <f t="shared" si="42"/>
        <v>1.2324324324324323</v>
      </c>
    </row>
    <row r="222" spans="1:16" x14ac:dyDescent="0.25">
      <c r="A222" s="28" t="s">
        <v>175</v>
      </c>
      <c r="B222" s="16">
        <v>522.83333000000005</v>
      </c>
      <c r="C222" s="16">
        <v>8500</v>
      </c>
      <c r="D222" s="11">
        <f t="shared" si="35"/>
        <v>16.260000000000002</v>
      </c>
      <c r="E222" s="29">
        <v>0.6101583729211324</v>
      </c>
      <c r="F222" s="12">
        <f t="shared" si="38"/>
        <v>0.90334979431514117</v>
      </c>
      <c r="G222" s="16">
        <v>1</v>
      </c>
      <c r="H222" s="13">
        <f t="shared" si="36"/>
        <v>1.8257418583505537E-2</v>
      </c>
      <c r="I222" s="19">
        <v>182</v>
      </c>
      <c r="J222" s="12">
        <v>1.2749999999999999</v>
      </c>
      <c r="K222" s="12">
        <f>F222*H222+M222*(1-H222)</f>
        <v>1.1912460800866151</v>
      </c>
      <c r="L222" s="12">
        <v>1.1399999999999999</v>
      </c>
      <c r="M222" s="12">
        <f t="shared" si="39"/>
        <v>1.1966000731775355</v>
      </c>
      <c r="N222" s="12">
        <f t="shared" si="40"/>
        <v>1.1571298669065528</v>
      </c>
      <c r="O222" s="14">
        <f t="shared" si="41"/>
        <v>1.1529597120802515</v>
      </c>
      <c r="P222" s="12">
        <f t="shared" si="42"/>
        <v>1.2324324324324323</v>
      </c>
    </row>
    <row r="223" spans="1:16" x14ac:dyDescent="0.25">
      <c r="A223" s="28" t="s">
        <v>20</v>
      </c>
      <c r="B223" s="16">
        <f>SUM(B205:B222,B150:B201,B100:B146)</f>
        <v>6300078.5833099997</v>
      </c>
      <c r="C223" s="16">
        <f>SUM(C205:C222,C150:C201,C100:C146)</f>
        <v>185849234.91000003</v>
      </c>
      <c r="D223" s="11">
        <f>ROUND(SUM(C100:C222)/SUM(B100:B222),2)</f>
        <v>29.5</v>
      </c>
      <c r="E223" s="29"/>
      <c r="F223" s="12"/>
      <c r="G223" s="16">
        <f>SUM(G205:G222,G150:G201,G100:G146)</f>
        <v>48468</v>
      </c>
      <c r="H223" s="13"/>
      <c r="I223" s="16">
        <f>SUM(I205:I222,I150:I201,I100:I146)</f>
        <v>2087938</v>
      </c>
      <c r="J223" s="12">
        <f>SUMPRODUCT(J100:J222,I100:I222)/SUM(I100:I222)</f>
        <v>1.065518905254849</v>
      </c>
      <c r="K223" s="12">
        <f>SUMPRODUCT(K100:K222,I100:I222)/SUM(I100:I222)</f>
        <v>1.0294834781780093</v>
      </c>
      <c r="L223" s="12">
        <f>SUMPRODUCT(L100:L222,I100:I222)/SUM(I100:I222)</f>
        <v>0.98875961410926605</v>
      </c>
      <c r="M223" s="12"/>
      <c r="N223" s="12"/>
      <c r="O223" s="14"/>
      <c r="P223" s="12"/>
    </row>
    <row r="224" spans="1:1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x14ac:dyDescent="0.25">
      <c r="A225" s="9" t="s">
        <v>209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x14ac:dyDescent="0.25">
      <c r="A226" s="39" t="s">
        <v>176</v>
      </c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</row>
    <row r="227" spans="1:16" ht="64.5" x14ac:dyDescent="0.25">
      <c r="A227" s="4" t="s">
        <v>0</v>
      </c>
      <c r="B227" s="24" t="s">
        <v>10</v>
      </c>
      <c r="C227" s="25" t="s">
        <v>1</v>
      </c>
      <c r="D227" s="26" t="s">
        <v>2</v>
      </c>
      <c r="E227" s="27" t="s">
        <v>12</v>
      </c>
      <c r="F227" s="27" t="s">
        <v>13</v>
      </c>
      <c r="G227" s="24" t="s">
        <v>11</v>
      </c>
      <c r="H227" s="2" t="s">
        <v>3</v>
      </c>
      <c r="I227" s="20" t="s">
        <v>22</v>
      </c>
      <c r="J227" s="3" t="s">
        <v>6</v>
      </c>
      <c r="K227" s="3" t="s">
        <v>4</v>
      </c>
      <c r="L227" s="3" t="s">
        <v>8</v>
      </c>
      <c r="M227" s="3" t="s">
        <v>7</v>
      </c>
      <c r="N227" s="3" t="s">
        <v>5</v>
      </c>
      <c r="O227" s="3" t="s">
        <v>9</v>
      </c>
      <c r="P227" s="3" t="s">
        <v>14</v>
      </c>
    </row>
    <row r="228" spans="1:16" x14ac:dyDescent="0.25">
      <c r="A228" s="6" t="s">
        <v>177</v>
      </c>
      <c r="B228" s="16">
        <v>6133969.4166700002</v>
      </c>
      <c r="C228" s="16">
        <v>181063035.90000001</v>
      </c>
      <c r="D228" s="11">
        <f t="shared" ref="D228:D230" si="43">ROUND(C228/B228,2)</f>
        <v>29.52</v>
      </c>
      <c r="E228" s="12">
        <v>0.97822716571605728</v>
      </c>
      <c r="F228" s="12">
        <f>D228/(E228*D$231)</f>
        <v>1.022950497770325</v>
      </c>
      <c r="G228" s="16">
        <v>46990</v>
      </c>
      <c r="H228" s="13">
        <f t="shared" ref="H228:H230" si="44">MIN(SQRT(G228/3000),1)</f>
        <v>1</v>
      </c>
      <c r="I228" s="19">
        <v>2022390</v>
      </c>
      <c r="J228" s="12">
        <v>1</v>
      </c>
      <c r="K228" s="12">
        <f t="shared" ref="K228:K230" si="45">F228*H228+M228*(1-H228)</f>
        <v>1.022950497770325</v>
      </c>
      <c r="L228" s="12">
        <v>1.0104057591325255</v>
      </c>
      <c r="M228" s="12">
        <f>J228/$J$231</f>
        <v>1.0053554544859982</v>
      </c>
      <c r="N228" s="12">
        <f>K228/$K$231</f>
        <v>1.0097249921822511</v>
      </c>
      <c r="O228" s="14">
        <f>L228/$L$231</f>
        <v>1.0072727664518779</v>
      </c>
      <c r="P228" s="12">
        <f>O228/$O$228</f>
        <v>1</v>
      </c>
    </row>
    <row r="229" spans="1:16" x14ac:dyDescent="0.25">
      <c r="A229" s="28" t="s">
        <v>178</v>
      </c>
      <c r="B229" s="16">
        <v>114838</v>
      </c>
      <c r="C229" s="16">
        <v>3823062</v>
      </c>
      <c r="D229" s="11">
        <f t="shared" si="43"/>
        <v>33.29</v>
      </c>
      <c r="E229" s="12">
        <v>1.7331260466302438</v>
      </c>
      <c r="F229" s="12">
        <f t="shared" ref="F229:F230" si="46">D229/(E229*D$231)</f>
        <v>0.65112089133119033</v>
      </c>
      <c r="G229" s="16">
        <v>1143</v>
      </c>
      <c r="H229" s="13">
        <f t="shared" si="44"/>
        <v>0.61725197448043856</v>
      </c>
      <c r="I229" s="19">
        <v>47540</v>
      </c>
      <c r="J229" s="12">
        <v>0.84899999999999998</v>
      </c>
      <c r="K229" s="12">
        <f t="shared" si="45"/>
        <v>0.72859900086185203</v>
      </c>
      <c r="L229" s="12">
        <v>0.8</v>
      </c>
      <c r="M229" s="12">
        <f t="shared" ref="M229:M230" si="47">J229/$J$231</f>
        <v>0.85354678085861235</v>
      </c>
      <c r="N229" s="12">
        <f t="shared" ref="N229:N230" si="48">K229/$K$231</f>
        <v>0.71917910207069169</v>
      </c>
      <c r="O229" s="14">
        <f t="shared" ref="O229:O230" si="49">L229/$L$231</f>
        <v>0.79751941819228156</v>
      </c>
      <c r="P229" s="12">
        <f t="shared" ref="P229:P230" si="50">O229/$O$228</f>
        <v>0.79176112444849145</v>
      </c>
    </row>
    <row r="230" spans="1:16" x14ac:dyDescent="0.25">
      <c r="A230" s="28" t="s">
        <v>179</v>
      </c>
      <c r="B230" s="16">
        <v>51271.166669999999</v>
      </c>
      <c r="C230" s="16">
        <v>963137.01</v>
      </c>
      <c r="D230" s="11">
        <f t="shared" si="43"/>
        <v>18.79</v>
      </c>
      <c r="E230" s="12">
        <v>1.5779834782513151</v>
      </c>
      <c r="F230" s="12">
        <f t="shared" si="46"/>
        <v>0.40364754214551424</v>
      </c>
      <c r="G230" s="16">
        <v>335</v>
      </c>
      <c r="H230" s="13">
        <f t="shared" si="44"/>
        <v>0.334165627596057</v>
      </c>
      <c r="I230" s="19">
        <v>18008</v>
      </c>
      <c r="J230" s="12">
        <v>0.78100000000000003</v>
      </c>
      <c r="K230" s="12">
        <f t="shared" si="45"/>
        <v>0.65768670456958334</v>
      </c>
      <c r="L230" s="12">
        <v>0.72</v>
      </c>
      <c r="M230" s="12">
        <f t="shared" si="47"/>
        <v>0.78518260995356459</v>
      </c>
      <c r="N230" s="12">
        <f t="shared" si="48"/>
        <v>0.64918361550960824</v>
      </c>
      <c r="O230" s="14">
        <f t="shared" si="49"/>
        <v>0.71776747637305338</v>
      </c>
      <c r="P230" s="12">
        <f t="shared" si="50"/>
        <v>0.71258501200364233</v>
      </c>
    </row>
    <row r="231" spans="1:16" x14ac:dyDescent="0.25">
      <c r="A231" s="28" t="s">
        <v>20</v>
      </c>
      <c r="B231" s="16">
        <f>SUM(B228:B230)</f>
        <v>6300078.5833400004</v>
      </c>
      <c r="C231" s="16">
        <f>SUM(C228:C230)</f>
        <v>185849234.91</v>
      </c>
      <c r="D231" s="11">
        <f>ROUND(SUM(C228:C230)/SUM(B228:B230),2)</f>
        <v>29.5</v>
      </c>
      <c r="E231" s="10"/>
      <c r="F231" s="10"/>
      <c r="G231" s="16">
        <f>SUM(G228:G230)</f>
        <v>48468</v>
      </c>
      <c r="H231" s="10"/>
      <c r="I231" s="16">
        <f>SUM(I228:I230)</f>
        <v>2087938</v>
      </c>
      <c r="J231" s="12">
        <f>SUMPRODUCT(J228:J230,I228:I230)/SUM(I228:I230)</f>
        <v>0.99467307362574942</v>
      </c>
      <c r="K231" s="12">
        <f>SUMPRODUCT(K228:K230,I228:I230)/SUM(I228:I230)</f>
        <v>1.0130981264111236</v>
      </c>
      <c r="L231" s="12">
        <f>SUMPRODUCT(L228:L230,I228:I230)/SUM(I228:I230)</f>
        <v>1.0031103716738849</v>
      </c>
      <c r="M231" s="10"/>
      <c r="N231" s="10"/>
      <c r="O231" s="10"/>
      <c r="P231" s="10"/>
    </row>
    <row r="232" spans="1:1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x14ac:dyDescent="0.25">
      <c r="A233" s="9" t="s">
        <v>209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x14ac:dyDescent="0.25">
      <c r="A234" s="39" t="s">
        <v>180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</row>
    <row r="235" spans="1:16" ht="64.5" x14ac:dyDescent="0.25">
      <c r="A235" s="4" t="s">
        <v>0</v>
      </c>
      <c r="B235" s="24" t="s">
        <v>10</v>
      </c>
      <c r="C235" s="25" t="s">
        <v>1</v>
      </c>
      <c r="D235" s="26" t="s">
        <v>2</v>
      </c>
      <c r="E235" s="27" t="s">
        <v>12</v>
      </c>
      <c r="F235" s="27" t="s">
        <v>13</v>
      </c>
      <c r="G235" s="24" t="s">
        <v>11</v>
      </c>
      <c r="H235" s="2" t="s">
        <v>3</v>
      </c>
      <c r="I235" s="20" t="s">
        <v>22</v>
      </c>
      <c r="J235" s="3" t="s">
        <v>6</v>
      </c>
      <c r="K235" s="3" t="s">
        <v>4</v>
      </c>
      <c r="L235" s="3" t="s">
        <v>8</v>
      </c>
      <c r="M235" s="3" t="s">
        <v>7</v>
      </c>
      <c r="N235" s="3" t="s">
        <v>5</v>
      </c>
      <c r="O235" s="3" t="s">
        <v>9</v>
      </c>
      <c r="P235" s="3" t="s">
        <v>14</v>
      </c>
    </row>
    <row r="236" spans="1:16" x14ac:dyDescent="0.25">
      <c r="A236" s="6" t="s">
        <v>181</v>
      </c>
      <c r="B236" s="16">
        <v>5163679</v>
      </c>
      <c r="C236" s="16">
        <v>146306515.69999999</v>
      </c>
      <c r="D236" s="11">
        <f t="shared" ref="D236:D237" si="51">ROUND(C236/B236,2)</f>
        <v>28.33</v>
      </c>
      <c r="E236" s="12">
        <v>1.0043518852116093</v>
      </c>
      <c r="F236" s="12">
        <f>D236/(E236*D$238)</f>
        <v>0.95617780699292587</v>
      </c>
      <c r="G236" s="16">
        <v>38512</v>
      </c>
      <c r="H236" s="13">
        <f t="shared" ref="H236:H237" si="52">MIN(SQRT(G236/3000),1)</f>
        <v>1</v>
      </c>
      <c r="I236" s="19">
        <v>1716713</v>
      </c>
      <c r="J236" s="12">
        <v>1</v>
      </c>
      <c r="K236" s="12">
        <f t="shared" ref="K236:K237" si="53">F236*H236+M236*(1-H236)</f>
        <v>0.95617780699292587</v>
      </c>
      <c r="L236" s="12">
        <v>0.95524862858196924</v>
      </c>
      <c r="M236" s="12">
        <f>J236/$J$238</f>
        <v>0.97876942453624027</v>
      </c>
      <c r="N236" s="12">
        <f>K236/$K$238</f>
        <v>0.9560789283497958</v>
      </c>
      <c r="O236" s="14">
        <f>L236/$L$238</f>
        <v>0.95524862858196924</v>
      </c>
      <c r="P236" s="12">
        <f>O236/$O$236</f>
        <v>1</v>
      </c>
    </row>
    <row r="237" spans="1:16" x14ac:dyDescent="0.25">
      <c r="A237" s="28" t="s">
        <v>182</v>
      </c>
      <c r="B237" s="16">
        <v>1136399.5833300001</v>
      </c>
      <c r="C237" s="16">
        <v>39542719.210000001</v>
      </c>
      <c r="D237" s="11">
        <f t="shared" si="51"/>
        <v>34.799999999999997</v>
      </c>
      <c r="E237" s="12">
        <v>0.98040838900492955</v>
      </c>
      <c r="F237" s="12">
        <f>D237/(E237*D$238)</f>
        <v>1.2032343155962337</v>
      </c>
      <c r="G237" s="16">
        <v>9956</v>
      </c>
      <c r="H237" s="13">
        <f t="shared" si="52"/>
        <v>1</v>
      </c>
      <c r="I237" s="19">
        <v>371227</v>
      </c>
      <c r="J237" s="12">
        <v>1.1220000000000001</v>
      </c>
      <c r="K237" s="12">
        <f t="shared" si="53"/>
        <v>1.2032343155962337</v>
      </c>
      <c r="L237" s="12">
        <v>1.2069495513019313</v>
      </c>
      <c r="M237" s="12">
        <f>J237/$J$238</f>
        <v>1.0981792943296615</v>
      </c>
      <c r="N237" s="12">
        <f>K237/$K$238</f>
        <v>1.2031098887630405</v>
      </c>
      <c r="O237" s="14">
        <f>L237/$L$238</f>
        <v>1.2069495513019313</v>
      </c>
      <c r="P237" s="12">
        <f>O237/$O$236</f>
        <v>1.26349257689446</v>
      </c>
    </row>
    <row r="238" spans="1:16" x14ac:dyDescent="0.25">
      <c r="A238" s="28" t="s">
        <v>20</v>
      </c>
      <c r="B238" s="16">
        <f>SUM(B236:B237)</f>
        <v>6300078.5833299998</v>
      </c>
      <c r="C238" s="16">
        <f>SUM(C236:C237)</f>
        <v>185849234.91</v>
      </c>
      <c r="D238" s="11">
        <f>ROUND(SUM(C236:C237)/SUM(B236:B237),2)</f>
        <v>29.5</v>
      </c>
      <c r="E238" s="12"/>
      <c r="F238" s="10"/>
      <c r="G238" s="16">
        <f>SUM(G236:G237)</f>
        <v>48468</v>
      </c>
      <c r="H238" s="10"/>
      <c r="I238" s="16">
        <f>SUM(I236:I237)</f>
        <v>2087940</v>
      </c>
      <c r="J238" s="12">
        <f>SUMPRODUCT(J236:J237,I236:I237)/SUM(I236:I237)</f>
        <v>1.0216910897822735</v>
      </c>
      <c r="K238" s="12">
        <f>SUMPRODUCT(K236:K237,I236:I237)/SUM(I236:I237)</f>
        <v>1.0001034210044779</v>
      </c>
      <c r="L238" s="12">
        <f>SUMPRODUCT(L236:L237,I236:I237)/SUM(I236:I237)</f>
        <v>1</v>
      </c>
      <c r="M238" s="10"/>
      <c r="N238" s="10"/>
      <c r="O238" s="10"/>
      <c r="P238" s="10"/>
    </row>
    <row r="239" spans="1:1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x14ac:dyDescent="0.25">
      <c r="A240" s="9" t="s">
        <v>209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23" x14ac:dyDescent="0.25">
      <c r="A241" s="39" t="s">
        <v>183</v>
      </c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</row>
    <row r="242" spans="1:23" ht="64.5" x14ac:dyDescent="0.25">
      <c r="A242" s="4" t="s">
        <v>0</v>
      </c>
      <c r="B242" s="24" t="s">
        <v>10</v>
      </c>
      <c r="C242" s="25" t="s">
        <v>1</v>
      </c>
      <c r="D242" s="26" t="s">
        <v>2</v>
      </c>
      <c r="E242" s="27" t="s">
        <v>12</v>
      </c>
      <c r="F242" s="27" t="s">
        <v>13</v>
      </c>
      <c r="G242" s="24" t="s">
        <v>11</v>
      </c>
      <c r="H242" s="2" t="s">
        <v>3</v>
      </c>
      <c r="I242" s="20" t="s">
        <v>22</v>
      </c>
      <c r="J242" s="3" t="s">
        <v>6</v>
      </c>
      <c r="K242" s="3" t="s">
        <v>4</v>
      </c>
      <c r="L242" s="3" t="s">
        <v>8</v>
      </c>
      <c r="M242" s="3" t="s">
        <v>7</v>
      </c>
      <c r="N242" s="3" t="s">
        <v>5</v>
      </c>
      <c r="O242" s="3" t="s">
        <v>9</v>
      </c>
      <c r="P242" s="3" t="s">
        <v>14</v>
      </c>
    </row>
    <row r="243" spans="1:23" x14ac:dyDescent="0.25">
      <c r="A243" s="6" t="s">
        <v>184</v>
      </c>
      <c r="B243" s="16">
        <v>1684207</v>
      </c>
      <c r="C243" s="16">
        <v>29146451.32</v>
      </c>
      <c r="D243" s="11">
        <f t="shared" ref="D243:D248" si="54">ROUND(C243/B243,2)</f>
        <v>17.309999999999999</v>
      </c>
      <c r="E243" s="12">
        <v>0.96555626387762938</v>
      </c>
      <c r="F243" s="12">
        <f>D243/(E243*D$249)</f>
        <v>0.60771151611659491</v>
      </c>
      <c r="G243" s="16">
        <v>7375</v>
      </c>
      <c r="H243" s="13">
        <f t="shared" ref="H243:H248" si="55">MIN(SQRT(G243/3000),1)</f>
        <v>1</v>
      </c>
      <c r="I243" s="19">
        <v>564455</v>
      </c>
      <c r="J243" s="12">
        <v>0.78</v>
      </c>
      <c r="K243" s="12">
        <f t="shared" ref="K243:K248" si="56">F243*H243+M243*(1-H243)</f>
        <v>0.60771151611659491</v>
      </c>
      <c r="L243" s="12">
        <v>0.88</v>
      </c>
      <c r="M243" s="12">
        <f>J243/$J$249</f>
        <v>0.912002419200726</v>
      </c>
      <c r="N243" s="12">
        <f>K243/$K$249</f>
        <v>0.6158407422097989</v>
      </c>
      <c r="O243" s="14">
        <f>L243/$L$249</f>
        <v>0.86716003160944366</v>
      </c>
      <c r="P243" s="30">
        <f>ROUND(O243/$O$248,2)</f>
        <v>0.72</v>
      </c>
    </row>
    <row r="244" spans="1:23" x14ac:dyDescent="0.25">
      <c r="A244" s="28" t="s">
        <v>185</v>
      </c>
      <c r="B244" s="16">
        <v>2438595.1666700002</v>
      </c>
      <c r="C244" s="16">
        <v>61697722.609999999</v>
      </c>
      <c r="D244" s="11">
        <f t="shared" si="54"/>
        <v>25.3</v>
      </c>
      <c r="E244" s="12">
        <v>0.95822051549406828</v>
      </c>
      <c r="F244" s="12">
        <f t="shared" ref="F244:F248" si="57">D244/(E244*D$249)</f>
        <v>0.89502061871621119</v>
      </c>
      <c r="G244" s="16">
        <v>17041</v>
      </c>
      <c r="H244" s="13">
        <f t="shared" si="55"/>
        <v>1</v>
      </c>
      <c r="I244" s="19">
        <v>809600</v>
      </c>
      <c r="J244" s="12">
        <v>0.83</v>
      </c>
      <c r="K244" s="12">
        <f t="shared" si="56"/>
        <v>0.89502061871621119</v>
      </c>
      <c r="L244" s="12">
        <v>0.97499999999999998</v>
      </c>
      <c r="M244" s="12">
        <f t="shared" ref="M244:M248" si="58">J244/$J$249</f>
        <v>0.97046411273923394</v>
      </c>
      <c r="N244" s="12">
        <f t="shared" ref="N244:N248" si="59">K244/$K$249</f>
        <v>0.90699311680892047</v>
      </c>
      <c r="O244" s="14">
        <f t="shared" ref="O244:O248" si="60">L244/$L$249</f>
        <v>0.96077389865819041</v>
      </c>
      <c r="P244" s="30">
        <f t="shared" ref="P244:P248" si="61">ROUND(O244/$O$248,2)</f>
        <v>0.79</v>
      </c>
    </row>
    <row r="245" spans="1:23" x14ac:dyDescent="0.25">
      <c r="A245" s="28" t="s">
        <v>186</v>
      </c>
      <c r="B245" s="16">
        <v>109491.5</v>
      </c>
      <c r="C245" s="16">
        <v>3398229.42</v>
      </c>
      <c r="D245" s="11">
        <f t="shared" si="54"/>
        <v>31.04</v>
      </c>
      <c r="E245" s="12">
        <v>1.1023381449241179</v>
      </c>
      <c r="F245" s="12">
        <f t="shared" si="57"/>
        <v>0.95451962238224053</v>
      </c>
      <c r="G245" s="16">
        <v>674</v>
      </c>
      <c r="H245" s="13">
        <f t="shared" si="55"/>
        <v>0.47399015460942506</v>
      </c>
      <c r="I245" s="19">
        <v>36797</v>
      </c>
      <c r="J245" s="12">
        <v>0.85</v>
      </c>
      <c r="K245" s="12">
        <f t="shared" si="56"/>
        <v>0.97520715184153883</v>
      </c>
      <c r="L245" s="12">
        <v>1.034</v>
      </c>
      <c r="M245" s="12">
        <f t="shared" si="58"/>
        <v>0.99384879015463723</v>
      </c>
      <c r="N245" s="12">
        <f t="shared" si="59"/>
        <v>0.98825228792138298</v>
      </c>
      <c r="O245" s="14">
        <f t="shared" si="60"/>
        <v>1.0189130371410964</v>
      </c>
      <c r="P245" s="30">
        <f t="shared" si="61"/>
        <v>0.84</v>
      </c>
    </row>
    <row r="246" spans="1:23" x14ac:dyDescent="0.25">
      <c r="A246" s="28" t="s">
        <v>187</v>
      </c>
      <c r="B246" s="16">
        <v>932340.5</v>
      </c>
      <c r="C246" s="16">
        <v>48541679.579999998</v>
      </c>
      <c r="D246" s="11">
        <f t="shared" si="54"/>
        <v>52.06</v>
      </c>
      <c r="E246" s="12">
        <v>1.0921489815449197</v>
      </c>
      <c r="F246" s="12">
        <f t="shared" si="57"/>
        <v>1.6158470982736353</v>
      </c>
      <c r="G246" s="16">
        <v>12200</v>
      </c>
      <c r="H246" s="13">
        <f t="shared" si="55"/>
        <v>1</v>
      </c>
      <c r="I246" s="19">
        <v>321423</v>
      </c>
      <c r="J246" s="12">
        <v>0.9</v>
      </c>
      <c r="K246" s="12">
        <f t="shared" si="56"/>
        <v>1.6158470982736353</v>
      </c>
      <c r="L246" s="12">
        <v>1.1200000000000001</v>
      </c>
      <c r="M246" s="12">
        <f t="shared" si="58"/>
        <v>1.0523104836931454</v>
      </c>
      <c r="N246" s="12">
        <f t="shared" si="59"/>
        <v>1.6374619369685692</v>
      </c>
      <c r="O246" s="14">
        <f t="shared" si="60"/>
        <v>1.103658222048383</v>
      </c>
      <c r="P246" s="30">
        <f t="shared" si="61"/>
        <v>0.91</v>
      </c>
    </row>
    <row r="247" spans="1:23" x14ac:dyDescent="0.25">
      <c r="A247" s="28" t="s">
        <v>188</v>
      </c>
      <c r="B247" s="16">
        <v>171420.5</v>
      </c>
      <c r="C247" s="16">
        <v>8921697.4900000002</v>
      </c>
      <c r="D247" s="11">
        <f t="shared" si="54"/>
        <v>52.05</v>
      </c>
      <c r="E247" s="12">
        <v>1.0791696882794692</v>
      </c>
      <c r="F247" s="12">
        <f t="shared" si="57"/>
        <v>1.6349669554507482</v>
      </c>
      <c r="G247" s="16">
        <v>2276</v>
      </c>
      <c r="H247" s="13">
        <f t="shared" si="55"/>
        <v>0.87101473389757689</v>
      </c>
      <c r="I247" s="19">
        <v>54586</v>
      </c>
      <c r="J247" s="12">
        <v>0.95</v>
      </c>
      <c r="K247" s="12">
        <f t="shared" si="56"/>
        <v>1.5673535524926576</v>
      </c>
      <c r="L247" s="12">
        <v>1.18</v>
      </c>
      <c r="M247" s="12">
        <f t="shared" si="58"/>
        <v>1.1107721772316532</v>
      </c>
      <c r="N247" s="12">
        <f t="shared" si="59"/>
        <v>1.5883197034677441</v>
      </c>
      <c r="O247" s="14">
        <f t="shared" si="60"/>
        <v>1.1627827696581177</v>
      </c>
      <c r="P247" s="30">
        <f t="shared" si="61"/>
        <v>0.96</v>
      </c>
    </row>
    <row r="248" spans="1:23" x14ac:dyDescent="0.25">
      <c r="A248" s="28" t="s">
        <v>189</v>
      </c>
      <c r="B248" s="16">
        <v>964023.91666999995</v>
      </c>
      <c r="C248" s="16">
        <v>34143454.490000002</v>
      </c>
      <c r="D248" s="11">
        <f t="shared" si="54"/>
        <v>35.42</v>
      </c>
      <c r="E248" s="12">
        <v>1.0271671686631969</v>
      </c>
      <c r="F248" s="12">
        <f t="shared" si="57"/>
        <v>1.1689216738345649</v>
      </c>
      <c r="G248" s="16">
        <v>8902</v>
      </c>
      <c r="H248" s="13">
        <f t="shared" si="55"/>
        <v>1</v>
      </c>
      <c r="I248" s="19">
        <v>301056</v>
      </c>
      <c r="J248" s="12">
        <v>1</v>
      </c>
      <c r="K248" s="12">
        <f t="shared" si="56"/>
        <v>1.1689216738345649</v>
      </c>
      <c r="L248" s="12">
        <v>1.23</v>
      </c>
      <c r="M248" s="12">
        <f t="shared" si="58"/>
        <v>1.1692338707701615</v>
      </c>
      <c r="N248" s="12">
        <f t="shared" si="59"/>
        <v>1.1845580873627635</v>
      </c>
      <c r="O248" s="14">
        <f t="shared" si="60"/>
        <v>1.2120532259995633</v>
      </c>
      <c r="P248" s="30">
        <f t="shared" si="61"/>
        <v>1</v>
      </c>
    </row>
    <row r="249" spans="1:23" x14ac:dyDescent="0.25">
      <c r="A249" s="28" t="s">
        <v>20</v>
      </c>
      <c r="B249" s="16">
        <f>SUM(B243:B248)</f>
        <v>6300078.5833400004</v>
      </c>
      <c r="C249" s="16">
        <f>SUM(C243:C248)</f>
        <v>185849234.91000003</v>
      </c>
      <c r="D249" s="11">
        <f>ROUND(SUM(C243:C248)/SUM(B243:B248),2)</f>
        <v>29.5</v>
      </c>
      <c r="E249" s="12"/>
      <c r="F249" s="10"/>
      <c r="G249" s="16">
        <f>SUM(G243:G248)</f>
        <v>48468</v>
      </c>
      <c r="H249" s="10"/>
      <c r="I249" s="16">
        <f>SUM(I243:I248)</f>
        <v>2087917</v>
      </c>
      <c r="J249" s="12">
        <f>SUMPRODUCT(J243:J248,I243:I248)/SUM(I243:I248)</f>
        <v>0.85526088920201315</v>
      </c>
      <c r="K249" s="12">
        <f>SUMPRODUCT(K243:K248,I243:I248)/SUM(I243:I248)</f>
        <v>0.98679979167335674</v>
      </c>
      <c r="L249" s="12">
        <f>SUMPRODUCT(L243:L248,I243:I248)/SUM(I243:I248)</f>
        <v>1.014806919048985</v>
      </c>
      <c r="M249" s="10"/>
      <c r="N249" s="10"/>
      <c r="O249" s="10"/>
      <c r="P249" s="10"/>
    </row>
    <row r="250" spans="1:23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23" x14ac:dyDescent="0.25">
      <c r="A251" s="9" t="s">
        <v>209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23" x14ac:dyDescent="0.25">
      <c r="A252" s="39" t="s">
        <v>190</v>
      </c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</row>
    <row r="253" spans="1:23" ht="64.5" x14ac:dyDescent="0.25">
      <c r="A253" s="4" t="s">
        <v>0</v>
      </c>
      <c r="B253" s="24" t="s">
        <v>10</v>
      </c>
      <c r="C253" s="25" t="s">
        <v>1</v>
      </c>
      <c r="D253" s="26" t="s">
        <v>2</v>
      </c>
      <c r="E253" s="27" t="s">
        <v>12</v>
      </c>
      <c r="F253" s="27" t="s">
        <v>13</v>
      </c>
      <c r="G253" s="24" t="s">
        <v>11</v>
      </c>
      <c r="H253" s="2" t="s">
        <v>3</v>
      </c>
      <c r="I253" s="20" t="s">
        <v>22</v>
      </c>
      <c r="J253" s="3" t="s">
        <v>6</v>
      </c>
      <c r="K253" s="3" t="s">
        <v>4</v>
      </c>
      <c r="L253" s="3" t="s">
        <v>8</v>
      </c>
      <c r="M253" s="3" t="s">
        <v>7</v>
      </c>
      <c r="N253" s="3" t="s">
        <v>5</v>
      </c>
      <c r="O253" s="3" t="s">
        <v>9</v>
      </c>
      <c r="P253" s="3" t="s">
        <v>14</v>
      </c>
    </row>
    <row r="254" spans="1:23" x14ac:dyDescent="0.25">
      <c r="A254" s="6" t="s">
        <v>191</v>
      </c>
      <c r="B254" s="16">
        <v>19246.333330000001</v>
      </c>
      <c r="C254" s="16">
        <v>277585.57</v>
      </c>
      <c r="D254" s="11">
        <f t="shared" ref="D254:D259" si="62">ROUND(C254/B254,2)</f>
        <v>14.42</v>
      </c>
      <c r="E254" s="12">
        <v>0.86892543095233266</v>
      </c>
      <c r="F254" s="12">
        <f>D254/(E254*D$260)</f>
        <v>0.56254949148662803</v>
      </c>
      <c r="G254" s="16">
        <v>109</v>
      </c>
      <c r="H254" s="13">
        <f t="shared" ref="H254:H259" si="63">MIN(SQRT(G254/3000),1)</f>
        <v>0.19061304607327731</v>
      </c>
      <c r="I254" s="19">
        <v>6764</v>
      </c>
      <c r="J254" s="12">
        <v>0.94199999999999995</v>
      </c>
      <c r="K254" s="12">
        <f t="shared" ref="K254:K259" si="64">F254*H254+M254*(1-H254)</f>
        <v>0.87106137836863251</v>
      </c>
      <c r="L254" s="12">
        <v>0.94655690882970134</v>
      </c>
      <c r="M254" s="12">
        <f>J254/$J$260</f>
        <v>0.9437168495534537</v>
      </c>
      <c r="N254" s="12">
        <f>K254/$K$260</f>
        <v>0.95482537512885701</v>
      </c>
      <c r="O254" s="14">
        <f>L254/$L$260</f>
        <v>0.94751177732760727</v>
      </c>
      <c r="P254" s="12">
        <f>O254/$O$259</f>
        <v>0.94596518753858538</v>
      </c>
      <c r="U254" s="32"/>
      <c r="V254" s="32"/>
      <c r="W254" s="31"/>
    </row>
    <row r="255" spans="1:23" x14ac:dyDescent="0.25">
      <c r="A255" s="28" t="s">
        <v>192</v>
      </c>
      <c r="B255" s="16">
        <v>51909.333330000001</v>
      </c>
      <c r="C255" s="16">
        <v>1388435.42</v>
      </c>
      <c r="D255" s="11">
        <f t="shared" si="62"/>
        <v>26.75</v>
      </c>
      <c r="E255" s="12">
        <v>1.6181115610842109</v>
      </c>
      <c r="F255" s="12">
        <f t="shared" ref="F255:F259" si="65">D255/(E255*D$260)</f>
        <v>0.56039378422669706</v>
      </c>
      <c r="G255" s="16">
        <v>373</v>
      </c>
      <c r="H255" s="13">
        <f t="shared" si="63"/>
        <v>0.35260932110954374</v>
      </c>
      <c r="I255" s="19">
        <v>15556</v>
      </c>
      <c r="J255" s="12">
        <v>0.85199999999999998</v>
      </c>
      <c r="K255" s="12">
        <f t="shared" si="64"/>
        <v>0.75018221099243698</v>
      </c>
      <c r="L255" s="12">
        <v>0.83030671585518157</v>
      </c>
      <c r="M255" s="12">
        <f t="shared" ref="M255:M259" si="66">J255/$J$260</f>
        <v>0.85355281934134031</v>
      </c>
      <c r="N255" s="12">
        <f t="shared" ref="N255:N259" si="67">K255/$K$260</f>
        <v>0.82232208752884728</v>
      </c>
      <c r="O255" s="14">
        <f t="shared" ref="O255:O259" si="68">L255/$L$260</f>
        <v>0.83114431338278305</v>
      </c>
      <c r="P255" s="12">
        <f t="shared" ref="P255:P259" si="69">O255/$O$259</f>
        <v>0.82978766606816401</v>
      </c>
      <c r="U255" s="32"/>
      <c r="V255" s="32"/>
      <c r="W255" s="31"/>
    </row>
    <row r="256" spans="1:23" x14ac:dyDescent="0.25">
      <c r="A256" s="28" t="s">
        <v>193</v>
      </c>
      <c r="B256" s="16">
        <v>57764.333330000001</v>
      </c>
      <c r="C256" s="16">
        <v>1880149.7</v>
      </c>
      <c r="D256" s="11">
        <f t="shared" si="62"/>
        <v>32.549999999999997</v>
      </c>
      <c r="E256" s="12">
        <v>1.3150874369688161</v>
      </c>
      <c r="F256" s="12">
        <f t="shared" si="65"/>
        <v>0.83902393064579051</v>
      </c>
      <c r="G256" s="16">
        <v>600</v>
      </c>
      <c r="H256" s="13">
        <f t="shared" si="63"/>
        <v>0.44721359549995793</v>
      </c>
      <c r="I256" s="19">
        <v>17857</v>
      </c>
      <c r="J256" s="12">
        <v>0.94099999999999995</v>
      </c>
      <c r="K256" s="12">
        <f t="shared" si="64"/>
        <v>0.89634295897563676</v>
      </c>
      <c r="L256" s="12">
        <v>0.98</v>
      </c>
      <c r="M256" s="12">
        <f t="shared" si="66"/>
        <v>0.94271502699554133</v>
      </c>
      <c r="N256" s="12">
        <f t="shared" si="67"/>
        <v>0.98253811189620499</v>
      </c>
      <c r="O256" s="14">
        <f t="shared" si="68"/>
        <v>0.98098860524836773</v>
      </c>
      <c r="P256" s="12">
        <f t="shared" si="69"/>
        <v>0.97938737242326968</v>
      </c>
      <c r="U256" s="32"/>
      <c r="V256" s="32"/>
      <c r="W256" s="31"/>
    </row>
    <row r="257" spans="1:23" x14ac:dyDescent="0.25">
      <c r="A257" s="28" t="s">
        <v>194</v>
      </c>
      <c r="B257" s="16">
        <v>2153.3333299999999</v>
      </c>
      <c r="C257" s="16">
        <v>179329.3</v>
      </c>
      <c r="D257" s="11">
        <f t="shared" si="62"/>
        <v>83.28</v>
      </c>
      <c r="E257" s="12">
        <v>1.8500906248118654</v>
      </c>
      <c r="F257" s="12">
        <f t="shared" si="65"/>
        <v>1.5258986827981476</v>
      </c>
      <c r="G257" s="16">
        <v>52</v>
      </c>
      <c r="H257" s="13">
        <f t="shared" si="63"/>
        <v>0.13165611772087665</v>
      </c>
      <c r="I257" s="19">
        <v>750</v>
      </c>
      <c r="J257" s="12">
        <v>0.97499999999999998</v>
      </c>
      <c r="K257" s="12">
        <f t="shared" si="64"/>
        <v>1.0490722236727232</v>
      </c>
      <c r="L257" s="12">
        <v>0.98</v>
      </c>
      <c r="M257" s="12">
        <f t="shared" si="66"/>
        <v>0.97677699396456197</v>
      </c>
      <c r="N257" s="12">
        <f t="shared" si="67"/>
        <v>1.1499543021659051</v>
      </c>
      <c r="O257" s="14">
        <f t="shared" si="68"/>
        <v>0.98098860524836773</v>
      </c>
      <c r="P257" s="12">
        <f t="shared" si="69"/>
        <v>0.97938737242326968</v>
      </c>
      <c r="U257" s="32"/>
      <c r="V257" s="32"/>
      <c r="W257" s="31"/>
    </row>
    <row r="258" spans="1:23" x14ac:dyDescent="0.25">
      <c r="A258" s="28" t="s">
        <v>195</v>
      </c>
      <c r="B258" s="16">
        <v>1577.8333299999999</v>
      </c>
      <c r="C258" s="16">
        <v>153864.1</v>
      </c>
      <c r="D258" s="11">
        <f t="shared" si="62"/>
        <v>97.52</v>
      </c>
      <c r="E258" s="12">
        <v>1.8080883305351183</v>
      </c>
      <c r="F258" s="12">
        <f t="shared" si="65"/>
        <v>1.828319256330823</v>
      </c>
      <c r="G258" s="16">
        <v>38</v>
      </c>
      <c r="H258" s="13">
        <f t="shared" si="63"/>
        <v>0.11254628677422755</v>
      </c>
      <c r="I258" s="19">
        <v>544</v>
      </c>
      <c r="J258" s="12">
        <v>0.94199999999999995</v>
      </c>
      <c r="K258" s="12">
        <f t="shared" si="64"/>
        <v>1.0432755657077915</v>
      </c>
      <c r="L258" s="12">
        <v>0.98</v>
      </c>
      <c r="M258" s="12">
        <f t="shared" si="66"/>
        <v>0.9437168495534537</v>
      </c>
      <c r="N258" s="12">
        <f t="shared" si="67"/>
        <v>1.1436002193729962</v>
      </c>
      <c r="O258" s="14">
        <f t="shared" si="68"/>
        <v>0.98098860524836773</v>
      </c>
      <c r="P258" s="12">
        <f t="shared" si="69"/>
        <v>0.97938737242326968</v>
      </c>
      <c r="U258" s="32"/>
      <c r="V258" s="32"/>
      <c r="W258" s="31"/>
    </row>
    <row r="259" spans="1:23" x14ac:dyDescent="0.25">
      <c r="A259" s="28" t="s">
        <v>182</v>
      </c>
      <c r="B259" s="16">
        <v>6167427.4166700002</v>
      </c>
      <c r="C259" s="16">
        <v>181969870.81999999</v>
      </c>
      <c r="D259" s="11">
        <f t="shared" si="62"/>
        <v>29.5</v>
      </c>
      <c r="E259" s="12">
        <v>1.094456715915785</v>
      </c>
      <c r="F259" s="12">
        <f t="shared" si="65"/>
        <v>0.91369533893649835</v>
      </c>
      <c r="G259" s="16">
        <v>47296</v>
      </c>
      <c r="H259" s="13">
        <f t="shared" si="63"/>
        <v>1</v>
      </c>
      <c r="I259" s="19">
        <v>2046467</v>
      </c>
      <c r="J259" s="12">
        <v>1</v>
      </c>
      <c r="K259" s="12">
        <f t="shared" si="64"/>
        <v>0.91369533893649835</v>
      </c>
      <c r="L259" s="12">
        <v>1.0006255212125255</v>
      </c>
      <c r="M259" s="12">
        <f t="shared" si="66"/>
        <v>1.0018225579123714</v>
      </c>
      <c r="N259" s="12">
        <f t="shared" si="67"/>
        <v>1.0015591511902884</v>
      </c>
      <c r="O259" s="14">
        <f t="shared" si="68"/>
        <v>1.0016349330920371</v>
      </c>
      <c r="P259" s="12">
        <f t="shared" si="69"/>
        <v>1</v>
      </c>
      <c r="U259" s="32"/>
      <c r="V259" s="32"/>
      <c r="W259" s="31"/>
    </row>
    <row r="260" spans="1:23" x14ac:dyDescent="0.25">
      <c r="A260" s="28" t="s">
        <v>20</v>
      </c>
      <c r="B260" s="16">
        <f>SUM(B254:B259)</f>
        <v>6300078.5833200002</v>
      </c>
      <c r="C260" s="16">
        <f>SUM(C254:C259)</f>
        <v>185849234.91</v>
      </c>
      <c r="D260" s="11">
        <f>ROUND(SUM(C254:C259)/SUM(B254:B259),2)</f>
        <v>29.5</v>
      </c>
      <c r="E260" s="12"/>
      <c r="F260" s="10"/>
      <c r="G260" s="16">
        <f>SUM(G254:G259)</f>
        <v>48468</v>
      </c>
      <c r="H260" s="10"/>
      <c r="I260" s="16">
        <f>SUM(I254:I259)</f>
        <v>2087938</v>
      </c>
      <c r="J260" s="12">
        <f>SUMPRODUCT(J254:J259,I254:I259)/SUM(I254:I259)</f>
        <v>0.99818075776196413</v>
      </c>
      <c r="K260" s="12">
        <f>SUMPRODUCT(K254:K259,I254:I259)/SUM(I254:I259)</f>
        <v>0.91227296745342545</v>
      </c>
      <c r="L260" s="12">
        <f>SUMPRODUCT(L254:L259,I254:I259)/SUM(I254:I259)</f>
        <v>0.99899223574761353</v>
      </c>
      <c r="M260" s="10"/>
      <c r="N260" s="10"/>
      <c r="O260" s="10"/>
      <c r="P260" s="10"/>
    </row>
    <row r="261" spans="1:23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23" x14ac:dyDescent="0.25">
      <c r="A262" s="9" t="s">
        <v>209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23" x14ac:dyDescent="0.25">
      <c r="A263" s="39" t="s">
        <v>196</v>
      </c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</row>
    <row r="264" spans="1:23" ht="64.5" x14ac:dyDescent="0.25">
      <c r="A264" s="4" t="s">
        <v>0</v>
      </c>
      <c r="B264" s="24" t="s">
        <v>10</v>
      </c>
      <c r="C264" s="25" t="s">
        <v>1</v>
      </c>
      <c r="D264" s="26" t="s">
        <v>2</v>
      </c>
      <c r="E264" s="27" t="s">
        <v>12</v>
      </c>
      <c r="F264" s="27" t="s">
        <v>13</v>
      </c>
      <c r="G264" s="24" t="s">
        <v>11</v>
      </c>
      <c r="H264" s="2" t="s">
        <v>3</v>
      </c>
      <c r="I264" s="20" t="s">
        <v>22</v>
      </c>
      <c r="J264" s="3" t="s">
        <v>6</v>
      </c>
      <c r="K264" s="3" t="s">
        <v>4</v>
      </c>
      <c r="L264" s="3" t="s">
        <v>8</v>
      </c>
      <c r="M264" s="3" t="s">
        <v>7</v>
      </c>
      <c r="N264" s="3" t="s">
        <v>5</v>
      </c>
      <c r="O264" s="3" t="s">
        <v>9</v>
      </c>
      <c r="P264" s="3" t="s">
        <v>14</v>
      </c>
    </row>
    <row r="265" spans="1:23" x14ac:dyDescent="0.25">
      <c r="A265" s="6" t="s">
        <v>197</v>
      </c>
      <c r="B265" s="16">
        <v>572188</v>
      </c>
      <c r="C265" s="16">
        <v>34546244.090000004</v>
      </c>
      <c r="D265" s="11">
        <f t="shared" ref="D265:D269" si="70">ROUND(C265/B265,2)</f>
        <v>60.38</v>
      </c>
      <c r="E265" s="12">
        <v>1.2366251589453627</v>
      </c>
      <c r="F265" s="12">
        <f>D265/(E265*D$270)</f>
        <v>1.6551334462275658</v>
      </c>
      <c r="G265" s="16">
        <v>8307</v>
      </c>
      <c r="H265" s="13">
        <f t="shared" ref="H265:H269" si="71">MIN(SQRT(G265/3000),1)</f>
        <v>1</v>
      </c>
      <c r="I265" s="19">
        <v>169935</v>
      </c>
      <c r="J265" s="12">
        <v>0.97058260571700206</v>
      </c>
      <c r="K265" s="12">
        <f t="shared" ref="K265:K269" si="72">F265*H265+M265*(1-H265)</f>
        <v>1.6551334462275658</v>
      </c>
      <c r="L265" s="12">
        <v>1.35</v>
      </c>
      <c r="M265" s="12">
        <f>J265/$J$270</f>
        <v>1.2092608098428093</v>
      </c>
      <c r="N265" s="12">
        <f>K265/$K$270</f>
        <v>1.6982905706404072</v>
      </c>
      <c r="O265" s="14">
        <f>L265/$L$270</f>
        <v>1.3938067163699552</v>
      </c>
      <c r="P265" s="30">
        <f>ROUND(O265/$O$265,2)</f>
        <v>1</v>
      </c>
    </row>
    <row r="266" spans="1:23" x14ac:dyDescent="0.25">
      <c r="A266" s="28" t="s">
        <v>198</v>
      </c>
      <c r="B266" s="16">
        <v>184497.5</v>
      </c>
      <c r="C266" s="16">
        <v>8392075.6899999995</v>
      </c>
      <c r="D266" s="11">
        <f t="shared" si="70"/>
        <v>45.49</v>
      </c>
      <c r="E266" s="12">
        <v>1.1153638868280995</v>
      </c>
      <c r="F266" s="12">
        <f t="shared" ref="F266:F269" si="73">D266/(E266*D$270)</f>
        <v>1.3825388436148498</v>
      </c>
      <c r="G266" s="16">
        <v>2165</v>
      </c>
      <c r="H266" s="13">
        <f t="shared" si="71"/>
        <v>0.84950966249164384</v>
      </c>
      <c r="I266" s="19">
        <v>58780</v>
      </c>
      <c r="J266" s="12">
        <v>0.91</v>
      </c>
      <c r="K266" s="12">
        <f t="shared" si="72"/>
        <v>1.3451030707791756</v>
      </c>
      <c r="L266" s="12">
        <v>1.3</v>
      </c>
      <c r="M266" s="12">
        <f t="shared" ref="M266:M269" si="74">J266/$J$270</f>
        <v>1.1337801960133356</v>
      </c>
      <c r="N266" s="12">
        <f t="shared" ref="N266:N269" si="75">K266/$K$270</f>
        <v>1.3801762431001283</v>
      </c>
      <c r="O266" s="14">
        <f t="shared" ref="O266:O269" si="76">L266/$L$270</f>
        <v>1.3421842453932902</v>
      </c>
      <c r="P266" s="30">
        <f t="shared" ref="P266:P269" si="77">ROUND(O266/$O$265,2)</f>
        <v>0.96</v>
      </c>
    </row>
    <row r="267" spans="1:23" x14ac:dyDescent="0.25">
      <c r="A267" s="28" t="s">
        <v>199</v>
      </c>
      <c r="B267" s="16">
        <v>170036.16667000001</v>
      </c>
      <c r="C267" s="16">
        <v>6443510.5899999999</v>
      </c>
      <c r="D267" s="11">
        <f t="shared" si="70"/>
        <v>37.89</v>
      </c>
      <c r="E267" s="12">
        <v>1.0810559080357449</v>
      </c>
      <c r="F267" s="12">
        <f t="shared" si="73"/>
        <v>1.1881039362661234</v>
      </c>
      <c r="G267" s="16">
        <v>1788</v>
      </c>
      <c r="H267" s="13">
        <f t="shared" si="71"/>
        <v>0.77201036262475131</v>
      </c>
      <c r="I267" s="19">
        <v>64979</v>
      </c>
      <c r="J267" s="12">
        <v>0.85</v>
      </c>
      <c r="K267" s="12">
        <f t="shared" si="72"/>
        <v>1.1586753807710239</v>
      </c>
      <c r="L267" s="12">
        <v>1.1879343613777611</v>
      </c>
      <c r="M267" s="12">
        <f t="shared" si="74"/>
        <v>1.0590254578146538</v>
      </c>
      <c r="N267" s="12">
        <f t="shared" si="75"/>
        <v>1.1888875051625676</v>
      </c>
      <c r="O267" s="14">
        <f t="shared" si="76"/>
        <v>1.2264821418481311</v>
      </c>
      <c r="P267" s="30">
        <f t="shared" si="77"/>
        <v>0.88</v>
      </c>
    </row>
    <row r="268" spans="1:23" x14ac:dyDescent="0.25">
      <c r="A268" s="28" t="s">
        <v>200</v>
      </c>
      <c r="B268" s="16">
        <v>157115.83332999999</v>
      </c>
      <c r="C268" s="16">
        <v>5608789.0999999996</v>
      </c>
      <c r="D268" s="11">
        <f t="shared" si="70"/>
        <v>35.700000000000003</v>
      </c>
      <c r="E268" s="12">
        <v>1.0631730648817062</v>
      </c>
      <c r="F268" s="12">
        <f t="shared" si="73"/>
        <v>1.138261992801777</v>
      </c>
      <c r="G268" s="16">
        <v>1594</v>
      </c>
      <c r="H268" s="13">
        <f t="shared" si="71"/>
        <v>0.7289261508090743</v>
      </c>
      <c r="I268" s="19">
        <v>53249</v>
      </c>
      <c r="J268" s="12">
        <v>0.83</v>
      </c>
      <c r="K268" s="12">
        <f t="shared" si="72"/>
        <v>1.1100283553900072</v>
      </c>
      <c r="L268" s="12">
        <v>1.1200000000000001</v>
      </c>
      <c r="M268" s="12">
        <f t="shared" si="74"/>
        <v>1.0341072117484267</v>
      </c>
      <c r="N268" s="12">
        <f t="shared" si="75"/>
        <v>1.1389720227085165</v>
      </c>
      <c r="O268" s="14">
        <f t="shared" si="76"/>
        <v>1.1563433498772964</v>
      </c>
      <c r="P268" s="30">
        <f t="shared" si="77"/>
        <v>0.83</v>
      </c>
    </row>
    <row r="269" spans="1:23" x14ac:dyDescent="0.25">
      <c r="A269" s="28" t="s">
        <v>201</v>
      </c>
      <c r="B269" s="16">
        <v>5216241.0833299998</v>
      </c>
      <c r="C269" s="16">
        <v>130858615.44</v>
      </c>
      <c r="D269" s="11">
        <f t="shared" si="70"/>
        <v>25.09</v>
      </c>
      <c r="E269" s="12">
        <v>0.96141901314666478</v>
      </c>
      <c r="F269" s="12">
        <f t="shared" si="73"/>
        <v>0.88463870897727481</v>
      </c>
      <c r="G269" s="16">
        <v>34614</v>
      </c>
      <c r="H269" s="13">
        <f t="shared" si="71"/>
        <v>1</v>
      </c>
      <c r="I269" s="19">
        <v>1740997</v>
      </c>
      <c r="J269" s="12">
        <v>0.78</v>
      </c>
      <c r="K269" s="12">
        <f t="shared" si="72"/>
        <v>0.88463870897727481</v>
      </c>
      <c r="L269" s="12">
        <v>0.90733129969254611</v>
      </c>
      <c r="M269" s="12">
        <f t="shared" si="74"/>
        <v>0.97181159658285898</v>
      </c>
      <c r="N269" s="12">
        <f t="shared" si="75"/>
        <v>0.90770540665700894</v>
      </c>
      <c r="O269" s="14">
        <f t="shared" si="76"/>
        <v>0.93677367369196407</v>
      </c>
      <c r="P269" s="30">
        <f t="shared" si="77"/>
        <v>0.67</v>
      </c>
    </row>
    <row r="270" spans="1:23" x14ac:dyDescent="0.25">
      <c r="A270" s="28" t="s">
        <v>20</v>
      </c>
      <c r="B270" s="16">
        <f>SUM(B265:B269)</f>
        <v>6300078.5833299998</v>
      </c>
      <c r="C270" s="16">
        <f>SUM(C265:C269)</f>
        <v>185849234.91</v>
      </c>
      <c r="D270" s="11">
        <f>ROUND(SUM(C265:C269)/SUM(B265:B269),2)</f>
        <v>29.5</v>
      </c>
      <c r="E270" s="12"/>
      <c r="F270" s="10"/>
      <c r="G270" s="16">
        <f>SUM(G265:G269)</f>
        <v>48468</v>
      </c>
      <c r="H270" s="10"/>
      <c r="I270" s="16">
        <f>SUM(I265:I269)</f>
        <v>2087940</v>
      </c>
      <c r="J270" s="12">
        <f>SUMPRODUCT(J265:J269,I265:I269)/SUM(I265:I269)</f>
        <v>0.80262470909246386</v>
      </c>
      <c r="K270" s="12">
        <f>SUMPRODUCT(K265:K269,I265:I269)/SUM(I265:I269)</f>
        <v>0.97458790317809552</v>
      </c>
      <c r="L270" s="12">
        <f>SUMPRODUCT(L265:L269,I265:I269)/SUM(I265:I269)</f>
        <v>0.96857045108517925</v>
      </c>
      <c r="M270" s="10"/>
      <c r="N270" s="10"/>
      <c r="O270" s="10"/>
      <c r="P270" s="10"/>
    </row>
    <row r="271" spans="1:23" x14ac:dyDescent="0.25">
      <c r="A271" s="28"/>
      <c r="B271" s="10"/>
      <c r="C271" s="10"/>
      <c r="D271" s="10"/>
      <c r="E271" s="12"/>
      <c r="F271" s="10"/>
      <c r="G271" s="10"/>
      <c r="H271" s="10"/>
      <c r="I271" s="10"/>
      <c r="J271" s="12"/>
      <c r="K271" s="10"/>
      <c r="L271" s="12"/>
      <c r="M271" s="10"/>
      <c r="N271" s="10"/>
      <c r="O271" s="10"/>
      <c r="P271" s="10"/>
    </row>
    <row r="272" spans="1:23" x14ac:dyDescent="0.25">
      <c r="A272" s="9" t="s">
        <v>209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x14ac:dyDescent="0.25">
      <c r="A273" s="39" t="s">
        <v>202</v>
      </c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</row>
    <row r="274" spans="1:16" ht="64.5" x14ac:dyDescent="0.25">
      <c r="A274" s="4" t="s">
        <v>0</v>
      </c>
      <c r="B274" s="24" t="s">
        <v>10</v>
      </c>
      <c r="C274" s="25" t="s">
        <v>1</v>
      </c>
      <c r="D274" s="26" t="s">
        <v>2</v>
      </c>
      <c r="E274" s="27" t="s">
        <v>12</v>
      </c>
      <c r="F274" s="27" t="s">
        <v>13</v>
      </c>
      <c r="G274" s="24" t="s">
        <v>11</v>
      </c>
      <c r="H274" s="2" t="s">
        <v>3</v>
      </c>
      <c r="I274" s="20" t="s">
        <v>22</v>
      </c>
      <c r="J274" s="3" t="s">
        <v>6</v>
      </c>
      <c r="K274" s="3" t="s">
        <v>4</v>
      </c>
      <c r="L274" s="3" t="s">
        <v>8</v>
      </c>
      <c r="M274" s="3" t="s">
        <v>7</v>
      </c>
      <c r="N274" s="3" t="s">
        <v>5</v>
      </c>
      <c r="O274" s="3" t="s">
        <v>9</v>
      </c>
      <c r="P274" s="3" t="s">
        <v>14</v>
      </c>
    </row>
    <row r="275" spans="1:16" x14ac:dyDescent="0.25">
      <c r="A275" s="6" t="s">
        <v>181</v>
      </c>
      <c r="B275" s="16">
        <v>370560.58332999999</v>
      </c>
      <c r="C275" s="16">
        <v>13524636.720000001</v>
      </c>
      <c r="D275" s="11">
        <f t="shared" ref="D275:D276" si="78">ROUND(C275/B275,2)</f>
        <v>36.5</v>
      </c>
      <c r="E275" s="12">
        <v>1.5915679286911226</v>
      </c>
      <c r="F275" s="12">
        <f>D275/(E275*D$277)</f>
        <v>0.77740202808104097</v>
      </c>
      <c r="G275" s="16">
        <v>4052</v>
      </c>
      <c r="H275" s="13">
        <f t="shared" ref="H275:H276" si="79">MIN(SQRT(G275/3000),1)</f>
        <v>1</v>
      </c>
      <c r="I275" s="19">
        <v>120037</v>
      </c>
      <c r="J275" s="12">
        <v>0.97099999999999997</v>
      </c>
      <c r="K275" s="12">
        <f t="shared" ref="K275:K276" si="80">F275*H275+M275*(1-H275)</f>
        <v>0.77740202808104097</v>
      </c>
      <c r="L275" s="12">
        <v>0.83</v>
      </c>
      <c r="M275" s="12">
        <f>J275/$J$277</f>
        <v>0.9726215823872647</v>
      </c>
      <c r="N275" s="12">
        <f>K275/$K$277</f>
        <v>0.77193046564733059</v>
      </c>
      <c r="O275" s="14">
        <f>L275/$L$277</f>
        <v>0.82726075973562285</v>
      </c>
      <c r="P275" s="12">
        <f>O275/$O$276</f>
        <v>0.81863509037451199</v>
      </c>
    </row>
    <row r="276" spans="1:16" x14ac:dyDescent="0.25">
      <c r="A276" s="28" t="s">
        <v>182</v>
      </c>
      <c r="B276" s="16">
        <v>5929518</v>
      </c>
      <c r="C276" s="16">
        <v>172324598.19</v>
      </c>
      <c r="D276" s="11">
        <f t="shared" si="78"/>
        <v>29.06</v>
      </c>
      <c r="E276" s="12">
        <v>0.96473046212475244</v>
      </c>
      <c r="F276" s="12">
        <f>D276/(E276*D$277)</f>
        <v>1.0210984149843578</v>
      </c>
      <c r="G276" s="16">
        <v>44416</v>
      </c>
      <c r="H276" s="13">
        <f t="shared" si="79"/>
        <v>1</v>
      </c>
      <c r="I276" s="19">
        <v>1967903</v>
      </c>
      <c r="J276" s="12">
        <v>1</v>
      </c>
      <c r="K276" s="12">
        <f t="shared" si="80"/>
        <v>1.0210984149843578</v>
      </c>
      <c r="L276" s="12">
        <v>1.0138827540611395</v>
      </c>
      <c r="M276" s="12">
        <f>J276/$J$277</f>
        <v>1.0016700127572242</v>
      </c>
      <c r="N276" s="12">
        <f>K276/$K$277</f>
        <v>1.0139116525027358</v>
      </c>
      <c r="O276" s="14">
        <f>L276/$L$277</f>
        <v>1.0105366474788722</v>
      </c>
      <c r="P276" s="12">
        <f>O276/$O$276</f>
        <v>1</v>
      </c>
    </row>
    <row r="277" spans="1:16" x14ac:dyDescent="0.25">
      <c r="A277" s="28" t="s">
        <v>20</v>
      </c>
      <c r="B277" s="16">
        <f>SUM(B275:B276)</f>
        <v>6300078.5833299998</v>
      </c>
      <c r="C277" s="16">
        <f>SUM(C275:C276)</f>
        <v>185849234.91</v>
      </c>
      <c r="D277" s="11">
        <f>ROUND(SUM(C275:C276)/SUM(B275:B276),2)</f>
        <v>29.5</v>
      </c>
      <c r="E277" s="12"/>
      <c r="F277" s="10"/>
      <c r="G277" s="16">
        <f>SUM(G275:G276)</f>
        <v>48468</v>
      </c>
      <c r="H277" s="10"/>
      <c r="I277" s="16">
        <f>SUM(I275:I276)</f>
        <v>2087940</v>
      </c>
      <c r="J277" s="12">
        <f>SUMPRODUCT(J275:J276,I275:I276)/SUM(I275:I276)</f>
        <v>0.99833277153558053</v>
      </c>
      <c r="K277" s="12">
        <f>SUMPRODUCT(K275:K276,I275:I276)/SUM(I275:I276)</f>
        <v>1.0070881545387926</v>
      </c>
      <c r="L277" s="12">
        <f>SUMPRODUCT(L275:L276,I275:I276)/SUM(I275:I276)</f>
        <v>1.0033112174512575</v>
      </c>
      <c r="M277" s="10"/>
      <c r="N277" s="10"/>
      <c r="O277" s="10"/>
      <c r="P277" s="10"/>
    </row>
    <row r="278" spans="1:1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x14ac:dyDescent="0.25">
      <c r="A279" s="9" t="s">
        <v>209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x14ac:dyDescent="0.25">
      <c r="A280" s="39" t="s">
        <v>203</v>
      </c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</row>
    <row r="281" spans="1:16" ht="64.5" x14ac:dyDescent="0.25">
      <c r="A281" s="4" t="s">
        <v>0</v>
      </c>
      <c r="B281" s="24" t="s">
        <v>10</v>
      </c>
      <c r="C281" s="25" t="s">
        <v>1</v>
      </c>
      <c r="D281" s="26" t="s">
        <v>2</v>
      </c>
      <c r="E281" s="27" t="s">
        <v>12</v>
      </c>
      <c r="F281" s="27" t="s">
        <v>13</v>
      </c>
      <c r="G281" s="24" t="s">
        <v>11</v>
      </c>
      <c r="H281" s="2" t="s">
        <v>3</v>
      </c>
      <c r="I281" s="20" t="s">
        <v>22</v>
      </c>
      <c r="J281" s="3" t="s">
        <v>6</v>
      </c>
      <c r="K281" s="3" t="s">
        <v>4</v>
      </c>
      <c r="L281" s="3" t="s">
        <v>8</v>
      </c>
      <c r="M281" s="3" t="s">
        <v>7</v>
      </c>
      <c r="N281" s="3" t="s">
        <v>5</v>
      </c>
      <c r="O281" s="3" t="s">
        <v>9</v>
      </c>
      <c r="P281" s="3" t="s">
        <v>14</v>
      </c>
    </row>
    <row r="282" spans="1:16" x14ac:dyDescent="0.25">
      <c r="A282" s="6" t="s">
        <v>181</v>
      </c>
      <c r="B282" s="16">
        <v>56893</v>
      </c>
      <c r="C282" s="16">
        <v>1228627.3</v>
      </c>
      <c r="D282" s="11">
        <f t="shared" ref="D282:D283" si="81">ROUND(C282/B282,2)</f>
        <v>21.6</v>
      </c>
      <c r="E282" s="12">
        <v>0.75003319063075991</v>
      </c>
      <c r="F282" s="12">
        <f>D282/(E282*D$284)</f>
        <v>0.97622798427725976</v>
      </c>
      <c r="G282" s="16">
        <v>336</v>
      </c>
      <c r="H282" s="13">
        <f t="shared" ref="H282:H283" si="82">MIN(SQRT(G282/3000),1)</f>
        <v>0.33466401061363021</v>
      </c>
      <c r="I282" s="19">
        <v>18176</v>
      </c>
      <c r="J282" s="12">
        <v>0.95</v>
      </c>
      <c r="K282" s="12">
        <f t="shared" ref="K282:K283" si="83">F282*H282+M282*(1-H282)</f>
        <v>0.95905279762294149</v>
      </c>
      <c r="L282" s="12">
        <v>0.98</v>
      </c>
      <c r="M282" s="12">
        <f>J282/$J$284</f>
        <v>0.9504136785305366</v>
      </c>
      <c r="N282" s="12">
        <f>K282/$K$284</f>
        <v>0.95920965307892603</v>
      </c>
      <c r="O282" s="14">
        <f>L282/$L$284</f>
        <v>0.97982670113235526</v>
      </c>
      <c r="P282" s="12">
        <f>O282/$O$283</f>
        <v>0.97965315028150002</v>
      </c>
    </row>
    <row r="283" spans="1:16" x14ac:dyDescent="0.25">
      <c r="A283" s="28" t="s">
        <v>182</v>
      </c>
      <c r="B283" s="16">
        <v>6243185.5833299998</v>
      </c>
      <c r="C283" s="16">
        <v>184620607.61000001</v>
      </c>
      <c r="D283" s="11">
        <f t="shared" si="81"/>
        <v>29.57</v>
      </c>
      <c r="E283" s="12">
        <v>1.0021778341290337</v>
      </c>
      <c r="F283" s="12">
        <f>D283/(E283*D$284)</f>
        <v>1.0001946233694823</v>
      </c>
      <c r="G283" s="16">
        <v>48132</v>
      </c>
      <c r="H283" s="13">
        <f t="shared" si="82"/>
        <v>1</v>
      </c>
      <c r="I283" s="19">
        <v>2069764</v>
      </c>
      <c r="J283" s="12">
        <v>1</v>
      </c>
      <c r="K283" s="12">
        <f t="shared" si="83"/>
        <v>1.0001946233694823</v>
      </c>
      <c r="L283" s="12">
        <v>1.0003540535937645</v>
      </c>
      <c r="M283" s="12">
        <f>J283/$J$284</f>
        <v>1.0004354510847755</v>
      </c>
      <c r="N283" s="12">
        <f>K283/$K$284</f>
        <v>1.0003582076727771</v>
      </c>
      <c r="O283" s="14">
        <f>L283/$L$284</f>
        <v>1.000177155405263</v>
      </c>
      <c r="P283" s="12">
        <f>O283/$O$283</f>
        <v>1</v>
      </c>
    </row>
    <row r="284" spans="1:16" x14ac:dyDescent="0.25">
      <c r="A284" s="28" t="s">
        <v>20</v>
      </c>
      <c r="B284" s="16">
        <f>SUM(B282:B283)</f>
        <v>6300078.5833299998</v>
      </c>
      <c r="C284" s="16">
        <f>SUM(C282:C283)</f>
        <v>185849234.91000003</v>
      </c>
      <c r="D284" s="11">
        <f>ROUND(SUM(C282:C283)/SUM(B282:B283),2)</f>
        <v>29.5</v>
      </c>
      <c r="E284" s="12"/>
      <c r="F284" s="10"/>
      <c r="G284" s="16">
        <f>SUM(G282:G283)</f>
        <v>48468</v>
      </c>
      <c r="H284" s="10"/>
      <c r="I284" s="16">
        <f>SUM(I282:I283)</f>
        <v>2087940</v>
      </c>
      <c r="J284" s="12">
        <f>SUMPRODUCT(J282:J283,I282:I283)/SUM(I282:I283)</f>
        <v>0.99956473845033855</v>
      </c>
      <c r="K284" s="12">
        <f>SUMPRODUCT(K282:K283,I282:I283)/SUM(I282:I283)</f>
        <v>0.99983647427287548</v>
      </c>
      <c r="L284" s="12">
        <f>SUMPRODUCT(L282:L283,I282:I283)/SUM(I282:I283)</f>
        <v>1.0001768668555822</v>
      </c>
      <c r="M284" s="10"/>
      <c r="N284" s="10"/>
      <c r="O284" s="10"/>
      <c r="P284" s="10"/>
    </row>
    <row r="285" spans="1:16" x14ac:dyDescent="0.25">
      <c r="A285" s="28"/>
      <c r="B285" s="10"/>
      <c r="C285" s="10"/>
      <c r="D285" s="11"/>
      <c r="E285" s="12"/>
      <c r="F285" s="10"/>
      <c r="G285" s="10"/>
      <c r="H285" s="10"/>
      <c r="I285" s="10"/>
      <c r="J285" s="12"/>
      <c r="K285" s="12"/>
      <c r="L285" s="12"/>
      <c r="M285" s="10"/>
      <c r="N285" s="10"/>
      <c r="O285" s="10"/>
      <c r="P285" s="10"/>
    </row>
    <row r="286" spans="1:16" x14ac:dyDescent="0.25">
      <c r="A286" s="9" t="s">
        <v>209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x14ac:dyDescent="0.25">
      <c r="A287" s="39" t="s">
        <v>210</v>
      </c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</row>
    <row r="288" spans="1:16" ht="64.5" x14ac:dyDescent="0.25">
      <c r="A288" s="4" t="s">
        <v>0</v>
      </c>
      <c r="B288" s="24" t="s">
        <v>10</v>
      </c>
      <c r="C288" s="25" t="s">
        <v>1</v>
      </c>
      <c r="D288" s="26" t="s">
        <v>2</v>
      </c>
      <c r="E288" s="27" t="s">
        <v>12</v>
      </c>
      <c r="F288" s="27" t="s">
        <v>13</v>
      </c>
      <c r="G288" s="24" t="s">
        <v>11</v>
      </c>
      <c r="H288" s="2" t="s">
        <v>3</v>
      </c>
      <c r="I288" s="20" t="s">
        <v>22</v>
      </c>
      <c r="J288" s="3" t="s">
        <v>6</v>
      </c>
      <c r="K288" s="3" t="s">
        <v>4</v>
      </c>
      <c r="L288" s="3" t="s">
        <v>8</v>
      </c>
      <c r="M288" s="3" t="s">
        <v>7</v>
      </c>
      <c r="N288" s="3" t="s">
        <v>5</v>
      </c>
      <c r="O288" s="3" t="s">
        <v>9</v>
      </c>
      <c r="P288" s="3" t="s">
        <v>14</v>
      </c>
    </row>
    <row r="289" spans="1:23" x14ac:dyDescent="0.25">
      <c r="A289" s="6" t="s">
        <v>211</v>
      </c>
      <c r="B289" s="16">
        <v>597810.16666999995</v>
      </c>
      <c r="C289" s="16">
        <v>10149745.949999999</v>
      </c>
      <c r="D289" s="11">
        <f t="shared" ref="D289:D294" si="84">ROUND(C289/B289,2)</f>
        <v>16.98</v>
      </c>
      <c r="E289" s="12">
        <v>0.95497105392414072</v>
      </c>
      <c r="F289" s="12">
        <f>D289/(E289*D$295)</f>
        <v>0.60273368284176909</v>
      </c>
      <c r="G289" s="16">
        <v>2600</v>
      </c>
      <c r="H289" s="13">
        <f t="shared" ref="H289:H294" si="85">MIN(SQRT(G289/3000),1)</f>
        <v>0.93094933625126275</v>
      </c>
      <c r="I289" s="19">
        <v>223763</v>
      </c>
      <c r="J289" s="12">
        <v>0.66</v>
      </c>
      <c r="K289" s="12">
        <f t="shared" ref="K289:K294" si="86">F289*H289+M289*(1-H289)</f>
        <v>0.61557218684780979</v>
      </c>
      <c r="L289" s="12">
        <v>0.74388889017552062</v>
      </c>
      <c r="M289" s="12">
        <f>J289/$J$295</f>
        <v>0.78866243875869457</v>
      </c>
      <c r="N289" s="12">
        <f>K289/$K$295</f>
        <v>0.61540817468060449</v>
      </c>
      <c r="O289" s="14">
        <f>L289/$L$295</f>
        <v>0.74388889017552062</v>
      </c>
      <c r="P289" s="30">
        <f>ROUND(O289/$O$293,2)</f>
        <v>0.61</v>
      </c>
    </row>
    <row r="290" spans="1:23" x14ac:dyDescent="0.25">
      <c r="A290" s="28" t="s">
        <v>212</v>
      </c>
      <c r="B290" s="16">
        <v>1620537.25</v>
      </c>
      <c r="C290" s="16">
        <v>38802241.07</v>
      </c>
      <c r="D290" s="11">
        <f t="shared" si="84"/>
        <v>23.94</v>
      </c>
      <c r="E290" s="12">
        <v>0.95006042450540651</v>
      </c>
      <c r="F290" s="12">
        <f t="shared" ref="F290:F293" si="87">D290/(E290*D$295)</f>
        <v>0.85418295804847033</v>
      </c>
      <c r="G290" s="16">
        <v>9549</v>
      </c>
      <c r="H290" s="13">
        <f t="shared" si="85"/>
        <v>1</v>
      </c>
      <c r="I290" s="19">
        <v>532244</v>
      </c>
      <c r="J290" s="12">
        <v>0.75</v>
      </c>
      <c r="K290" s="12">
        <f t="shared" si="86"/>
        <v>0.85418295804847033</v>
      </c>
      <c r="L290" s="12">
        <v>0.85466666821062476</v>
      </c>
      <c r="M290" s="12">
        <f t="shared" ref="M290:M293" si="88">J290/$J$295</f>
        <v>0.89620731677124377</v>
      </c>
      <c r="N290" s="12">
        <f t="shared" ref="N290:N293" si="89">K290/$K$295</f>
        <v>0.85395537077092165</v>
      </c>
      <c r="O290" s="14">
        <f t="shared" ref="O290:O293" si="90">L290/$L$295</f>
        <v>0.85466666821062476</v>
      </c>
      <c r="P290" s="30">
        <f t="shared" ref="P290:P293" si="91">ROUND(O290/$O$293,2)</f>
        <v>0.7</v>
      </c>
    </row>
    <row r="291" spans="1:23" x14ac:dyDescent="0.25">
      <c r="A291" s="28" t="s">
        <v>213</v>
      </c>
      <c r="B291" s="16">
        <v>1826836.6666699999</v>
      </c>
      <c r="C291" s="16">
        <v>56465479.979999997</v>
      </c>
      <c r="D291" s="11">
        <f t="shared" si="84"/>
        <v>30.91</v>
      </c>
      <c r="E291" s="12">
        <v>0.9905951302872763</v>
      </c>
      <c r="F291" s="12">
        <f t="shared" si="87"/>
        <v>1.0577445599451176</v>
      </c>
      <c r="G291" s="16">
        <v>14387</v>
      </c>
      <c r="H291" s="13">
        <f t="shared" si="85"/>
        <v>1</v>
      </c>
      <c r="I291" s="19">
        <v>601784</v>
      </c>
      <c r="J291" s="12">
        <v>0.83</v>
      </c>
      <c r="K291" s="12">
        <f t="shared" si="86"/>
        <v>1.0577445599451176</v>
      </c>
      <c r="L291" s="12">
        <v>1.0208333352632812</v>
      </c>
      <c r="M291" s="12">
        <f t="shared" si="88"/>
        <v>0.99180276389350974</v>
      </c>
      <c r="N291" s="12">
        <f t="shared" si="89"/>
        <v>1.0574627360074336</v>
      </c>
      <c r="O291" s="14">
        <f t="shared" si="90"/>
        <v>1.0208333352632812</v>
      </c>
      <c r="P291" s="30">
        <f t="shared" si="91"/>
        <v>0.84</v>
      </c>
    </row>
    <row r="292" spans="1:23" x14ac:dyDescent="0.25">
      <c r="A292" s="28" t="s">
        <v>214</v>
      </c>
      <c r="B292" s="16">
        <v>1150978.5833300001</v>
      </c>
      <c r="C292" s="16">
        <v>42406871.689999998</v>
      </c>
      <c r="D292" s="11">
        <f t="shared" si="84"/>
        <v>36.840000000000003</v>
      </c>
      <c r="E292" s="12">
        <v>1.0646218198433979</v>
      </c>
      <c r="F292" s="12">
        <f t="shared" si="87"/>
        <v>1.1730114262600124</v>
      </c>
      <c r="G292" s="16">
        <v>11389</v>
      </c>
      <c r="H292" s="13">
        <f t="shared" si="85"/>
        <v>1</v>
      </c>
      <c r="I292" s="19">
        <v>364787</v>
      </c>
      <c r="J292" s="12">
        <v>0.92</v>
      </c>
      <c r="K292" s="12">
        <f t="shared" si="86"/>
        <v>1.1730114262600124</v>
      </c>
      <c r="L292" s="12">
        <v>1.1157857164362273</v>
      </c>
      <c r="M292" s="12">
        <f t="shared" si="88"/>
        <v>1.099347641906059</v>
      </c>
      <c r="N292" s="12">
        <f t="shared" si="89"/>
        <v>1.1726988907844207</v>
      </c>
      <c r="O292" s="14">
        <f t="shared" si="90"/>
        <v>1.1157857164362273</v>
      </c>
      <c r="P292" s="30">
        <f t="shared" si="91"/>
        <v>0.92</v>
      </c>
    </row>
    <row r="293" spans="1:23" x14ac:dyDescent="0.25">
      <c r="A293" s="28" t="s">
        <v>215</v>
      </c>
      <c r="B293" s="16">
        <v>769936.58333000005</v>
      </c>
      <c r="C293" s="16">
        <v>34093251.700000003</v>
      </c>
      <c r="D293" s="11">
        <f t="shared" si="84"/>
        <v>44.28</v>
      </c>
      <c r="E293" s="12">
        <v>1.1467972796076444</v>
      </c>
      <c r="F293" s="12">
        <f t="shared" si="87"/>
        <v>1.3088773193341441</v>
      </c>
      <c r="G293" s="16">
        <v>9645</v>
      </c>
      <c r="H293" s="13">
        <f t="shared" si="85"/>
        <v>1</v>
      </c>
      <c r="I293" s="19">
        <v>267830</v>
      </c>
      <c r="J293" s="12">
        <v>1</v>
      </c>
      <c r="K293" s="12">
        <f t="shared" si="86"/>
        <v>1.3088773193341441</v>
      </c>
      <c r="L293" s="12">
        <v>1.2186507960402528</v>
      </c>
      <c r="M293" s="12">
        <f t="shared" si="88"/>
        <v>1.194943089028325</v>
      </c>
      <c r="N293" s="12">
        <f t="shared" si="89"/>
        <v>1.308528583945612</v>
      </c>
      <c r="O293" s="14">
        <f t="shared" si="90"/>
        <v>1.2186507960402528</v>
      </c>
      <c r="P293" s="30">
        <f t="shared" si="91"/>
        <v>1</v>
      </c>
    </row>
    <row r="294" spans="1:23" x14ac:dyDescent="0.25">
      <c r="A294" s="28" t="s">
        <v>182</v>
      </c>
      <c r="B294" s="16">
        <v>333979.33332999999</v>
      </c>
      <c r="C294" s="16">
        <v>3931644.52</v>
      </c>
      <c r="D294" s="11">
        <f t="shared" si="84"/>
        <v>11.77</v>
      </c>
      <c r="E294" s="12">
        <v>0.75100217215639342</v>
      </c>
      <c r="F294" s="12">
        <f>D294/(E294*D$295)</f>
        <v>0.53126750579407223</v>
      </c>
      <c r="G294" s="16">
        <v>898</v>
      </c>
      <c r="H294" s="13">
        <f t="shared" si="85"/>
        <v>0.54711363840918215</v>
      </c>
      <c r="I294" s="19">
        <v>97532</v>
      </c>
      <c r="J294" s="12">
        <v>1</v>
      </c>
      <c r="K294" s="12">
        <f t="shared" si="86"/>
        <v>0.83183712596169701</v>
      </c>
      <c r="L294" s="12">
        <v>1.2186507960402528</v>
      </c>
      <c r="M294" s="12">
        <f>J294/$J$295</f>
        <v>1.194943089028325</v>
      </c>
      <c r="N294" s="12">
        <f>K294/$K$295</f>
        <v>0.83161549247547761</v>
      </c>
      <c r="O294" s="14">
        <f>L294/$L$295</f>
        <v>1.2186507960402528</v>
      </c>
      <c r="P294" s="30">
        <f>ROUND(O294/$O$293,2)</f>
        <v>1</v>
      </c>
    </row>
    <row r="295" spans="1:23" x14ac:dyDescent="0.25">
      <c r="A295" s="28" t="s">
        <v>20</v>
      </c>
      <c r="B295" s="16">
        <f>SUM(B289:B294)</f>
        <v>6300078.5833299998</v>
      </c>
      <c r="C295" s="16">
        <f>SUM(C289:C294)</f>
        <v>185849234.91</v>
      </c>
      <c r="D295" s="11">
        <f>ROUND(SUM(C289:C294)/SUM(B289:B294),2)</f>
        <v>29.5</v>
      </c>
      <c r="E295" s="12"/>
      <c r="F295" s="10"/>
      <c r="G295" s="16">
        <f>SUM(G289:G294)</f>
        <v>48468</v>
      </c>
      <c r="H295" s="10"/>
      <c r="I295" s="16">
        <f>SUM(I289:I294)</f>
        <v>2087940</v>
      </c>
      <c r="J295" s="12">
        <f>SUMPRODUCT(J289:J294,I289:I294)/SUM(I289:I294)</f>
        <v>0.83685993850397999</v>
      </c>
      <c r="K295" s="12">
        <f>SUMPRODUCT(K289:K294,I289:I294)/SUM(I289:I294)</f>
        <v>1.0002665095686947</v>
      </c>
      <c r="L295" s="12">
        <f>SUMPRODUCT(L289:L294,I289:I294)/SUM(I289:I294)</f>
        <v>1</v>
      </c>
      <c r="M295" s="10"/>
      <c r="N295" s="10"/>
      <c r="O295" s="10"/>
      <c r="P295" s="10"/>
    </row>
    <row r="296" spans="1:23" x14ac:dyDescent="0.25">
      <c r="A296" s="28"/>
      <c r="B296" s="10"/>
      <c r="C296" s="10"/>
      <c r="D296" s="11"/>
      <c r="E296" s="12"/>
      <c r="F296" s="10"/>
      <c r="G296" s="10"/>
      <c r="H296" s="10"/>
      <c r="I296" s="10"/>
      <c r="J296" s="12"/>
      <c r="K296" s="12"/>
      <c r="L296" s="12"/>
      <c r="M296" s="10"/>
      <c r="N296" s="10"/>
      <c r="O296" s="10"/>
      <c r="P296" s="10"/>
    </row>
    <row r="297" spans="1:23" x14ac:dyDescent="0.25">
      <c r="A297" s="9" t="s">
        <v>209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23" x14ac:dyDescent="0.25">
      <c r="A298" s="39" t="s">
        <v>205</v>
      </c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</row>
    <row r="299" spans="1:23" ht="64.5" x14ac:dyDescent="0.25">
      <c r="A299" s="4" t="s">
        <v>0</v>
      </c>
      <c r="B299" s="24" t="s">
        <v>10</v>
      </c>
      <c r="C299" s="25" t="s">
        <v>1</v>
      </c>
      <c r="D299" s="26" t="s">
        <v>2</v>
      </c>
      <c r="E299" s="27" t="s">
        <v>12</v>
      </c>
      <c r="F299" s="27" t="s">
        <v>13</v>
      </c>
      <c r="G299" s="24" t="s">
        <v>11</v>
      </c>
      <c r="H299" s="2" t="s">
        <v>3</v>
      </c>
      <c r="I299" s="20" t="s">
        <v>22</v>
      </c>
      <c r="J299" s="3" t="s">
        <v>6</v>
      </c>
      <c r="K299" s="3" t="s">
        <v>4</v>
      </c>
      <c r="L299" s="3" t="s">
        <v>8</v>
      </c>
      <c r="M299" s="3" t="s">
        <v>7</v>
      </c>
      <c r="N299" s="3" t="s">
        <v>5</v>
      </c>
      <c r="O299" s="3" t="s">
        <v>9</v>
      </c>
      <c r="P299" s="3" t="s">
        <v>14</v>
      </c>
    </row>
    <row r="300" spans="1:23" x14ac:dyDescent="0.25">
      <c r="A300" s="6">
        <v>1</v>
      </c>
      <c r="B300" s="16">
        <v>368592.08331000002</v>
      </c>
      <c r="C300" s="16">
        <v>4749951.3099999987</v>
      </c>
      <c r="D300" s="11">
        <f t="shared" ref="D300:D319" si="92">ROUND(C300/B300,2)</f>
        <v>12.89</v>
      </c>
      <c r="E300" s="12">
        <v>0.87220570656341379</v>
      </c>
      <c r="F300" s="12">
        <f>D300/(E300*D$320)</f>
        <v>0.50097029777986724</v>
      </c>
      <c r="G300" s="16">
        <v>1138</v>
      </c>
      <c r="H300" s="13">
        <f t="shared" ref="H300:H319" si="93">MIN(SQRT(G300/3000),1)</f>
        <v>0.61590042485237284</v>
      </c>
      <c r="I300" s="19">
        <v>121271</v>
      </c>
      <c r="J300" s="12">
        <v>0.8691955867437392</v>
      </c>
      <c r="K300" s="12">
        <f t="shared" ref="K300:K319" si="94">F300*H300+M300*(1-H300)</f>
        <v>0.64215129414928906</v>
      </c>
      <c r="L300" s="12">
        <v>0.81473096686537538</v>
      </c>
      <c r="M300" s="12">
        <f>J300/$J$320</f>
        <v>0.86853382948947511</v>
      </c>
      <c r="N300" s="12">
        <f>K300/$K$320</f>
        <v>0.65321564825439227</v>
      </c>
      <c r="O300" s="14">
        <f>L300/$L$320</f>
        <v>0.81473096686537561</v>
      </c>
      <c r="P300" s="12">
        <f>O300</f>
        <v>0.81473096686537561</v>
      </c>
      <c r="U300" s="32"/>
      <c r="V300" s="32"/>
      <c r="W300" s="32"/>
    </row>
    <row r="301" spans="1:23" x14ac:dyDescent="0.25">
      <c r="A301" s="28">
        <v>2</v>
      </c>
      <c r="B301" s="16">
        <v>667740.99997000024</v>
      </c>
      <c r="C301" s="16">
        <v>10621243.940000009</v>
      </c>
      <c r="D301" s="11">
        <f t="shared" si="92"/>
        <v>15.91</v>
      </c>
      <c r="E301" s="12">
        <v>0.9018393447459252</v>
      </c>
      <c r="F301" s="12">
        <f t="shared" ref="F301:F319" si="95">D301/(E301*D$320)</f>
        <v>0.59802451183835637</v>
      </c>
      <c r="G301" s="16">
        <v>2741</v>
      </c>
      <c r="H301" s="13">
        <f t="shared" si="93"/>
        <v>0.95585912490631519</v>
      </c>
      <c r="I301" s="19">
        <v>220771</v>
      </c>
      <c r="J301" s="12">
        <v>0.90696738249135977</v>
      </c>
      <c r="K301" s="12">
        <f t="shared" si="94"/>
        <v>0.61163104058413253</v>
      </c>
      <c r="L301" s="12">
        <v>0.83269666867254766</v>
      </c>
      <c r="M301" s="12">
        <f t="shared" ref="M301:M319" si="96">J301/$J$320</f>
        <v>0.90627686788924011</v>
      </c>
      <c r="N301" s="12">
        <f t="shared" ref="N301:N319" si="97">K301/$K$320</f>
        <v>0.6221695265707734</v>
      </c>
      <c r="O301" s="14">
        <f t="shared" ref="O301:O319" si="98">L301/$L$320</f>
        <v>0.83269666867254788</v>
      </c>
      <c r="P301" s="12">
        <f t="shared" ref="P301:P319" si="99">O301</f>
        <v>0.83269666867254788</v>
      </c>
      <c r="U301" s="32"/>
      <c r="V301" s="32"/>
      <c r="W301" s="32"/>
    </row>
    <row r="302" spans="1:23" x14ac:dyDescent="0.25">
      <c r="A302" s="28">
        <v>3</v>
      </c>
      <c r="B302" s="16">
        <v>509088.75003000011</v>
      </c>
      <c r="C302" s="16">
        <v>8983613.0100000016</v>
      </c>
      <c r="D302" s="11">
        <f t="shared" si="92"/>
        <v>17.649999999999999</v>
      </c>
      <c r="E302" s="12">
        <v>0.91395309744870712</v>
      </c>
      <c r="F302" s="12">
        <f t="shared" si="95"/>
        <v>0.65463434219537808</v>
      </c>
      <c r="G302" s="16">
        <v>2337</v>
      </c>
      <c r="H302" s="13">
        <f t="shared" si="93"/>
        <v>0.88260976654464918</v>
      </c>
      <c r="I302" s="19">
        <v>167701</v>
      </c>
      <c r="J302" s="12">
        <v>0.91341182223123296</v>
      </c>
      <c r="K302" s="12">
        <f t="shared" si="94"/>
        <v>0.68493065535145869</v>
      </c>
      <c r="L302" s="12">
        <v>0.85066237047972004</v>
      </c>
      <c r="M302" s="12">
        <f t="shared" si="96"/>
        <v>0.91271640119054809</v>
      </c>
      <c r="N302" s="12">
        <f t="shared" si="97"/>
        <v>0.69673210366635863</v>
      </c>
      <c r="O302" s="14">
        <f t="shared" si="98"/>
        <v>0.85066237047972026</v>
      </c>
      <c r="P302" s="12">
        <f t="shared" si="99"/>
        <v>0.85066237047972026</v>
      </c>
      <c r="U302" s="32"/>
      <c r="V302" s="32"/>
      <c r="W302" s="32"/>
    </row>
    <row r="303" spans="1:23" x14ac:dyDescent="0.25">
      <c r="A303" s="28">
        <v>4</v>
      </c>
      <c r="B303" s="16">
        <v>536831.58334999986</v>
      </c>
      <c r="C303" s="16">
        <v>10359744.490000004</v>
      </c>
      <c r="D303" s="11">
        <f t="shared" si="92"/>
        <v>19.3</v>
      </c>
      <c r="E303" s="12">
        <v>0.94736825068467534</v>
      </c>
      <c r="F303" s="12">
        <f t="shared" si="95"/>
        <v>0.69058392833279714</v>
      </c>
      <c r="G303" s="16">
        <v>2760</v>
      </c>
      <c r="H303" s="13">
        <f t="shared" si="93"/>
        <v>0.95916630466254393</v>
      </c>
      <c r="I303" s="19">
        <v>177309</v>
      </c>
      <c r="J303" s="12">
        <v>0.92580918622292141</v>
      </c>
      <c r="K303" s="12">
        <f t="shared" si="94"/>
        <v>0.70016026282269861</v>
      </c>
      <c r="L303" s="12">
        <v>0.86862807228689232</v>
      </c>
      <c r="M303" s="12">
        <f t="shared" si="96"/>
        <v>0.92510432651770536</v>
      </c>
      <c r="N303" s="12">
        <f t="shared" si="97"/>
        <v>0.71222411934494601</v>
      </c>
      <c r="O303" s="14">
        <f t="shared" si="98"/>
        <v>0.86862807228689254</v>
      </c>
      <c r="P303" s="12">
        <f t="shared" si="99"/>
        <v>0.86862807228689254</v>
      </c>
      <c r="U303" s="32"/>
      <c r="V303" s="32"/>
      <c r="W303" s="32"/>
    </row>
    <row r="304" spans="1:23" x14ac:dyDescent="0.25">
      <c r="A304" s="28">
        <v>5</v>
      </c>
      <c r="B304" s="16">
        <v>435868.58332999999</v>
      </c>
      <c r="C304" s="16">
        <v>9494776.299999997</v>
      </c>
      <c r="D304" s="11">
        <f t="shared" si="92"/>
        <v>21.78</v>
      </c>
      <c r="E304" s="12">
        <v>0.96442928682998152</v>
      </c>
      <c r="F304" s="12">
        <f t="shared" si="95"/>
        <v>0.76553573686311949</v>
      </c>
      <c r="G304" s="16">
        <v>2442</v>
      </c>
      <c r="H304" s="13">
        <f t="shared" si="93"/>
        <v>0.90221948549119679</v>
      </c>
      <c r="I304" s="19">
        <v>143003</v>
      </c>
      <c r="J304" s="12">
        <v>0.95613358461011322</v>
      </c>
      <c r="K304" s="12">
        <f t="shared" si="94"/>
        <v>0.78410131344610967</v>
      </c>
      <c r="L304" s="12">
        <v>0.89557662499765078</v>
      </c>
      <c r="M304" s="12">
        <f t="shared" si="96"/>
        <v>0.95540563759184594</v>
      </c>
      <c r="N304" s="12">
        <f t="shared" si="97"/>
        <v>0.79761148568322637</v>
      </c>
      <c r="O304" s="14">
        <f t="shared" si="98"/>
        <v>0.89557662499765101</v>
      </c>
      <c r="P304" s="12">
        <f t="shared" si="99"/>
        <v>0.89557662499765101</v>
      </c>
      <c r="U304" s="32"/>
      <c r="V304" s="32"/>
      <c r="W304" s="32"/>
    </row>
    <row r="305" spans="1:23" x14ac:dyDescent="0.25">
      <c r="A305" s="28">
        <v>6</v>
      </c>
      <c r="B305" s="16">
        <v>408002.41664999997</v>
      </c>
      <c r="C305" s="16">
        <v>10023319.000000002</v>
      </c>
      <c r="D305" s="11">
        <f t="shared" si="92"/>
        <v>24.57</v>
      </c>
      <c r="E305" s="12">
        <v>0.96307496143426274</v>
      </c>
      <c r="F305" s="12">
        <f t="shared" si="95"/>
        <v>0.86481467101151921</v>
      </c>
      <c r="G305" s="16">
        <v>2546</v>
      </c>
      <c r="H305" s="13">
        <f t="shared" si="93"/>
        <v>0.92123106041137515</v>
      </c>
      <c r="I305" s="19">
        <v>135650</v>
      </c>
      <c r="J305" s="12">
        <v>0.95663476594176211</v>
      </c>
      <c r="K305" s="12">
        <f t="shared" si="94"/>
        <v>0.8719898728514025</v>
      </c>
      <c r="L305" s="12">
        <v>0.93150802861199533</v>
      </c>
      <c r="M305" s="12">
        <f t="shared" si="96"/>
        <v>0.95590643735185887</v>
      </c>
      <c r="N305" s="12">
        <f t="shared" si="97"/>
        <v>0.88701437691640383</v>
      </c>
      <c r="O305" s="14">
        <f t="shared" si="98"/>
        <v>0.93150802861199555</v>
      </c>
      <c r="P305" s="12">
        <f t="shared" si="99"/>
        <v>0.93150802861199555</v>
      </c>
      <c r="U305" s="32"/>
      <c r="V305" s="32"/>
      <c r="W305" s="32"/>
    </row>
    <row r="306" spans="1:23" x14ac:dyDescent="0.25">
      <c r="A306" s="28">
        <v>7</v>
      </c>
      <c r="B306" s="16">
        <v>382242.74997999996</v>
      </c>
      <c r="C306" s="16">
        <v>9552341.0300000012</v>
      </c>
      <c r="D306" s="11">
        <f t="shared" si="92"/>
        <v>24.99</v>
      </c>
      <c r="E306" s="12">
        <v>0.982798227339305</v>
      </c>
      <c r="F306" s="12">
        <f t="shared" si="95"/>
        <v>0.86194563696067195</v>
      </c>
      <c r="G306" s="16">
        <v>2452</v>
      </c>
      <c r="H306" s="13">
        <f t="shared" si="93"/>
        <v>0.90406489442591087</v>
      </c>
      <c r="I306" s="19">
        <v>126687</v>
      </c>
      <c r="J306" s="12">
        <v>0.97356809301664748</v>
      </c>
      <c r="K306" s="12">
        <f t="shared" si="94"/>
        <v>0.87258303998218645</v>
      </c>
      <c r="L306" s="12">
        <v>0.97642228312992607</v>
      </c>
      <c r="M306" s="12">
        <f t="shared" si="96"/>
        <v>0.97282687233179865</v>
      </c>
      <c r="N306" s="12">
        <f t="shared" si="97"/>
        <v>0.88761776439749818</v>
      </c>
      <c r="O306" s="14">
        <f t="shared" si="98"/>
        <v>0.97642228312992629</v>
      </c>
      <c r="P306" s="12">
        <f t="shared" si="99"/>
        <v>0.97642228312992629</v>
      </c>
      <c r="U306" s="32"/>
      <c r="V306" s="32"/>
      <c r="W306" s="32"/>
    </row>
    <row r="307" spans="1:23" x14ac:dyDescent="0.25">
      <c r="A307" s="28">
        <v>8</v>
      </c>
      <c r="B307" s="16">
        <v>396687.00001000002</v>
      </c>
      <c r="C307" s="16">
        <v>9628926.790000001</v>
      </c>
      <c r="D307" s="11">
        <f t="shared" si="92"/>
        <v>24.27</v>
      </c>
      <c r="E307" s="12">
        <v>0.99006437401843839</v>
      </c>
      <c r="F307" s="12">
        <f t="shared" si="95"/>
        <v>0.83096805217582537</v>
      </c>
      <c r="G307" s="16">
        <v>2699</v>
      </c>
      <c r="H307" s="13">
        <f t="shared" si="93"/>
        <v>0.9485075996884087</v>
      </c>
      <c r="I307" s="19">
        <v>131037</v>
      </c>
      <c r="J307" s="12">
        <v>0.9853070812060718</v>
      </c>
      <c r="K307" s="12">
        <f t="shared" si="94"/>
        <v>0.83887671180124279</v>
      </c>
      <c r="L307" s="12">
        <v>0.99438798493709835</v>
      </c>
      <c r="M307" s="12">
        <f t="shared" si="96"/>
        <v>0.98455692310746878</v>
      </c>
      <c r="N307" s="12">
        <f t="shared" si="97"/>
        <v>0.85333067159928344</v>
      </c>
      <c r="O307" s="14">
        <f t="shared" si="98"/>
        <v>0.99438798493709857</v>
      </c>
      <c r="P307" s="12">
        <f t="shared" si="99"/>
        <v>0.99438798493709857</v>
      </c>
      <c r="U307" s="32"/>
      <c r="V307" s="32"/>
      <c r="W307" s="32"/>
    </row>
    <row r="308" spans="1:23" x14ac:dyDescent="0.25">
      <c r="A308" s="28">
        <v>9</v>
      </c>
      <c r="B308" s="16">
        <v>241939.08330999999</v>
      </c>
      <c r="C308" s="16">
        <v>7074716.6499999985</v>
      </c>
      <c r="D308" s="11">
        <f t="shared" si="92"/>
        <v>29.24</v>
      </c>
      <c r="E308" s="12">
        <v>1.0754306113964505</v>
      </c>
      <c r="F308" s="12">
        <f t="shared" si="95"/>
        <v>0.92166470823339031</v>
      </c>
      <c r="G308" s="16">
        <v>1823</v>
      </c>
      <c r="H308" s="13">
        <f t="shared" si="93"/>
        <v>0.77952977279040903</v>
      </c>
      <c r="I308" s="19">
        <v>80286</v>
      </c>
      <c r="J308" s="12">
        <v>0.99313744613008548</v>
      </c>
      <c r="K308" s="12">
        <f t="shared" si="94"/>
        <v>0.93725561711390615</v>
      </c>
      <c r="L308" s="12">
        <v>0.9988794103888915</v>
      </c>
      <c r="M308" s="12">
        <f t="shared" si="96"/>
        <v>0.99238132642644095</v>
      </c>
      <c r="N308" s="12">
        <f t="shared" si="97"/>
        <v>0.95340465882608316</v>
      </c>
      <c r="O308" s="14">
        <f t="shared" si="98"/>
        <v>0.99887941038889172</v>
      </c>
      <c r="P308" s="12">
        <f t="shared" si="99"/>
        <v>0.99887941038889172</v>
      </c>
      <c r="U308" s="32"/>
      <c r="V308" s="32"/>
      <c r="W308" s="32"/>
    </row>
    <row r="309" spans="1:23" x14ac:dyDescent="0.25">
      <c r="A309" s="28">
        <v>10</v>
      </c>
      <c r="B309" s="16">
        <v>379922.75000999996</v>
      </c>
      <c r="C309" s="16">
        <v>11007460.540000001</v>
      </c>
      <c r="D309" s="11">
        <f t="shared" si="92"/>
        <v>28.97</v>
      </c>
      <c r="E309" s="12">
        <v>1.0620728217669999</v>
      </c>
      <c r="F309" s="12">
        <f t="shared" si="95"/>
        <v>0.92463894958845461</v>
      </c>
      <c r="G309" s="16">
        <v>3063</v>
      </c>
      <c r="H309" s="13">
        <f t="shared" si="93"/>
        <v>1</v>
      </c>
      <c r="I309" s="19">
        <v>125878</v>
      </c>
      <c r="J309" s="12">
        <v>1.019292306836779</v>
      </c>
      <c r="K309" s="12">
        <f t="shared" si="94"/>
        <v>0.92463894958845461</v>
      </c>
      <c r="L309" s="12">
        <v>1.0033708358406845</v>
      </c>
      <c r="M309" s="12">
        <f t="shared" si="96"/>
        <v>1.0185162742745433</v>
      </c>
      <c r="N309" s="12">
        <f t="shared" si="97"/>
        <v>0.94057060440380558</v>
      </c>
      <c r="O309" s="14">
        <f t="shared" si="98"/>
        <v>1.0033708358406848</v>
      </c>
      <c r="P309" s="12">
        <f t="shared" si="99"/>
        <v>1.0033708358406848</v>
      </c>
      <c r="U309" s="32"/>
      <c r="V309" s="32"/>
      <c r="W309" s="32"/>
    </row>
    <row r="310" spans="1:23" x14ac:dyDescent="0.25">
      <c r="A310" s="28">
        <v>11</v>
      </c>
      <c r="B310" s="16">
        <v>209112.83332999999</v>
      </c>
      <c r="C310" s="16">
        <v>6111216.6600000011</v>
      </c>
      <c r="D310" s="11">
        <f t="shared" si="92"/>
        <v>29.22</v>
      </c>
      <c r="E310" s="12">
        <v>1.088321161962841</v>
      </c>
      <c r="F310" s="12">
        <f t="shared" si="95"/>
        <v>0.91012516267701726</v>
      </c>
      <c r="G310" s="16">
        <v>1696</v>
      </c>
      <c r="H310" s="13">
        <f t="shared" si="93"/>
        <v>0.75188651625982317</v>
      </c>
      <c r="I310" s="19">
        <v>69734</v>
      </c>
      <c r="J310" s="12">
        <v>1.0164347090371983</v>
      </c>
      <c r="K310" s="12">
        <f t="shared" si="94"/>
        <v>0.9363099902365033</v>
      </c>
      <c r="L310" s="12">
        <v>1.030319388551443</v>
      </c>
      <c r="M310" s="12">
        <f t="shared" si="96"/>
        <v>1.0156608520912478</v>
      </c>
      <c r="N310" s="12">
        <f t="shared" si="97"/>
        <v>0.95244273866901519</v>
      </c>
      <c r="O310" s="14">
        <f t="shared" si="98"/>
        <v>1.0303193885514432</v>
      </c>
      <c r="P310" s="12">
        <f t="shared" si="99"/>
        <v>1.0303193885514432</v>
      </c>
      <c r="U310" s="32"/>
      <c r="V310" s="32"/>
      <c r="W310" s="32"/>
    </row>
    <row r="311" spans="1:23" x14ac:dyDescent="0.25">
      <c r="A311" s="28">
        <v>12</v>
      </c>
      <c r="B311" s="16">
        <v>290845.66667000001</v>
      </c>
      <c r="C311" s="16">
        <v>9329117.7199999969</v>
      </c>
      <c r="D311" s="11">
        <f t="shared" si="92"/>
        <v>32.08</v>
      </c>
      <c r="E311" s="12">
        <v>1.0650953808848971</v>
      </c>
      <c r="F311" s="12">
        <f t="shared" si="95"/>
        <v>1.0209955339541215</v>
      </c>
      <c r="G311" s="16">
        <v>2534</v>
      </c>
      <c r="H311" s="13">
        <f t="shared" si="93"/>
        <v>0.91905748822729616</v>
      </c>
      <c r="I311" s="19">
        <v>97129</v>
      </c>
      <c r="J311" s="12">
        <v>1.037640056007989</v>
      </c>
      <c r="K311" s="12">
        <f t="shared" si="94"/>
        <v>1.0222788386691151</v>
      </c>
      <c r="L311" s="12">
        <v>1.0572679412622015</v>
      </c>
      <c r="M311" s="12">
        <f t="shared" si="96"/>
        <v>1.0368500544883648</v>
      </c>
      <c r="N311" s="12">
        <f t="shared" si="97"/>
        <v>1.0398928420484483</v>
      </c>
      <c r="O311" s="14">
        <f t="shared" si="98"/>
        <v>1.0572679412622017</v>
      </c>
      <c r="P311" s="12">
        <f t="shared" si="99"/>
        <v>1.0572679412622017</v>
      </c>
      <c r="U311" s="32"/>
      <c r="V311" s="32"/>
      <c r="W311" s="32"/>
    </row>
    <row r="312" spans="1:23" x14ac:dyDescent="0.25">
      <c r="A312" s="28">
        <v>13</v>
      </c>
      <c r="B312" s="16">
        <v>282524.58331999998</v>
      </c>
      <c r="C312" s="16">
        <v>10117852.359999999</v>
      </c>
      <c r="D312" s="11">
        <f t="shared" si="92"/>
        <v>35.81</v>
      </c>
      <c r="E312" s="12">
        <v>1.0285806972260334</v>
      </c>
      <c r="F312" s="12">
        <f t="shared" si="95"/>
        <v>1.1801682729984075</v>
      </c>
      <c r="G312" s="16">
        <v>2769</v>
      </c>
      <c r="H312" s="13">
        <f t="shared" si="93"/>
        <v>0.96072888995803596</v>
      </c>
      <c r="I312" s="19">
        <v>94104</v>
      </c>
      <c r="J312" s="12">
        <v>1.0686074343279772</v>
      </c>
      <c r="K312" s="12">
        <f t="shared" si="94"/>
        <v>1.1757552049012296</v>
      </c>
      <c r="L312" s="12">
        <v>1.1021821957801323</v>
      </c>
      <c r="M312" s="12">
        <f t="shared" si="96"/>
        <v>1.0677938559660849</v>
      </c>
      <c r="N312" s="12">
        <f t="shared" si="97"/>
        <v>1.196013626937394</v>
      </c>
      <c r="O312" s="14">
        <f t="shared" si="98"/>
        <v>1.1021821957801325</v>
      </c>
      <c r="P312" s="12">
        <f t="shared" si="99"/>
        <v>1.1021821957801325</v>
      </c>
      <c r="U312" s="32"/>
      <c r="V312" s="32"/>
      <c r="W312" s="32"/>
    </row>
    <row r="313" spans="1:23" x14ac:dyDescent="0.25">
      <c r="A313" s="28">
        <v>14</v>
      </c>
      <c r="B313" s="16">
        <v>227107.99999000001</v>
      </c>
      <c r="C313" s="16">
        <v>8207706.370000001</v>
      </c>
      <c r="D313" s="11">
        <f t="shared" si="92"/>
        <v>36.14</v>
      </c>
      <c r="E313" s="12">
        <v>1.0749934944821413</v>
      </c>
      <c r="F313" s="12">
        <f t="shared" si="95"/>
        <v>1.1396206135674098</v>
      </c>
      <c r="G313" s="16">
        <v>2318</v>
      </c>
      <c r="H313" s="13">
        <f t="shared" si="93"/>
        <v>0.87901459980290808</v>
      </c>
      <c r="I313" s="19">
        <v>75805</v>
      </c>
      <c r="J313" s="12">
        <v>1.1100055537233695</v>
      </c>
      <c r="K313" s="12">
        <f t="shared" si="94"/>
        <v>1.1359353793510254</v>
      </c>
      <c r="L313" s="12">
        <v>1.1201478975873045</v>
      </c>
      <c r="M313" s="12">
        <f t="shared" si="96"/>
        <v>1.1091604571321618</v>
      </c>
      <c r="N313" s="12">
        <f t="shared" si="97"/>
        <v>1.155507700379055</v>
      </c>
      <c r="O313" s="14">
        <f t="shared" si="98"/>
        <v>1.1201478975873047</v>
      </c>
      <c r="P313" s="12">
        <f t="shared" si="99"/>
        <v>1.1201478975873047</v>
      </c>
      <c r="U313" s="32"/>
      <c r="V313" s="32"/>
      <c r="W313" s="32"/>
    </row>
    <row r="314" spans="1:23" x14ac:dyDescent="0.25">
      <c r="A314" s="28">
        <v>15</v>
      </c>
      <c r="B314" s="16">
        <v>217531.33334000001</v>
      </c>
      <c r="C314" s="16">
        <v>8689459.4699999988</v>
      </c>
      <c r="D314" s="11">
        <f t="shared" si="92"/>
        <v>39.950000000000003</v>
      </c>
      <c r="E314" s="12">
        <v>1.0569976882689101</v>
      </c>
      <c r="F314" s="12">
        <f t="shared" si="95"/>
        <v>1.2812112109284601</v>
      </c>
      <c r="G314" s="16">
        <v>2372</v>
      </c>
      <c r="H314" s="13">
        <f t="shared" si="93"/>
        <v>0.88919439194512839</v>
      </c>
      <c r="I314" s="19">
        <v>72689</v>
      </c>
      <c r="J314" s="12">
        <v>1.1183986710506402</v>
      </c>
      <c r="K314" s="12">
        <f t="shared" si="94"/>
        <v>1.2630763189529259</v>
      </c>
      <c r="L314" s="12">
        <v>1.1381135993944769</v>
      </c>
      <c r="M314" s="12">
        <f t="shared" si="96"/>
        <v>1.1175471844059603</v>
      </c>
      <c r="N314" s="12">
        <f t="shared" si="97"/>
        <v>1.2848392956563826</v>
      </c>
      <c r="O314" s="14">
        <f t="shared" si="98"/>
        <v>1.1381135993944771</v>
      </c>
      <c r="P314" s="12">
        <f t="shared" si="99"/>
        <v>1.1381135993944771</v>
      </c>
      <c r="U314" s="32"/>
      <c r="V314" s="32"/>
      <c r="W314" s="32"/>
    </row>
    <row r="315" spans="1:23" x14ac:dyDescent="0.25">
      <c r="A315" s="28">
        <v>16</v>
      </c>
      <c r="B315" s="16">
        <v>185047.16669000001</v>
      </c>
      <c r="C315" s="16">
        <v>7356978.3299999982</v>
      </c>
      <c r="D315" s="11">
        <f t="shared" si="92"/>
        <v>39.76</v>
      </c>
      <c r="E315" s="12">
        <v>1.0445645290664376</v>
      </c>
      <c r="F315" s="12">
        <f t="shared" si="95"/>
        <v>1.2902952117032565</v>
      </c>
      <c r="G315" s="16">
        <v>2146</v>
      </c>
      <c r="H315" s="13">
        <f t="shared" si="93"/>
        <v>0.84577380742922836</v>
      </c>
      <c r="I315" s="19">
        <v>61799</v>
      </c>
      <c r="J315" s="12">
        <v>1.1399727827311121</v>
      </c>
      <c r="K315" s="12">
        <f t="shared" si="94"/>
        <v>1.2669777010654513</v>
      </c>
      <c r="L315" s="12">
        <v>1.2279421084303384</v>
      </c>
      <c r="M315" s="12">
        <f t="shared" si="96"/>
        <v>1.1391048707557856</v>
      </c>
      <c r="N315" s="12">
        <f t="shared" si="97"/>
        <v>1.2888078991131386</v>
      </c>
      <c r="O315" s="14">
        <f t="shared" si="98"/>
        <v>1.2279421084303386</v>
      </c>
      <c r="P315" s="12">
        <f t="shared" si="99"/>
        <v>1.2279421084303386</v>
      </c>
      <c r="U315" s="32"/>
      <c r="V315" s="32"/>
      <c r="W315" s="32"/>
    </row>
    <row r="316" spans="1:23" x14ac:dyDescent="0.25">
      <c r="A316" s="28">
        <v>17</v>
      </c>
      <c r="B316" s="16">
        <v>170618.66665999996</v>
      </c>
      <c r="C316" s="16">
        <v>9308582.4600000009</v>
      </c>
      <c r="D316" s="11">
        <f t="shared" si="92"/>
        <v>54.56</v>
      </c>
      <c r="E316" s="12">
        <v>1.0721974296378836</v>
      </c>
      <c r="F316" s="12">
        <f t="shared" si="95"/>
        <v>1.7249542615004805</v>
      </c>
      <c r="G316" s="16">
        <v>2425</v>
      </c>
      <c r="H316" s="13">
        <f t="shared" si="93"/>
        <v>0.89907359728407854</v>
      </c>
      <c r="I316" s="19">
        <v>56961</v>
      </c>
      <c r="J316" s="12">
        <v>1.1830391320377098</v>
      </c>
      <c r="K316" s="12">
        <f t="shared" si="94"/>
        <v>1.6701698124650377</v>
      </c>
      <c r="L316" s="12">
        <v>1.3177706174661998</v>
      </c>
      <c r="M316" s="12">
        <f t="shared" si="96"/>
        <v>1.1821384317354486</v>
      </c>
      <c r="N316" s="12">
        <f t="shared" si="97"/>
        <v>1.6989470654101526</v>
      </c>
      <c r="O316" s="14">
        <f t="shared" si="98"/>
        <v>1.3177706174662001</v>
      </c>
      <c r="P316" s="12">
        <f t="shared" si="99"/>
        <v>1.3177706174662001</v>
      </c>
      <c r="U316" s="32"/>
      <c r="V316" s="32"/>
      <c r="W316" s="32"/>
    </row>
    <row r="317" spans="1:23" x14ac:dyDescent="0.25">
      <c r="A317" s="28">
        <v>18</v>
      </c>
      <c r="B317" s="16">
        <v>226316.66667000004</v>
      </c>
      <c r="C317" s="16">
        <v>14007077.879999999</v>
      </c>
      <c r="D317" s="11">
        <f t="shared" si="92"/>
        <v>61.89</v>
      </c>
      <c r="E317" s="12">
        <v>1.0500084057276646</v>
      </c>
      <c r="F317" s="12">
        <f t="shared" si="95"/>
        <v>1.998046958720304</v>
      </c>
      <c r="G317" s="16">
        <v>3612</v>
      </c>
      <c r="H317" s="13">
        <f t="shared" si="93"/>
        <v>1</v>
      </c>
      <c r="I317" s="19">
        <v>75509</v>
      </c>
      <c r="J317" s="12">
        <v>1.220522374816247</v>
      </c>
      <c r="K317" s="12">
        <f t="shared" si="94"/>
        <v>1.998046958720304</v>
      </c>
      <c r="L317" s="12">
        <v>1.4525133810199922</v>
      </c>
      <c r="M317" s="12">
        <f t="shared" si="96"/>
        <v>1.2195931368543378</v>
      </c>
      <c r="N317" s="12">
        <f t="shared" si="97"/>
        <v>2.0324735794735846</v>
      </c>
      <c r="O317" s="14">
        <f t="shared" si="98"/>
        <v>1.4525133810199924</v>
      </c>
      <c r="P317" s="12">
        <f t="shared" si="99"/>
        <v>1.4525133810199924</v>
      </c>
      <c r="U317" s="32"/>
      <c r="V317" s="32"/>
      <c r="W317" s="32"/>
    </row>
    <row r="318" spans="1:23" x14ac:dyDescent="0.25">
      <c r="A318" s="28">
        <v>19</v>
      </c>
      <c r="B318" s="16">
        <v>98202.250010000003</v>
      </c>
      <c r="C318" s="16">
        <v>8589229.8499999996</v>
      </c>
      <c r="D318" s="11">
        <f t="shared" si="92"/>
        <v>87.46</v>
      </c>
      <c r="E318" s="12">
        <v>1.1580616705654434</v>
      </c>
      <c r="F318" s="12">
        <f t="shared" si="95"/>
        <v>2.5600931608972743</v>
      </c>
      <c r="G318" s="16">
        <v>2173</v>
      </c>
      <c r="H318" s="13">
        <f t="shared" si="93"/>
        <v>0.85107774811313996</v>
      </c>
      <c r="I318" s="19">
        <v>32821</v>
      </c>
      <c r="J318" s="12">
        <v>1.2960992657140247</v>
      </c>
      <c r="K318" s="12">
        <f t="shared" si="94"/>
        <v>2.371709390451989</v>
      </c>
      <c r="L318" s="12">
        <v>1.5423418900558539</v>
      </c>
      <c r="M318" s="12">
        <f t="shared" si="96"/>
        <v>1.2951124877040883</v>
      </c>
      <c r="N318" s="12">
        <f t="shared" si="97"/>
        <v>2.4125742657071632</v>
      </c>
      <c r="O318" s="14">
        <f t="shared" si="98"/>
        <v>1.5423418900558543</v>
      </c>
      <c r="P318" s="12">
        <f t="shared" si="99"/>
        <v>1.5423418900558543</v>
      </c>
      <c r="U318" s="32"/>
      <c r="V318" s="32"/>
      <c r="W318" s="32"/>
    </row>
    <row r="319" spans="1:23" x14ac:dyDescent="0.25">
      <c r="A319" s="28">
        <v>20</v>
      </c>
      <c r="B319" s="16">
        <v>64844.999980000001</v>
      </c>
      <c r="C319" s="16">
        <v>12612851.070000002</v>
      </c>
      <c r="D319" s="11">
        <f t="shared" si="92"/>
        <v>194.51</v>
      </c>
      <c r="E319" s="12">
        <v>1.2982729653599836</v>
      </c>
      <c r="F319" s="12">
        <f t="shared" si="95"/>
        <v>5.0787157230880515</v>
      </c>
      <c r="G319" s="16">
        <v>2449</v>
      </c>
      <c r="H319" s="13">
        <f t="shared" si="93"/>
        <v>0.9035116675136704</v>
      </c>
      <c r="I319" s="19">
        <v>21795</v>
      </c>
      <c r="J319" s="12">
        <v>1.3473556320256941</v>
      </c>
      <c r="K319" s="12">
        <f t="shared" si="94"/>
        <v>4.7185840320940216</v>
      </c>
      <c r="L319" s="12">
        <v>1.6770846536096462</v>
      </c>
      <c r="M319" s="12">
        <f t="shared" si="96"/>
        <v>1.346329830264658</v>
      </c>
      <c r="N319" s="12">
        <f t="shared" si="97"/>
        <v>4.799885876505841</v>
      </c>
      <c r="O319" s="14">
        <f t="shared" si="98"/>
        <v>1.6770846536096466</v>
      </c>
      <c r="P319" s="12">
        <f t="shared" si="99"/>
        <v>1.6770846536096466</v>
      </c>
      <c r="U319" s="32"/>
      <c r="V319" s="32"/>
      <c r="W319" s="32"/>
    </row>
    <row r="320" spans="1:23" x14ac:dyDescent="0.25">
      <c r="A320" s="28" t="s">
        <v>20</v>
      </c>
      <c r="B320" s="16">
        <f>SUM(B300:B319)</f>
        <v>6299068.1666100007</v>
      </c>
      <c r="C320" s="16">
        <f>SUM(C300:C319)</f>
        <v>185826165.23000002</v>
      </c>
      <c r="D320" s="11">
        <f>ROUND(SUM(C300:C319)/SUM(B300:B319),2)</f>
        <v>29.5</v>
      </c>
      <c r="E320" s="12"/>
      <c r="F320" s="10"/>
      <c r="G320" s="16">
        <f>SUM(G300:G319)</f>
        <v>48495</v>
      </c>
      <c r="H320" s="10"/>
      <c r="I320" s="16">
        <f>SUM(I300:I319)</f>
        <v>2087939</v>
      </c>
      <c r="J320" s="12">
        <f>SUMPRODUCT(J300:J319,I300:I319)/SUM(I300:I319)</f>
        <v>1.0007619245581407</v>
      </c>
      <c r="K320" s="12">
        <f>SUMPRODUCT(K300:K319,I300:I319)/SUM(I300:I319)</f>
        <v>0.98306171302743461</v>
      </c>
      <c r="L320" s="12">
        <f>SUMPRODUCT(L300:L319,I300:I319)/SUM(I300:I319)</f>
        <v>0.99999999999999978</v>
      </c>
      <c r="M320" s="10"/>
      <c r="N320" s="10"/>
      <c r="O320" s="10"/>
      <c r="P320" s="10"/>
    </row>
    <row r="321" spans="1:19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2"/>
      <c r="K321" s="10"/>
      <c r="L321" s="12"/>
      <c r="M321" s="10"/>
      <c r="N321" s="10"/>
      <c r="O321" s="10"/>
      <c r="P321" s="10"/>
    </row>
    <row r="322" spans="1:19" x14ac:dyDescent="0.25">
      <c r="A322" s="9" t="s">
        <v>209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9" x14ac:dyDescent="0.25">
      <c r="A323" s="39" t="s">
        <v>206</v>
      </c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</row>
    <row r="324" spans="1:19" ht="64.5" x14ac:dyDescent="0.25">
      <c r="A324" s="4" t="s">
        <v>0</v>
      </c>
      <c r="B324" s="24" t="s">
        <v>10</v>
      </c>
      <c r="C324" s="25" t="s">
        <v>1</v>
      </c>
      <c r="D324" s="26" t="s">
        <v>2</v>
      </c>
      <c r="E324" s="27" t="s">
        <v>12</v>
      </c>
      <c r="F324" s="27" t="s">
        <v>13</v>
      </c>
      <c r="G324" s="24" t="s">
        <v>11</v>
      </c>
      <c r="H324" s="2" t="s">
        <v>3</v>
      </c>
      <c r="I324" s="20" t="s">
        <v>22</v>
      </c>
      <c r="J324" s="3" t="s">
        <v>6</v>
      </c>
      <c r="K324" s="3" t="s">
        <v>4</v>
      </c>
      <c r="L324" s="3" t="s">
        <v>8</v>
      </c>
      <c r="M324" s="3" t="s">
        <v>7</v>
      </c>
      <c r="N324" s="3" t="s">
        <v>5</v>
      </c>
      <c r="O324" s="3" t="s">
        <v>9</v>
      </c>
      <c r="P324" s="3" t="s">
        <v>14</v>
      </c>
    </row>
    <row r="325" spans="1:19" x14ac:dyDescent="0.25">
      <c r="A325" s="6">
        <v>1</v>
      </c>
      <c r="B325" s="16">
        <v>120234.91668000004</v>
      </c>
      <c r="C325" s="16">
        <v>1861302.65</v>
      </c>
      <c r="D325" s="11">
        <f t="shared" ref="D325:D338" si="100">ROUND(C325/B325,2)</f>
        <v>15.48</v>
      </c>
      <c r="E325" s="12">
        <v>0.8595812145506565</v>
      </c>
      <c r="F325" s="12">
        <f t="shared" ref="F325:F338" si="101">D325/(E325*D$339)</f>
        <v>0.61046676431403135</v>
      </c>
      <c r="G325" s="16">
        <v>858</v>
      </c>
      <c r="H325" s="13">
        <f t="shared" ref="H325:H338" si="102">MIN(SQRT(G325/3000),1)</f>
        <v>0.53478967828483748</v>
      </c>
      <c r="I325" s="19">
        <v>39834</v>
      </c>
      <c r="J325" s="12">
        <v>0.95939985941657868</v>
      </c>
      <c r="K325" s="12">
        <f t="shared" ref="K325:K338" si="103">F325*H325+M325*(1-H325)</f>
        <v>0.77260397193156105</v>
      </c>
      <c r="L325" s="12">
        <v>0.79283602716521595</v>
      </c>
      <c r="M325" s="12">
        <f t="shared" ref="M325:M338" si="104">J325/$J$339</f>
        <v>0.95899129192931187</v>
      </c>
      <c r="N325" s="12">
        <f t="shared" ref="N325:N338" si="105">K325/$K$339</f>
        <v>0.79341359043364013</v>
      </c>
      <c r="O325" s="14">
        <f t="shared" ref="O325:O338" si="106">L325/$L$339</f>
        <v>0.79183606865316658</v>
      </c>
      <c r="P325" s="12">
        <f t="shared" ref="P325:P338" si="107">O325</f>
        <v>0.79183606865316658</v>
      </c>
      <c r="S325" s="32"/>
    </row>
    <row r="326" spans="1:19" x14ac:dyDescent="0.25">
      <c r="A326" s="28">
        <v>2</v>
      </c>
      <c r="B326" s="16">
        <v>227739.49999000001</v>
      </c>
      <c r="C326" s="16">
        <v>4668031.66</v>
      </c>
      <c r="D326" s="11">
        <f t="shared" si="100"/>
        <v>20.5</v>
      </c>
      <c r="E326" s="12">
        <v>0.92695116225445517</v>
      </c>
      <c r="F326" s="12">
        <f t="shared" si="101"/>
        <v>0.74967838925534314</v>
      </c>
      <c r="G326" s="16">
        <v>1735</v>
      </c>
      <c r="H326" s="13">
        <f t="shared" si="102"/>
        <v>0.76048230310332232</v>
      </c>
      <c r="I326" s="19">
        <v>75541</v>
      </c>
      <c r="J326" s="12">
        <v>0.98080372248183101</v>
      </c>
      <c r="K326" s="12">
        <f t="shared" si="103"/>
        <v>0.804936954418634</v>
      </c>
      <c r="L326" s="12">
        <v>0.82685996619676583</v>
      </c>
      <c r="M326" s="12">
        <f t="shared" si="104"/>
        <v>0.98038604000203577</v>
      </c>
      <c r="N326" s="12">
        <f t="shared" si="105"/>
        <v>0.82661744215648492</v>
      </c>
      <c r="O326" s="14">
        <f t="shared" si="106"/>
        <v>0.82581709524597469</v>
      </c>
      <c r="P326" s="12">
        <f t="shared" si="107"/>
        <v>0.82581709524597469</v>
      </c>
      <c r="S326" s="32"/>
    </row>
    <row r="327" spans="1:19" x14ac:dyDescent="0.25">
      <c r="A327" s="28">
        <v>3</v>
      </c>
      <c r="B327" s="16">
        <v>529141.91666999995</v>
      </c>
      <c r="C327" s="16">
        <v>10427762.49</v>
      </c>
      <c r="D327" s="11">
        <f t="shared" si="100"/>
        <v>19.71</v>
      </c>
      <c r="E327" s="12">
        <v>0.78839104628002887</v>
      </c>
      <c r="F327" s="12">
        <f t="shared" si="101"/>
        <v>0.84746725165499115</v>
      </c>
      <c r="G327" s="16">
        <v>3456</v>
      </c>
      <c r="H327" s="13">
        <f t="shared" si="102"/>
        <v>1</v>
      </c>
      <c r="I327" s="19">
        <v>174963</v>
      </c>
      <c r="J327" s="12">
        <v>0.94266499774237955</v>
      </c>
      <c r="K327" s="12">
        <f t="shared" si="103"/>
        <v>0.84746725165499115</v>
      </c>
      <c r="L327" s="12">
        <v>0.86819362795068777</v>
      </c>
      <c r="M327" s="12">
        <f t="shared" si="104"/>
        <v>0.94226355691905472</v>
      </c>
      <c r="N327" s="12">
        <f t="shared" si="105"/>
        <v>0.87029326710486765</v>
      </c>
      <c r="O327" s="14">
        <f t="shared" si="106"/>
        <v>0.86709862522801839</v>
      </c>
      <c r="P327" s="12">
        <f t="shared" si="107"/>
        <v>0.86709862522801839</v>
      </c>
      <c r="S327" s="32"/>
    </row>
    <row r="328" spans="1:19" x14ac:dyDescent="0.25">
      <c r="A328" s="28">
        <v>4</v>
      </c>
      <c r="B328" s="16">
        <v>776425.00000999984</v>
      </c>
      <c r="C328" s="16">
        <v>15939812.340000005</v>
      </c>
      <c r="D328" s="11">
        <f t="shared" si="100"/>
        <v>20.53</v>
      </c>
      <c r="E328" s="12">
        <v>0.83714975697346339</v>
      </c>
      <c r="F328" s="12">
        <f t="shared" si="101"/>
        <v>0.83131147992663246</v>
      </c>
      <c r="G328" s="16">
        <v>5154</v>
      </c>
      <c r="H328" s="13">
        <f t="shared" si="102"/>
        <v>1</v>
      </c>
      <c r="I328" s="19">
        <v>257555</v>
      </c>
      <c r="J328" s="12">
        <v>0.96215517074023016</v>
      </c>
      <c r="K328" s="12">
        <f t="shared" si="103"/>
        <v>0.83131147992663246</v>
      </c>
      <c r="L328" s="12">
        <v>0.9</v>
      </c>
      <c r="M328" s="12">
        <f t="shared" si="104"/>
        <v>0.96174542988336875</v>
      </c>
      <c r="N328" s="12">
        <f t="shared" si="105"/>
        <v>0.85370234948225054</v>
      </c>
      <c r="O328" s="14">
        <f t="shared" si="106"/>
        <v>0.89886488172836676</v>
      </c>
      <c r="P328" s="12">
        <f t="shared" si="107"/>
        <v>0.89886488172836676</v>
      </c>
      <c r="S328" s="32"/>
    </row>
    <row r="329" spans="1:19" x14ac:dyDescent="0.25">
      <c r="A329" s="28">
        <v>5</v>
      </c>
      <c r="B329" s="16">
        <v>934099.08327000088</v>
      </c>
      <c r="C329" s="16">
        <v>21350843.63000001</v>
      </c>
      <c r="D329" s="11">
        <f t="shared" si="100"/>
        <v>22.86</v>
      </c>
      <c r="E329" s="12">
        <v>0.85105257012311641</v>
      </c>
      <c r="F329" s="12">
        <f t="shared" si="101"/>
        <v>0.91053747023545906</v>
      </c>
      <c r="G329" s="16">
        <v>6415</v>
      </c>
      <c r="H329" s="13">
        <f t="shared" si="102"/>
        <v>1</v>
      </c>
      <c r="I329" s="19">
        <v>308693</v>
      </c>
      <c r="J329" s="12">
        <v>0.97056385146407653</v>
      </c>
      <c r="K329" s="12">
        <f t="shared" si="103"/>
        <v>0.91053747023545906</v>
      </c>
      <c r="L329" s="12">
        <v>0.93724855326297807</v>
      </c>
      <c r="M329" s="12">
        <f t="shared" si="104"/>
        <v>0.97015052970867643</v>
      </c>
      <c r="N329" s="12">
        <f t="shared" si="105"/>
        <v>0.93506224369743984</v>
      </c>
      <c r="O329" s="14">
        <f t="shared" si="106"/>
        <v>0.93606645553201062</v>
      </c>
      <c r="P329" s="12">
        <f t="shared" si="107"/>
        <v>0.93606645553201062</v>
      </c>
      <c r="S329" s="32"/>
    </row>
    <row r="330" spans="1:19" x14ac:dyDescent="0.25">
      <c r="A330" s="28">
        <v>6</v>
      </c>
      <c r="B330" s="16">
        <v>831730.0832799999</v>
      </c>
      <c r="C330" s="16">
        <v>22200885.590000011</v>
      </c>
      <c r="D330" s="11">
        <f t="shared" si="100"/>
        <v>26.69</v>
      </c>
      <c r="E330" s="12">
        <v>0.96361059265603544</v>
      </c>
      <c r="F330" s="12">
        <f t="shared" si="101"/>
        <v>0.93891222201914615</v>
      </c>
      <c r="G330" s="16">
        <v>6300</v>
      </c>
      <c r="H330" s="13">
        <f t="shared" si="102"/>
        <v>1</v>
      </c>
      <c r="I330" s="19">
        <v>274802</v>
      </c>
      <c r="J330" s="12">
        <v>1.0047076731610396</v>
      </c>
      <c r="K330" s="12">
        <f t="shared" si="103"/>
        <v>0.93891222201914615</v>
      </c>
      <c r="L330" s="12">
        <v>0.96605288151259128</v>
      </c>
      <c r="M330" s="12">
        <f t="shared" si="104"/>
        <v>1.0042798110080153</v>
      </c>
      <c r="N330" s="12">
        <f t="shared" si="105"/>
        <v>0.96420125217816854</v>
      </c>
      <c r="O330" s="14">
        <f t="shared" si="106"/>
        <v>0.96483445453795913</v>
      </c>
      <c r="P330" s="12">
        <f t="shared" si="107"/>
        <v>0.96483445453795913</v>
      </c>
      <c r="S330" s="32"/>
    </row>
    <row r="331" spans="1:19" x14ac:dyDescent="0.25">
      <c r="A331" s="28">
        <v>7</v>
      </c>
      <c r="B331" s="16">
        <v>851176.33333999966</v>
      </c>
      <c r="C331" s="16">
        <v>25077293.080000002</v>
      </c>
      <c r="D331" s="11">
        <f t="shared" si="100"/>
        <v>29.46</v>
      </c>
      <c r="E331" s="12">
        <v>1.0082009620172889</v>
      </c>
      <c r="F331" s="12">
        <f t="shared" si="101"/>
        <v>0.99052084397781515</v>
      </c>
      <c r="G331" s="16">
        <v>6567</v>
      </c>
      <c r="H331" s="13">
        <f t="shared" si="102"/>
        <v>1</v>
      </c>
      <c r="I331" s="19">
        <v>281812</v>
      </c>
      <c r="J331" s="12">
        <v>1.0205649262628975</v>
      </c>
      <c r="K331" s="12">
        <f t="shared" si="103"/>
        <v>0.99052084397781515</v>
      </c>
      <c r="L331" s="12">
        <v>1.0211026438724635</v>
      </c>
      <c r="M331" s="12">
        <f t="shared" si="104"/>
        <v>1.0201303111819975</v>
      </c>
      <c r="N331" s="12">
        <f t="shared" si="105"/>
        <v>1.0171999210087077</v>
      </c>
      <c r="O331" s="14">
        <f t="shared" si="106"/>
        <v>1.0198147857966049</v>
      </c>
      <c r="P331" s="12">
        <f t="shared" si="107"/>
        <v>1.0198147857966049</v>
      </c>
      <c r="S331" s="32"/>
    </row>
    <row r="332" spans="1:19" x14ac:dyDescent="0.25">
      <c r="A332" s="28">
        <v>8</v>
      </c>
      <c r="B332" s="16">
        <v>683688.33339000004</v>
      </c>
      <c r="C332" s="16">
        <v>20168676.859999996</v>
      </c>
      <c r="D332" s="11">
        <f t="shared" si="100"/>
        <v>29.5</v>
      </c>
      <c r="E332" s="12">
        <v>0.94506179050153671</v>
      </c>
      <c r="F332" s="12">
        <f t="shared" si="101"/>
        <v>1.0581318703714686</v>
      </c>
      <c r="G332" s="16">
        <v>4900</v>
      </c>
      <c r="H332" s="13">
        <f t="shared" si="102"/>
        <v>1</v>
      </c>
      <c r="I332" s="19">
        <v>227469</v>
      </c>
      <c r="J332" s="12">
        <v>1.0011108678545209</v>
      </c>
      <c r="K332" s="12">
        <f t="shared" si="103"/>
        <v>1.0581318703714686</v>
      </c>
      <c r="L332" s="12">
        <v>1.0900171085243942</v>
      </c>
      <c r="M332" s="12">
        <f t="shared" si="104"/>
        <v>1.0006845374274937</v>
      </c>
      <c r="N332" s="12">
        <f t="shared" si="105"/>
        <v>1.0866320093136383</v>
      </c>
      <c r="O332" s="14">
        <f t="shared" si="106"/>
        <v>1.0886423325951953</v>
      </c>
      <c r="P332" s="12">
        <f t="shared" si="107"/>
        <v>1.0886423325951953</v>
      </c>
      <c r="S332" s="32"/>
    </row>
    <row r="333" spans="1:19" x14ac:dyDescent="0.25">
      <c r="A333" s="28">
        <v>9</v>
      </c>
      <c r="B333" s="16">
        <v>511382.83332999994</v>
      </c>
      <c r="C333" s="16">
        <v>17580517.490000002</v>
      </c>
      <c r="D333" s="11">
        <f t="shared" si="100"/>
        <v>34.380000000000003</v>
      </c>
      <c r="E333" s="12">
        <v>1.0210894528162695</v>
      </c>
      <c r="F333" s="12">
        <f t="shared" si="101"/>
        <v>1.1413532140589653</v>
      </c>
      <c r="G333" s="16">
        <v>4024</v>
      </c>
      <c r="H333" s="13">
        <f t="shared" si="102"/>
        <v>1</v>
      </c>
      <c r="I333" s="19">
        <v>169575</v>
      </c>
      <c r="J333" s="12">
        <v>1.0257127229839302</v>
      </c>
      <c r="K333" s="12">
        <f t="shared" si="103"/>
        <v>1.1413532140589653</v>
      </c>
      <c r="L333" s="12">
        <v>1.1299999999999999</v>
      </c>
      <c r="M333" s="12">
        <f t="shared" si="104"/>
        <v>1.0252759156759306</v>
      </c>
      <c r="N333" s="12">
        <f t="shared" si="105"/>
        <v>1.1720948693229285</v>
      </c>
      <c r="O333" s="14">
        <f t="shared" si="106"/>
        <v>1.128574795947838</v>
      </c>
      <c r="P333" s="12">
        <f t="shared" si="107"/>
        <v>1.128574795947838</v>
      </c>
      <c r="S333" s="32"/>
    </row>
    <row r="334" spans="1:19" x14ac:dyDescent="0.25">
      <c r="A334" s="28">
        <v>10</v>
      </c>
      <c r="B334" s="16">
        <v>309764.25001000002</v>
      </c>
      <c r="C334" s="16">
        <v>10499262.17</v>
      </c>
      <c r="D334" s="11">
        <f t="shared" si="100"/>
        <v>33.89</v>
      </c>
      <c r="E334" s="12">
        <v>1.0070017787364185</v>
      </c>
      <c r="F334" s="12">
        <f t="shared" si="101"/>
        <v>1.1408257498448118</v>
      </c>
      <c r="G334" s="16">
        <v>2284</v>
      </c>
      <c r="H334" s="13">
        <f t="shared" si="102"/>
        <v>0.87254417271180795</v>
      </c>
      <c r="I334" s="19">
        <v>102266</v>
      </c>
      <c r="J334" s="12">
        <v>1.0322435217960997</v>
      </c>
      <c r="K334" s="12">
        <f t="shared" si="103"/>
        <v>1.1269302840245532</v>
      </c>
      <c r="L334" s="12">
        <v>1.1496550642692189</v>
      </c>
      <c r="M334" s="12">
        <f t="shared" si="104"/>
        <v>1.0318039332993867</v>
      </c>
      <c r="N334" s="12">
        <f t="shared" si="105"/>
        <v>1.1572834664323028</v>
      </c>
      <c r="O334" s="14">
        <f t="shared" si="106"/>
        <v>1.1482050704141882</v>
      </c>
      <c r="P334" s="12">
        <f t="shared" si="107"/>
        <v>1.1482050704141882</v>
      </c>
      <c r="S334" s="32"/>
    </row>
    <row r="335" spans="1:19" x14ac:dyDescent="0.25">
      <c r="A335" s="28">
        <v>11</v>
      </c>
      <c r="B335" s="16">
        <v>272279.41663999995</v>
      </c>
      <c r="C335" s="16">
        <v>12889763.49</v>
      </c>
      <c r="D335" s="11">
        <f t="shared" si="100"/>
        <v>47.34</v>
      </c>
      <c r="E335" s="12">
        <v>1.3620357655877344</v>
      </c>
      <c r="F335" s="12">
        <f t="shared" si="101"/>
        <v>1.1781964932612454</v>
      </c>
      <c r="G335" s="16">
        <v>2627</v>
      </c>
      <c r="H335" s="13">
        <f t="shared" si="102"/>
        <v>0.93577062716600945</v>
      </c>
      <c r="I335" s="19">
        <v>91097</v>
      </c>
      <c r="J335" s="12">
        <v>1.059897570721319</v>
      </c>
      <c r="K335" s="12">
        <f t="shared" si="103"/>
        <v>1.1705692367573399</v>
      </c>
      <c r="L335" s="12">
        <v>1.187524732036225</v>
      </c>
      <c r="M335" s="12">
        <f t="shared" si="104"/>
        <v>1.059446205544454</v>
      </c>
      <c r="N335" s="12">
        <f t="shared" si="105"/>
        <v>1.2020978078392239</v>
      </c>
      <c r="O335" s="14">
        <f t="shared" si="106"/>
        <v>1.1860269753458352</v>
      </c>
      <c r="P335" s="12">
        <f t="shared" si="107"/>
        <v>1.1860269753458352</v>
      </c>
      <c r="S335" s="32"/>
    </row>
    <row r="336" spans="1:19" x14ac:dyDescent="0.25">
      <c r="A336" s="28">
        <v>12</v>
      </c>
      <c r="B336" s="16">
        <v>105021.33334000001</v>
      </c>
      <c r="C336" s="16">
        <v>6676161.6200000001</v>
      </c>
      <c r="D336" s="11">
        <f t="shared" si="100"/>
        <v>63.57</v>
      </c>
      <c r="E336" s="12">
        <v>1.6307086414856251</v>
      </c>
      <c r="F336" s="12">
        <f t="shared" si="101"/>
        <v>1.3214593946556235</v>
      </c>
      <c r="G336" s="16">
        <v>1266</v>
      </c>
      <c r="H336" s="13">
        <f t="shared" si="102"/>
        <v>0.64961527075646863</v>
      </c>
      <c r="I336" s="19">
        <v>35469</v>
      </c>
      <c r="J336" s="12">
        <v>1.1032528687022469</v>
      </c>
      <c r="K336" s="12">
        <f t="shared" si="103"/>
        <v>1.2448385394612749</v>
      </c>
      <c r="L336" s="12">
        <v>1.22</v>
      </c>
      <c r="M336" s="12">
        <f t="shared" si="104"/>
        <v>1.1027830403528247</v>
      </c>
      <c r="N336" s="12">
        <f t="shared" si="105"/>
        <v>1.2783675090808733</v>
      </c>
      <c r="O336" s="14">
        <f t="shared" si="106"/>
        <v>1.2184612841206748</v>
      </c>
      <c r="P336" s="12">
        <f t="shared" si="107"/>
        <v>1.2184612841206748</v>
      </c>
      <c r="S336" s="32"/>
    </row>
    <row r="337" spans="1:19" x14ac:dyDescent="0.25">
      <c r="A337" s="28">
        <v>13</v>
      </c>
      <c r="B337" s="16">
        <v>77435.750010000018</v>
      </c>
      <c r="C337" s="16">
        <v>4380676.9400000004</v>
      </c>
      <c r="D337" s="11">
        <f t="shared" si="100"/>
        <v>56.57</v>
      </c>
      <c r="E337" s="12">
        <v>1.4294064050312656</v>
      </c>
      <c r="F337" s="12">
        <f t="shared" si="101"/>
        <v>1.3415548663377672</v>
      </c>
      <c r="G337" s="16">
        <v>829</v>
      </c>
      <c r="H337" s="13">
        <f t="shared" si="102"/>
        <v>0.52567417031211772</v>
      </c>
      <c r="I337" s="19">
        <v>25488</v>
      </c>
      <c r="J337" s="12">
        <v>1.098571445386064</v>
      </c>
      <c r="K337" s="12">
        <f t="shared" si="103"/>
        <v>1.226079647497575</v>
      </c>
      <c r="L337" s="12">
        <v>1.2445468916271858</v>
      </c>
      <c r="M337" s="12">
        <f t="shared" si="104"/>
        <v>1.0981036106551965</v>
      </c>
      <c r="N337" s="12">
        <f t="shared" si="105"/>
        <v>1.2591033577611928</v>
      </c>
      <c r="O337" s="14">
        <f t="shared" si="106"/>
        <v>1.2429772161643076</v>
      </c>
      <c r="P337" s="12">
        <f t="shared" si="107"/>
        <v>1.2429772161643076</v>
      </c>
      <c r="S337" s="32"/>
    </row>
    <row r="338" spans="1:19" x14ac:dyDescent="0.25">
      <c r="A338" s="28">
        <v>14</v>
      </c>
      <c r="B338" s="16">
        <v>68949.416649999999</v>
      </c>
      <c r="C338" s="16">
        <v>12105175.220000001</v>
      </c>
      <c r="D338" s="11">
        <f t="shared" si="100"/>
        <v>175.57</v>
      </c>
      <c r="E338" s="12">
        <v>4.7259741466742522</v>
      </c>
      <c r="F338" s="12">
        <f t="shared" si="101"/>
        <v>1.2593224674995318</v>
      </c>
      <c r="G338" s="16">
        <v>2080</v>
      </c>
      <c r="H338" s="13">
        <f t="shared" si="102"/>
        <v>0.83266639978645307</v>
      </c>
      <c r="I338" s="19">
        <v>23375</v>
      </c>
      <c r="J338" s="12">
        <v>1.2648839786096253</v>
      </c>
      <c r="K338" s="12">
        <f t="shared" si="103"/>
        <v>1.2601629592346062</v>
      </c>
      <c r="L338" s="12">
        <v>1.2820485236131192</v>
      </c>
      <c r="M338" s="12">
        <f t="shared" si="104"/>
        <v>1.2643453184631261</v>
      </c>
      <c r="N338" s="12">
        <f t="shared" si="105"/>
        <v>1.2941046827887352</v>
      </c>
      <c r="O338" s="14">
        <f t="shared" si="106"/>
        <v>1.2804315494972593</v>
      </c>
      <c r="P338" s="12">
        <f t="shared" si="107"/>
        <v>1.2804315494972593</v>
      </c>
      <c r="S338" s="32"/>
    </row>
    <row r="339" spans="1:19" x14ac:dyDescent="0.25">
      <c r="A339" s="28" t="s">
        <v>20</v>
      </c>
      <c r="B339" s="16">
        <f>SUM(B325:B338)</f>
        <v>6299068.1666100007</v>
      </c>
      <c r="C339" s="16">
        <f>SUM(C325:C338)</f>
        <v>185826165.23000002</v>
      </c>
      <c r="D339" s="11">
        <f>ROUND(SUM(C325:C338)/SUM(B325:B338),2)</f>
        <v>29.5</v>
      </c>
      <c r="E339" s="12"/>
      <c r="F339" s="10"/>
      <c r="G339" s="16">
        <f>SUM(G325:G338)</f>
        <v>48495</v>
      </c>
      <c r="H339" s="10"/>
      <c r="I339" s="16">
        <f>SUM(I325:I338)</f>
        <v>2087939</v>
      </c>
      <c r="J339" s="12">
        <f>SUMPRODUCT(J325:J338,I325:I338)/SUM(I325:I338)</f>
        <v>1.0004260387875314</v>
      </c>
      <c r="K339" s="12">
        <f>SUMPRODUCT(K325:K338,I325:I338)/SUM(I325:I338)</f>
        <v>0.97377204177873289</v>
      </c>
      <c r="L339" s="12">
        <f>SUMPRODUCT(L325:L338,I325:I338)/SUM(I325:I338)</f>
        <v>1.0012628352655748</v>
      </c>
      <c r="M339" s="10"/>
      <c r="N339" s="10"/>
      <c r="O339" s="10"/>
      <c r="P339" s="10"/>
    </row>
  </sheetData>
  <mergeCells count="25">
    <mergeCell ref="A1:P1"/>
    <mergeCell ref="A2:P2"/>
    <mergeCell ref="A4:P4"/>
    <mergeCell ref="A5:P5"/>
    <mergeCell ref="A323:P323"/>
    <mergeCell ref="A287:P287"/>
    <mergeCell ref="A83:P83"/>
    <mergeCell ref="A90:P90"/>
    <mergeCell ref="A98:P98"/>
    <mergeCell ref="A226:P226"/>
    <mergeCell ref="A234:P234"/>
    <mergeCell ref="A241:P241"/>
    <mergeCell ref="A252:P252"/>
    <mergeCell ref="A263:P263"/>
    <mergeCell ref="A273:P273"/>
    <mergeCell ref="A280:P280"/>
    <mergeCell ref="A298:P298"/>
    <mergeCell ref="A148:P148"/>
    <mergeCell ref="A203:P203"/>
    <mergeCell ref="A50:P50"/>
    <mergeCell ref="A8:P8"/>
    <mergeCell ref="A9:P9"/>
    <mergeCell ref="A10:P10"/>
    <mergeCell ref="A11:P11"/>
    <mergeCell ref="A14:P14"/>
  </mergeCells>
  <pageMargins left="0.5" right="0.5" top="0.75" bottom="0.5" header="0.3" footer="0.3"/>
  <pageSetup scale="56" orientation="landscape" r:id="rId1"/>
  <rowBreaks count="6" manualBreakCount="6">
    <brk id="48" max="16383" man="1"/>
    <brk id="96" max="16383" man="1"/>
    <brk id="146" max="16383" man="1"/>
    <brk id="239" max="16383" man="1"/>
    <brk id="278" max="16383" man="1"/>
    <brk id="32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25"/>
  <sheetViews>
    <sheetView zoomScaleNormal="100" workbookViewId="0">
      <selection sqref="A1:P1"/>
    </sheetView>
  </sheetViews>
  <sheetFormatPr defaultRowHeight="15" x14ac:dyDescent="0.25"/>
  <cols>
    <col min="1" max="1" width="24.85546875" style="17" customWidth="1"/>
    <col min="2" max="2" width="13.42578125" style="17" customWidth="1"/>
    <col min="3" max="3" width="14.7109375" style="17" customWidth="1"/>
    <col min="4" max="16" width="13.140625" style="17" customWidth="1"/>
    <col min="17" max="16384" width="9.140625" style="17"/>
  </cols>
  <sheetData>
    <row r="1" spans="1:23" x14ac:dyDescent="0.25">
      <c r="A1" s="38" t="s">
        <v>219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23" x14ac:dyDescent="0.25">
      <c r="A2" s="38" t="s">
        <v>220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23" x14ac:dyDescent="0.25">
      <c r="A3" s="9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23" x14ac:dyDescent="0.25">
      <c r="A4" s="38" t="s">
        <v>221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23" x14ac:dyDescent="0.25">
      <c r="A5" s="38" t="s">
        <v>222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23" s="37" customFormat="1" x14ac:dyDescent="0.25">
      <c r="A6" s="36"/>
    </row>
    <row r="8" spans="1:23" x14ac:dyDescent="0.25">
      <c r="A8" s="38" t="s">
        <v>15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23" x14ac:dyDescent="0.25">
      <c r="A9" s="38" t="s">
        <v>218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23" x14ac:dyDescent="0.25">
      <c r="A10" s="38" t="s">
        <v>16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23" x14ac:dyDescent="0.25">
      <c r="A11" s="38" t="s">
        <v>17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23" x14ac:dyDescent="0.25">
      <c r="B12" s="21"/>
    </row>
    <row r="13" spans="1:23" x14ac:dyDescent="0.25">
      <c r="A13" s="9" t="s">
        <v>216</v>
      </c>
    </row>
    <row r="14" spans="1:23" x14ac:dyDescent="0.25">
      <c r="A14" s="39" t="s">
        <v>217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23" ht="66.75" customHeight="1" x14ac:dyDescent="0.25">
      <c r="A15" s="4" t="s">
        <v>0</v>
      </c>
      <c r="B15" s="24" t="s">
        <v>10</v>
      </c>
      <c r="C15" s="25" t="s">
        <v>1</v>
      </c>
      <c r="D15" s="26" t="s">
        <v>2</v>
      </c>
      <c r="E15" s="27" t="s">
        <v>12</v>
      </c>
      <c r="F15" s="27" t="s">
        <v>13</v>
      </c>
      <c r="G15" s="24" t="s">
        <v>11</v>
      </c>
      <c r="H15" s="20" t="s">
        <v>3</v>
      </c>
      <c r="I15" s="20" t="s">
        <v>22</v>
      </c>
      <c r="J15" s="27" t="s">
        <v>6</v>
      </c>
      <c r="K15" s="27" t="s">
        <v>4</v>
      </c>
      <c r="L15" s="27" t="s">
        <v>8</v>
      </c>
      <c r="M15" s="27" t="s">
        <v>7</v>
      </c>
      <c r="N15" s="27" t="s">
        <v>5</v>
      </c>
      <c r="O15" s="27" t="s">
        <v>9</v>
      </c>
      <c r="P15" s="27" t="s">
        <v>14</v>
      </c>
    </row>
    <row r="16" spans="1:23" x14ac:dyDescent="0.25">
      <c r="A16" s="6" t="s">
        <v>19</v>
      </c>
      <c r="B16" s="16">
        <v>8393781.25</v>
      </c>
      <c r="C16" s="16">
        <v>337530714.92000002</v>
      </c>
      <c r="D16" s="11">
        <f>ROUND(C16/B16,2)</f>
        <v>40.21</v>
      </c>
      <c r="E16" s="12">
        <v>0.99959074712258134</v>
      </c>
      <c r="F16" s="12">
        <f>D16/(E16*D$47)</f>
        <v>0.94672776643086587</v>
      </c>
      <c r="G16" s="16">
        <v>55637</v>
      </c>
      <c r="H16" s="13">
        <f>MIN(SQRT(G16/3000),1)</f>
        <v>1</v>
      </c>
      <c r="I16" s="18">
        <v>2856045</v>
      </c>
      <c r="J16" s="12">
        <v>0.60599999999999998</v>
      </c>
      <c r="K16" s="12">
        <f t="shared" ref="K16:K46" si="0">F16*H16+M16*(1-H16)</f>
        <v>0.94672776643086587</v>
      </c>
      <c r="L16" s="12">
        <v>0.94076882304812404</v>
      </c>
      <c r="M16" s="12">
        <f>J16/$J$47</f>
        <v>0.94932809613536784</v>
      </c>
      <c r="N16" s="12">
        <f>K16/$K$47</f>
        <v>0.94304925309602794</v>
      </c>
      <c r="O16" s="14">
        <f>L16/$L$47</f>
        <v>0.94076886754467748</v>
      </c>
      <c r="P16" s="12">
        <f>O16/$O$24</f>
        <v>0.62308462311093449</v>
      </c>
      <c r="Q16" s="7"/>
      <c r="R16" s="7"/>
      <c r="S16" s="33"/>
      <c r="U16" s="32"/>
      <c r="V16" s="32"/>
      <c r="W16" s="32"/>
    </row>
    <row r="17" spans="1:23" x14ac:dyDescent="0.25">
      <c r="A17" s="6">
        <v>1</v>
      </c>
      <c r="B17" s="16">
        <v>306528</v>
      </c>
      <c r="C17" s="16">
        <v>13089832.66</v>
      </c>
      <c r="D17" s="11">
        <f t="shared" ref="D17:D46" si="1">ROUND(C17/B17,2)</f>
        <v>42.7</v>
      </c>
      <c r="E17" s="12">
        <v>0.98848274796855207</v>
      </c>
      <c r="F17" s="12">
        <f t="shared" ref="F17:F46" si="2">D17/(E17*D$47)</f>
        <v>1.0166513694237402</v>
      </c>
      <c r="G17" s="16">
        <v>2313</v>
      </c>
      <c r="H17" s="13">
        <f t="shared" ref="H17:H46" si="3">MIN(SQRT(G17/3000),1)</f>
        <v>0.87806605674060767</v>
      </c>
      <c r="I17" s="19">
        <v>95773</v>
      </c>
      <c r="J17" s="12">
        <v>0.65400000000000003</v>
      </c>
      <c r="K17" s="12">
        <f t="shared" si="0"/>
        <v>1.0176111153144973</v>
      </c>
      <c r="L17" s="12">
        <v>1.0231855289309002</v>
      </c>
      <c r="M17" s="12">
        <f t="shared" ref="M17:M46" si="4">J17/$J$47</f>
        <v>1.0245224007797535</v>
      </c>
      <c r="N17" s="12">
        <f t="shared" ref="N17:N46" si="5">K17/$K$47</f>
        <v>1.0136571845330269</v>
      </c>
      <c r="O17" s="14">
        <f t="shared" ref="O17:O46" si="6">L17/$L$47</f>
        <v>1.0231855773256051</v>
      </c>
      <c r="P17" s="12">
        <f>O17/$O$24</f>
        <v>0.67767038410227998</v>
      </c>
      <c r="Q17" s="7"/>
      <c r="R17" s="7"/>
      <c r="S17" s="33"/>
      <c r="U17" s="32"/>
      <c r="V17" s="32"/>
      <c r="W17" s="32"/>
    </row>
    <row r="18" spans="1:23" x14ac:dyDescent="0.25">
      <c r="A18" s="6">
        <v>2</v>
      </c>
      <c r="B18" s="16">
        <v>324184.58332999999</v>
      </c>
      <c r="C18" s="16">
        <v>15836148.609999999</v>
      </c>
      <c r="D18" s="11">
        <f t="shared" si="1"/>
        <v>48.85</v>
      </c>
      <c r="E18" s="12">
        <v>0.97944510591196987</v>
      </c>
      <c r="F18" s="12">
        <f t="shared" si="2"/>
        <v>1.1738098146017308</v>
      </c>
      <c r="G18" s="16">
        <v>2707</v>
      </c>
      <c r="H18" s="13">
        <f t="shared" si="3"/>
        <v>0.94991227665155131</v>
      </c>
      <c r="I18" s="19">
        <v>103759</v>
      </c>
      <c r="J18" s="12">
        <v>0.67800000000000005</v>
      </c>
      <c r="K18" s="12">
        <f t="shared" si="0"/>
        <v>1.1682155036830137</v>
      </c>
      <c r="L18" s="12">
        <v>1.1122962455395384</v>
      </c>
      <c r="M18" s="12">
        <f t="shared" si="4"/>
        <v>1.0621195531019463</v>
      </c>
      <c r="N18" s="12">
        <f t="shared" si="5"/>
        <v>1.1636763991371917</v>
      </c>
      <c r="O18" s="14">
        <f t="shared" si="6"/>
        <v>1.1122962981490085</v>
      </c>
      <c r="P18" s="12">
        <f t="shared" ref="P18:P46" si="7">O18/$O$24</f>
        <v>0.73668968396953161</v>
      </c>
      <c r="Q18" s="7"/>
      <c r="R18" s="7"/>
      <c r="S18" s="33"/>
      <c r="U18" s="32"/>
      <c r="V18" s="32"/>
      <c r="W18" s="32"/>
    </row>
    <row r="19" spans="1:23" x14ac:dyDescent="0.25">
      <c r="A19" s="6">
        <v>3</v>
      </c>
      <c r="B19" s="16">
        <v>341884.83332999999</v>
      </c>
      <c r="C19" s="16">
        <v>18235810.289999999</v>
      </c>
      <c r="D19" s="11">
        <f t="shared" si="1"/>
        <v>53.34</v>
      </c>
      <c r="E19" s="12">
        <v>0.96791542857804747</v>
      </c>
      <c r="F19" s="12">
        <f t="shared" si="2"/>
        <v>1.2969668257408533</v>
      </c>
      <c r="G19" s="16">
        <v>2893</v>
      </c>
      <c r="H19" s="13">
        <f t="shared" si="3"/>
        <v>0.98200475219488292</v>
      </c>
      <c r="I19" s="19">
        <v>111910</v>
      </c>
      <c r="J19" s="12">
        <v>0.72099999999999997</v>
      </c>
      <c r="K19" s="12">
        <f t="shared" si="0"/>
        <v>1.2939528789204686</v>
      </c>
      <c r="L19" s="12">
        <v>1.1823309038608745</v>
      </c>
      <c r="M19" s="12">
        <f t="shared" si="4"/>
        <v>1.1294811176792081</v>
      </c>
      <c r="N19" s="12">
        <f t="shared" si="5"/>
        <v>1.2889252214580649</v>
      </c>
      <c r="O19" s="14">
        <f t="shared" si="6"/>
        <v>1.1823309597828491</v>
      </c>
      <c r="P19" s="12">
        <f t="shared" si="7"/>
        <v>0.78307463807915623</v>
      </c>
      <c r="Q19" s="7"/>
      <c r="R19" s="7"/>
      <c r="S19" s="33"/>
      <c r="U19" s="32"/>
      <c r="V19" s="32"/>
      <c r="W19" s="32"/>
    </row>
    <row r="20" spans="1:23" x14ac:dyDescent="0.25">
      <c r="A20" s="6">
        <v>4</v>
      </c>
      <c r="B20" s="16">
        <v>359259</v>
      </c>
      <c r="C20" s="16">
        <v>19766996.48</v>
      </c>
      <c r="D20" s="11">
        <f t="shared" si="1"/>
        <v>55.02</v>
      </c>
      <c r="E20" s="12">
        <v>0.99265235747899672</v>
      </c>
      <c r="F20" s="12">
        <f t="shared" si="2"/>
        <v>1.3044777521798501</v>
      </c>
      <c r="G20" s="16">
        <v>3276</v>
      </c>
      <c r="H20" s="13">
        <f t="shared" si="3"/>
        <v>1</v>
      </c>
      <c r="I20" s="19">
        <v>117245</v>
      </c>
      <c r="J20" s="12">
        <v>0.76300000000000001</v>
      </c>
      <c r="K20" s="12">
        <f t="shared" si="0"/>
        <v>1.3044777521798501</v>
      </c>
      <c r="L20" s="12">
        <v>1.2640380052357669</v>
      </c>
      <c r="M20" s="12">
        <f t="shared" si="4"/>
        <v>1.1952761342430456</v>
      </c>
      <c r="N20" s="12">
        <f t="shared" si="5"/>
        <v>1.2994092002935107</v>
      </c>
      <c r="O20" s="14">
        <f t="shared" si="6"/>
        <v>1.2640380650223302</v>
      </c>
      <c r="P20" s="12">
        <f t="shared" si="7"/>
        <v>0.83719041787371851</v>
      </c>
      <c r="Q20" s="7"/>
      <c r="R20" s="7"/>
      <c r="S20" s="33"/>
      <c r="U20" s="32"/>
      <c r="V20" s="32"/>
      <c r="W20" s="32"/>
    </row>
    <row r="21" spans="1:23" x14ac:dyDescent="0.25">
      <c r="A21" s="6">
        <v>5</v>
      </c>
      <c r="B21" s="16">
        <v>307140.5</v>
      </c>
      <c r="C21" s="16">
        <v>16141032.99</v>
      </c>
      <c r="D21" s="11">
        <f t="shared" si="1"/>
        <v>52.55</v>
      </c>
      <c r="E21" s="12">
        <v>1.0035592528492669</v>
      </c>
      <c r="F21" s="12">
        <f t="shared" si="2"/>
        <v>1.232375255821929</v>
      </c>
      <c r="G21" s="16">
        <v>2773</v>
      </c>
      <c r="H21" s="13">
        <f t="shared" si="3"/>
        <v>0.96142255711697</v>
      </c>
      <c r="I21" s="19">
        <v>101739</v>
      </c>
      <c r="J21" s="12">
        <v>0.79500000000000004</v>
      </c>
      <c r="K21" s="12">
        <f t="shared" si="0"/>
        <v>1.2328779359065745</v>
      </c>
      <c r="L21" s="12">
        <v>1.2757104482893231</v>
      </c>
      <c r="M21" s="12">
        <f t="shared" si="4"/>
        <v>1.245405670672636</v>
      </c>
      <c r="N21" s="12">
        <f t="shared" si="5"/>
        <v>1.2280875853028763</v>
      </c>
      <c r="O21" s="14">
        <f t="shared" si="6"/>
        <v>1.2757105086279703</v>
      </c>
      <c r="P21" s="12">
        <f t="shared" si="7"/>
        <v>0.84492124355865605</v>
      </c>
      <c r="Q21" s="7"/>
      <c r="R21" s="7"/>
      <c r="S21" s="33"/>
      <c r="U21" s="32"/>
      <c r="V21" s="32"/>
      <c r="W21" s="32"/>
    </row>
    <row r="22" spans="1:23" x14ac:dyDescent="0.25">
      <c r="A22" s="6">
        <v>6</v>
      </c>
      <c r="B22" s="16">
        <v>218009.91667000001</v>
      </c>
      <c r="C22" s="16">
        <v>10303545.800000001</v>
      </c>
      <c r="D22" s="11">
        <f t="shared" si="1"/>
        <v>47.26</v>
      </c>
      <c r="E22" s="12">
        <v>1.0147611873139919</v>
      </c>
      <c r="F22" s="12">
        <f t="shared" si="2"/>
        <v>1.0960822334774274</v>
      </c>
      <c r="G22" s="16">
        <v>1991</v>
      </c>
      <c r="H22" s="13">
        <f t="shared" si="3"/>
        <v>0.81465739220034494</v>
      </c>
      <c r="I22" s="19">
        <v>73278</v>
      </c>
      <c r="J22" s="12">
        <v>0.83299999999999996</v>
      </c>
      <c r="K22" s="12">
        <f t="shared" si="0"/>
        <v>1.1347914563067525</v>
      </c>
      <c r="L22" s="12">
        <v>1.310727777449991</v>
      </c>
      <c r="M22" s="12">
        <f t="shared" si="4"/>
        <v>1.3049344951827746</v>
      </c>
      <c r="N22" s="12">
        <f t="shared" si="5"/>
        <v>1.1303822209887457</v>
      </c>
      <c r="O22" s="14">
        <f t="shared" si="6"/>
        <v>1.3107278394448905</v>
      </c>
      <c r="P22" s="12">
        <f t="shared" si="7"/>
        <v>0.86811372061346825</v>
      </c>
      <c r="Q22" s="7"/>
      <c r="R22" s="7"/>
      <c r="S22" s="33"/>
      <c r="U22" s="32"/>
      <c r="V22" s="32"/>
      <c r="W22" s="32"/>
    </row>
    <row r="23" spans="1:23" x14ac:dyDescent="0.25">
      <c r="A23" s="6">
        <v>7</v>
      </c>
      <c r="B23" s="16">
        <v>58155.333330000001</v>
      </c>
      <c r="C23" s="16">
        <v>3078384.51</v>
      </c>
      <c r="D23" s="11">
        <f t="shared" si="1"/>
        <v>52.93</v>
      </c>
      <c r="E23" s="12">
        <v>1.0408781565564194</v>
      </c>
      <c r="F23" s="12">
        <f t="shared" si="2"/>
        <v>1.1967826050416344</v>
      </c>
      <c r="G23" s="16">
        <v>509</v>
      </c>
      <c r="H23" s="13">
        <f t="shared" si="3"/>
        <v>0.41190613817551525</v>
      </c>
      <c r="I23" s="19">
        <v>18039</v>
      </c>
      <c r="J23" s="12">
        <v>0.89600000000000002</v>
      </c>
      <c r="K23" s="12">
        <f t="shared" si="0"/>
        <v>1.3184265358481047</v>
      </c>
      <c r="L23" s="12">
        <v>1.3729463180243031</v>
      </c>
      <c r="M23" s="12">
        <f t="shared" si="4"/>
        <v>1.4036270200285308</v>
      </c>
      <c r="N23" s="12">
        <f t="shared" si="5"/>
        <v>1.3133037859245387</v>
      </c>
      <c r="O23" s="14">
        <f t="shared" si="6"/>
        <v>1.3729463829620197</v>
      </c>
      <c r="P23" s="12">
        <f t="shared" si="7"/>
        <v>0.90932194834645141</v>
      </c>
      <c r="Q23" s="7"/>
      <c r="R23" s="7"/>
      <c r="S23" s="33"/>
      <c r="U23" s="32"/>
      <c r="V23" s="32"/>
      <c r="W23" s="32"/>
    </row>
    <row r="24" spans="1:23" x14ac:dyDescent="0.25">
      <c r="A24" s="6">
        <v>8</v>
      </c>
      <c r="B24" s="16">
        <v>51094.166669999999</v>
      </c>
      <c r="C24" s="16">
        <v>2904810.61</v>
      </c>
      <c r="D24" s="11">
        <f t="shared" si="1"/>
        <v>56.85</v>
      </c>
      <c r="E24" s="12">
        <v>1.0755611257411428</v>
      </c>
      <c r="F24" s="12">
        <f t="shared" si="2"/>
        <v>1.2439663737939723</v>
      </c>
      <c r="G24" s="16">
        <v>490</v>
      </c>
      <c r="H24" s="13">
        <f t="shared" si="3"/>
        <v>0.40414518843273806</v>
      </c>
      <c r="I24" s="19">
        <v>15845</v>
      </c>
      <c r="J24" s="12">
        <v>1</v>
      </c>
      <c r="K24" s="12">
        <f t="shared" si="0"/>
        <v>1.4361781958911974</v>
      </c>
      <c r="L24" s="12">
        <v>1.5098572299073232</v>
      </c>
      <c r="M24" s="12">
        <f t="shared" si="4"/>
        <v>1.5665480134246994</v>
      </c>
      <c r="N24" s="12">
        <f t="shared" si="5"/>
        <v>1.4305979215693552</v>
      </c>
      <c r="O24" s="14">
        <f t="shared" si="6"/>
        <v>1.5098573013206622</v>
      </c>
      <c r="P24" s="12">
        <f t="shared" si="7"/>
        <v>1</v>
      </c>
      <c r="Q24" s="7"/>
      <c r="R24" s="7"/>
      <c r="S24" s="33"/>
      <c r="U24" s="32"/>
      <c r="V24" s="32"/>
      <c r="W24" s="32"/>
    </row>
    <row r="25" spans="1:23" x14ac:dyDescent="0.25">
      <c r="A25" s="6">
        <v>9</v>
      </c>
      <c r="B25" s="16">
        <v>36276.333330000001</v>
      </c>
      <c r="C25" s="16">
        <v>3292260.2</v>
      </c>
      <c r="D25" s="11">
        <f t="shared" si="1"/>
        <v>90.76</v>
      </c>
      <c r="E25" s="12">
        <v>1.1291333298079658</v>
      </c>
      <c r="F25" s="12">
        <f t="shared" si="2"/>
        <v>1.8917447135268461</v>
      </c>
      <c r="G25" s="16">
        <v>357</v>
      </c>
      <c r="H25" s="13">
        <f t="shared" si="3"/>
        <v>0.34496376621320679</v>
      </c>
      <c r="I25" s="19">
        <v>11609</v>
      </c>
      <c r="J25" s="12">
        <v>1.1020000000000001</v>
      </c>
      <c r="K25" s="12">
        <f t="shared" si="0"/>
        <v>1.7833959543495523</v>
      </c>
      <c r="L25" s="12">
        <v>1.9135704337391364</v>
      </c>
      <c r="M25" s="12">
        <f t="shared" si="4"/>
        <v>1.7263359107940188</v>
      </c>
      <c r="N25" s="12">
        <f t="shared" si="5"/>
        <v>1.776466564474253</v>
      </c>
      <c r="O25" s="14">
        <f t="shared" si="6"/>
        <v>1.9135705242473324</v>
      </c>
      <c r="P25" s="12">
        <f t="shared" si="7"/>
        <v>1.2673850188183644</v>
      </c>
      <c r="Q25" s="7"/>
      <c r="R25" s="7"/>
      <c r="S25" s="33"/>
      <c r="U25" s="32"/>
      <c r="V25" s="32"/>
      <c r="W25" s="32"/>
    </row>
    <row r="26" spans="1:23" x14ac:dyDescent="0.25">
      <c r="A26" s="6">
        <v>10</v>
      </c>
      <c r="B26" s="16">
        <v>27621.416669999999</v>
      </c>
      <c r="C26" s="16">
        <v>1928914.67</v>
      </c>
      <c r="D26" s="11">
        <f t="shared" si="1"/>
        <v>69.83</v>
      </c>
      <c r="E26" s="12">
        <v>1.1633736526166667</v>
      </c>
      <c r="F26" s="12">
        <f t="shared" si="2"/>
        <v>1.4126549220843123</v>
      </c>
      <c r="G26" s="16">
        <v>294</v>
      </c>
      <c r="H26" s="13">
        <f t="shared" si="3"/>
        <v>0.31304951684997057</v>
      </c>
      <c r="I26" s="19">
        <v>8803</v>
      </c>
      <c r="J26" s="12">
        <v>1.2</v>
      </c>
      <c r="K26" s="12">
        <f t="shared" si="0"/>
        <v>1.7336000384740062</v>
      </c>
      <c r="L26" s="12">
        <v>1.9293672592884621</v>
      </c>
      <c r="M26" s="12">
        <f t="shared" si="4"/>
        <v>1.8798576161096392</v>
      </c>
      <c r="N26" s="12">
        <f t="shared" si="5"/>
        <v>1.7268641307665102</v>
      </c>
      <c r="O26" s="14">
        <f t="shared" si="6"/>
        <v>1.9293673505438176</v>
      </c>
      <c r="P26" s="12">
        <f t="shared" si="7"/>
        <v>1.2778474819151537</v>
      </c>
      <c r="Q26" s="7"/>
      <c r="R26" s="7"/>
      <c r="S26" s="33"/>
      <c r="U26" s="32"/>
      <c r="V26" s="32"/>
      <c r="W26" s="32"/>
    </row>
    <row r="27" spans="1:23" x14ac:dyDescent="0.25">
      <c r="A27" s="6">
        <v>11</v>
      </c>
      <c r="B27" s="16">
        <v>15514.666670000001</v>
      </c>
      <c r="C27" s="16">
        <v>890480.33</v>
      </c>
      <c r="D27" s="11">
        <f t="shared" si="1"/>
        <v>57.4</v>
      </c>
      <c r="E27" s="12">
        <v>1.1901557230655539</v>
      </c>
      <c r="F27" s="12">
        <f t="shared" si="2"/>
        <v>1.1350666718404601</v>
      </c>
      <c r="G27" s="16">
        <v>168</v>
      </c>
      <c r="H27" s="13">
        <f t="shared" si="3"/>
        <v>0.23664319132398465</v>
      </c>
      <c r="I27" s="19">
        <v>5003</v>
      </c>
      <c r="J27" s="12">
        <v>1.3089999999999999</v>
      </c>
      <c r="K27" s="12">
        <f t="shared" si="0"/>
        <v>1.8339539352346306</v>
      </c>
      <c r="L27" s="12">
        <v>2.0577641328775784</v>
      </c>
      <c r="M27" s="12">
        <f t="shared" si="4"/>
        <v>2.0506113495729315</v>
      </c>
      <c r="N27" s="12">
        <f t="shared" si="5"/>
        <v>1.8268281021858417</v>
      </c>
      <c r="O27" s="14">
        <f t="shared" si="6"/>
        <v>2.0577642302058585</v>
      </c>
      <c r="P27" s="12">
        <f t="shared" si="7"/>
        <v>1.3628865644494654</v>
      </c>
      <c r="Q27" s="7"/>
      <c r="R27" s="7"/>
      <c r="S27" s="33"/>
      <c r="U27" s="32"/>
      <c r="V27" s="32"/>
      <c r="W27" s="32"/>
    </row>
    <row r="28" spans="1:23" x14ac:dyDescent="0.25">
      <c r="A28" s="6">
        <v>12</v>
      </c>
      <c r="B28" s="16">
        <v>10605.416670000001</v>
      </c>
      <c r="C28" s="16">
        <v>624905.57999999996</v>
      </c>
      <c r="D28" s="11">
        <f t="shared" si="1"/>
        <v>58.92</v>
      </c>
      <c r="E28" s="12">
        <v>1.1825940197261753</v>
      </c>
      <c r="F28" s="12">
        <f t="shared" si="2"/>
        <v>1.1725741848083755</v>
      </c>
      <c r="G28" s="16">
        <v>100</v>
      </c>
      <c r="H28" s="13">
        <f t="shared" si="3"/>
        <v>0.18257418583505536</v>
      </c>
      <c r="I28" s="19">
        <v>3440</v>
      </c>
      <c r="J28" s="12">
        <v>1.4470000000000001</v>
      </c>
      <c r="K28" s="12">
        <f t="shared" si="0"/>
        <v>2.0670185054548207</v>
      </c>
      <c r="L28" s="12">
        <v>2.2433409192524616</v>
      </c>
      <c r="M28" s="12">
        <f t="shared" si="4"/>
        <v>2.2667949754255403</v>
      </c>
      <c r="N28" s="12">
        <f t="shared" si="5"/>
        <v>2.0589870993787769</v>
      </c>
      <c r="O28" s="14">
        <f t="shared" si="6"/>
        <v>2.2433410253581663</v>
      </c>
      <c r="P28" s="12">
        <f t="shared" si="7"/>
        <v>1.4857967195945807</v>
      </c>
      <c r="Q28" s="7"/>
      <c r="R28" s="7"/>
      <c r="S28" s="33"/>
      <c r="U28" s="32"/>
      <c r="V28" s="32"/>
      <c r="W28" s="32"/>
    </row>
    <row r="29" spans="1:23" x14ac:dyDescent="0.25">
      <c r="A29" s="6">
        <v>13</v>
      </c>
      <c r="B29" s="16">
        <v>4912</v>
      </c>
      <c r="C29" s="16">
        <v>288559.06</v>
      </c>
      <c r="D29" s="11">
        <f t="shared" si="1"/>
        <v>58.75</v>
      </c>
      <c r="E29" s="12">
        <v>1.2169739471855663</v>
      </c>
      <c r="F29" s="12">
        <f t="shared" si="2"/>
        <v>1.1361609510535156</v>
      </c>
      <c r="G29" s="16">
        <v>43</v>
      </c>
      <c r="H29" s="13">
        <f t="shared" si="3"/>
        <v>0.11972189997378647</v>
      </c>
      <c r="I29" s="19">
        <v>1526</v>
      </c>
      <c r="J29" s="12">
        <v>1.591</v>
      </c>
      <c r="K29" s="12">
        <f t="shared" si="0"/>
        <v>2.330009020728169</v>
      </c>
      <c r="L29" s="12">
        <v>2.5491223515437973</v>
      </c>
      <c r="M29" s="12">
        <f t="shared" si="4"/>
        <v>2.4923778893586968</v>
      </c>
      <c r="N29" s="12">
        <f t="shared" si="5"/>
        <v>2.3209557642832319</v>
      </c>
      <c r="O29" s="14">
        <f t="shared" si="6"/>
        <v>2.5491224721123751</v>
      </c>
      <c r="P29" s="12">
        <f t="shared" si="7"/>
        <v>1.6883201279237943</v>
      </c>
      <c r="Q29" s="7"/>
      <c r="R29" s="7"/>
      <c r="S29" s="33"/>
      <c r="U29" s="32"/>
      <c r="V29" s="32"/>
      <c r="W29" s="32"/>
    </row>
    <row r="30" spans="1:23" x14ac:dyDescent="0.25">
      <c r="A30" s="6">
        <v>14</v>
      </c>
      <c r="B30" s="16">
        <v>4102</v>
      </c>
      <c r="C30" s="16">
        <v>326226.51</v>
      </c>
      <c r="D30" s="11">
        <f t="shared" si="1"/>
        <v>79.53</v>
      </c>
      <c r="E30" s="12">
        <v>1.194360609252372</v>
      </c>
      <c r="F30" s="12">
        <f t="shared" si="2"/>
        <v>1.5671435505080915</v>
      </c>
      <c r="G30" s="16">
        <v>51</v>
      </c>
      <c r="H30" s="13">
        <f t="shared" si="3"/>
        <v>0.13038404810405299</v>
      </c>
      <c r="I30" s="19">
        <v>1271</v>
      </c>
      <c r="J30" s="12">
        <v>1.716</v>
      </c>
      <c r="K30" s="12">
        <f t="shared" si="0"/>
        <v>2.542028983550106</v>
      </c>
      <c r="L30" s="12">
        <v>2.7956398650695702</v>
      </c>
      <c r="M30" s="12">
        <f t="shared" si="4"/>
        <v>2.6881963910367843</v>
      </c>
      <c r="N30" s="12">
        <f t="shared" si="5"/>
        <v>2.5321519229577181</v>
      </c>
      <c r="O30" s="14">
        <f t="shared" si="6"/>
        <v>2.7956399972979513</v>
      </c>
      <c r="P30" s="12">
        <f t="shared" si="7"/>
        <v>1.8515921967278786</v>
      </c>
      <c r="Q30" s="7"/>
      <c r="R30" s="7"/>
      <c r="S30" s="33"/>
      <c r="U30" s="32"/>
      <c r="V30" s="32"/>
      <c r="W30" s="32"/>
    </row>
    <row r="31" spans="1:23" x14ac:dyDescent="0.25">
      <c r="A31" s="6">
        <v>15</v>
      </c>
      <c r="B31" s="16">
        <v>2060.1666700000001</v>
      </c>
      <c r="C31" s="16">
        <v>177295.68</v>
      </c>
      <c r="D31" s="11">
        <f t="shared" si="1"/>
        <v>86.06</v>
      </c>
      <c r="E31" s="12">
        <v>1.1801031287883783</v>
      </c>
      <c r="F31" s="12">
        <f t="shared" si="2"/>
        <v>1.7163057159515884</v>
      </c>
      <c r="G31" s="16">
        <v>15</v>
      </c>
      <c r="H31" s="13">
        <f t="shared" si="3"/>
        <v>7.0710678118654752E-2</v>
      </c>
      <c r="I31" s="19">
        <v>645</v>
      </c>
      <c r="J31" s="12">
        <v>1.8520000000000001</v>
      </c>
      <c r="K31" s="12">
        <f t="shared" si="0"/>
        <v>2.8174589247325539</v>
      </c>
      <c r="L31" s="12">
        <v>3.1158847295018441</v>
      </c>
      <c r="M31" s="12">
        <f t="shared" si="4"/>
        <v>2.9012469208625435</v>
      </c>
      <c r="N31" s="12">
        <f t="shared" si="5"/>
        <v>2.8065116803477621</v>
      </c>
      <c r="O31" s="14">
        <f t="shared" si="6"/>
        <v>3.1158848768771907</v>
      </c>
      <c r="P31" s="12">
        <f t="shared" si="7"/>
        <v>2.0636949426622944</v>
      </c>
      <c r="Q31" s="7"/>
      <c r="R31" s="7"/>
      <c r="S31" s="33"/>
      <c r="U31" s="32"/>
      <c r="V31" s="32"/>
      <c r="W31" s="32"/>
    </row>
    <row r="32" spans="1:23" x14ac:dyDescent="0.25">
      <c r="A32" s="6">
        <v>16</v>
      </c>
      <c r="B32" s="16">
        <v>1539.1666700000001</v>
      </c>
      <c r="C32" s="16">
        <v>55258.33</v>
      </c>
      <c r="D32" s="11">
        <f t="shared" si="1"/>
        <v>35.9</v>
      </c>
      <c r="E32" s="12">
        <v>1.1898668859277879</v>
      </c>
      <c r="F32" s="12">
        <f t="shared" si="2"/>
        <v>0.71008336600284816</v>
      </c>
      <c r="G32" s="16">
        <v>12</v>
      </c>
      <c r="H32" s="13">
        <f t="shared" si="3"/>
        <v>6.3245553203367583E-2</v>
      </c>
      <c r="I32" s="19">
        <v>481</v>
      </c>
      <c r="J32" s="12">
        <v>1.978</v>
      </c>
      <c r="K32" s="12">
        <f t="shared" si="0"/>
        <v>2.947566892706083</v>
      </c>
      <c r="L32" s="12">
        <v>3.2671624315060761</v>
      </c>
      <c r="M32" s="12">
        <f t="shared" si="4"/>
        <v>3.0986319705540555</v>
      </c>
      <c r="N32" s="12">
        <f t="shared" si="5"/>
        <v>2.936114113454638</v>
      </c>
      <c r="O32" s="14">
        <f t="shared" si="6"/>
        <v>3.2671625860365667</v>
      </c>
      <c r="P32" s="12">
        <f t="shared" si="7"/>
        <v>2.1638883245315972</v>
      </c>
      <c r="Q32" s="7"/>
      <c r="R32" s="7"/>
      <c r="S32" s="33"/>
      <c r="U32" s="32"/>
      <c r="V32" s="32"/>
      <c r="W32" s="32"/>
    </row>
    <row r="33" spans="1:23" x14ac:dyDescent="0.25">
      <c r="A33" s="6">
        <v>17</v>
      </c>
      <c r="B33" s="16">
        <v>933.41666999999995</v>
      </c>
      <c r="C33" s="16">
        <v>86227.45</v>
      </c>
      <c r="D33" s="11">
        <f t="shared" si="1"/>
        <v>92.38</v>
      </c>
      <c r="E33" s="12">
        <v>1.2430555988634333</v>
      </c>
      <c r="F33" s="12">
        <f t="shared" si="2"/>
        <v>1.7490437495690938</v>
      </c>
      <c r="G33" s="16">
        <v>13</v>
      </c>
      <c r="H33" s="13">
        <f t="shared" si="3"/>
        <v>6.5828058860438327E-2</v>
      </c>
      <c r="I33" s="19">
        <v>285</v>
      </c>
      <c r="J33" s="12">
        <v>2.1110000000000002</v>
      </c>
      <c r="K33" s="12">
        <f t="shared" si="0"/>
        <v>3.2044267491180771</v>
      </c>
      <c r="L33" s="12">
        <v>3.5658156917203092</v>
      </c>
      <c r="M33" s="12">
        <f t="shared" si="4"/>
        <v>3.3069828563395407</v>
      </c>
      <c r="N33" s="12">
        <f t="shared" si="5"/>
        <v>3.1919759401895709</v>
      </c>
      <c r="O33" s="14">
        <f t="shared" si="6"/>
        <v>3.565815860376524</v>
      </c>
      <c r="P33" s="12">
        <f t="shared" si="7"/>
        <v>2.3616906427233411</v>
      </c>
      <c r="Q33" s="7"/>
      <c r="R33" s="7"/>
      <c r="S33" s="33"/>
      <c r="U33" s="32"/>
      <c r="V33" s="32"/>
      <c r="W33" s="32"/>
    </row>
    <row r="34" spans="1:23" x14ac:dyDescent="0.25">
      <c r="A34" s="6">
        <v>18</v>
      </c>
      <c r="B34" s="16">
        <v>600.58333000000005</v>
      </c>
      <c r="C34" s="16">
        <v>31595</v>
      </c>
      <c r="D34" s="11">
        <f t="shared" si="1"/>
        <v>52.61</v>
      </c>
      <c r="E34" s="12">
        <v>1.2079968124682019</v>
      </c>
      <c r="F34" s="12">
        <f t="shared" si="2"/>
        <v>1.0249809230843177</v>
      </c>
      <c r="G34" s="16">
        <v>6</v>
      </c>
      <c r="H34" s="13">
        <f t="shared" si="3"/>
        <v>4.4721359549995794E-2</v>
      </c>
      <c r="I34" s="19">
        <v>174</v>
      </c>
      <c r="J34" s="12">
        <v>2.266</v>
      </c>
      <c r="K34" s="12">
        <f t="shared" si="0"/>
        <v>3.4368845551405682</v>
      </c>
      <c r="L34" s="12">
        <v>3.8360964689528192</v>
      </c>
      <c r="M34" s="12">
        <f t="shared" si="4"/>
        <v>3.5497977984203688</v>
      </c>
      <c r="N34" s="12">
        <f t="shared" si="5"/>
        <v>3.4235305307687622</v>
      </c>
      <c r="O34" s="14">
        <f t="shared" si="6"/>
        <v>3.8360966503927938</v>
      </c>
      <c r="P34" s="12">
        <f t="shared" si="7"/>
        <v>2.5407014603548199</v>
      </c>
      <c r="Q34" s="7"/>
      <c r="R34" s="7"/>
      <c r="S34" s="33"/>
      <c r="U34" s="32"/>
      <c r="V34" s="32"/>
      <c r="W34" s="32"/>
    </row>
    <row r="35" spans="1:23" x14ac:dyDescent="0.25">
      <c r="A35" s="6">
        <v>19</v>
      </c>
      <c r="B35" s="16">
        <v>460.41667000000001</v>
      </c>
      <c r="C35" s="16">
        <v>1750.3</v>
      </c>
      <c r="D35" s="11">
        <f t="shared" si="1"/>
        <v>3.8</v>
      </c>
      <c r="E35" s="12">
        <v>1.2251160441683697</v>
      </c>
      <c r="F35" s="12">
        <f t="shared" si="2"/>
        <v>7.299945841471038E-2</v>
      </c>
      <c r="G35" s="16">
        <v>4</v>
      </c>
      <c r="H35" s="13">
        <f t="shared" si="3"/>
        <v>3.6514837167011073E-2</v>
      </c>
      <c r="I35" s="19">
        <v>131</v>
      </c>
      <c r="J35" s="12">
        <v>2.3279999999999998</v>
      </c>
      <c r="K35" s="12">
        <f t="shared" si="0"/>
        <v>3.5164225107761395</v>
      </c>
      <c r="L35" s="12">
        <v>3.9285759637760087</v>
      </c>
      <c r="M35" s="12">
        <f t="shared" si="4"/>
        <v>3.6469237752527</v>
      </c>
      <c r="N35" s="12">
        <f t="shared" si="5"/>
        <v>3.5027594414594132</v>
      </c>
      <c r="O35" s="14">
        <f t="shared" si="6"/>
        <v>3.9285761495900853</v>
      </c>
      <c r="P35" s="12">
        <f t="shared" si="7"/>
        <v>2.6019519501305095</v>
      </c>
      <c r="Q35" s="7"/>
      <c r="R35" s="7"/>
      <c r="S35" s="33"/>
      <c r="U35" s="32"/>
      <c r="V35" s="32"/>
      <c r="W35" s="32"/>
    </row>
    <row r="36" spans="1:23" x14ac:dyDescent="0.25">
      <c r="A36" s="6">
        <v>20</v>
      </c>
      <c r="B36" s="16">
        <v>318.25</v>
      </c>
      <c r="C36" s="16">
        <v>30410.14</v>
      </c>
      <c r="D36" s="11">
        <f t="shared" si="1"/>
        <v>95.55</v>
      </c>
      <c r="E36" s="12">
        <v>1.1269948137193841</v>
      </c>
      <c r="F36" s="12">
        <f t="shared" si="2"/>
        <v>1.9953635879964555</v>
      </c>
      <c r="G36" s="16">
        <v>6</v>
      </c>
      <c r="H36" s="13">
        <f t="shared" si="3"/>
        <v>4.4721359549995794E-2</v>
      </c>
      <c r="I36" s="19">
        <v>107</v>
      </c>
      <c r="J36" s="12">
        <v>2.4950000000000001</v>
      </c>
      <c r="K36" s="12">
        <f t="shared" si="0"/>
        <v>3.8229775643294435</v>
      </c>
      <c r="L36" s="12">
        <v>4.2850102756911967</v>
      </c>
      <c r="M36" s="12">
        <f t="shared" si="4"/>
        <v>3.908537293494625</v>
      </c>
      <c r="N36" s="12">
        <f t="shared" si="5"/>
        <v>3.8081233745107705</v>
      </c>
      <c r="O36" s="14">
        <f t="shared" si="6"/>
        <v>4.2850104783639296</v>
      </c>
      <c r="P36" s="12">
        <f t="shared" si="7"/>
        <v>2.8380234838192053</v>
      </c>
      <c r="Q36" s="7"/>
      <c r="R36" s="7"/>
      <c r="S36" s="33"/>
      <c r="U36" s="32"/>
      <c r="V36" s="32"/>
      <c r="W36" s="32"/>
    </row>
    <row r="37" spans="1:23" x14ac:dyDescent="0.25">
      <c r="A37" s="6">
        <v>21</v>
      </c>
      <c r="B37" s="16">
        <v>166.08332999999999</v>
      </c>
      <c r="C37" s="16">
        <v>1500</v>
      </c>
      <c r="D37" s="11">
        <f t="shared" si="1"/>
        <v>9.0299999999999994</v>
      </c>
      <c r="E37" s="12">
        <v>1.2203040082579495</v>
      </c>
      <c r="F37" s="12">
        <f t="shared" si="2"/>
        <v>0.17415381056078771</v>
      </c>
      <c r="G37" s="16">
        <v>2</v>
      </c>
      <c r="H37" s="13">
        <f t="shared" si="3"/>
        <v>2.5819888974716113E-2</v>
      </c>
      <c r="I37" s="19">
        <v>47</v>
      </c>
      <c r="J37" s="12">
        <v>2.6619999999999999</v>
      </c>
      <c r="K37" s="12">
        <f t="shared" si="0"/>
        <v>4.066974612822893</v>
      </c>
      <c r="L37" s="12">
        <v>4.5687078337025078</v>
      </c>
      <c r="M37" s="12">
        <f t="shared" si="4"/>
        <v>4.1701508117365496</v>
      </c>
      <c r="N37" s="12">
        <f t="shared" si="5"/>
        <v>4.0511723718026289</v>
      </c>
      <c r="O37" s="14">
        <f t="shared" si="6"/>
        <v>4.5687080497935888</v>
      </c>
      <c r="P37" s="12">
        <f t="shared" si="7"/>
        <v>3.0259204269154245</v>
      </c>
      <c r="Q37" s="7"/>
      <c r="R37" s="7"/>
      <c r="S37" s="33"/>
      <c r="U37" s="32"/>
      <c r="V37" s="32"/>
      <c r="W37" s="32"/>
    </row>
    <row r="38" spans="1:23" x14ac:dyDescent="0.25">
      <c r="A38" s="6">
        <v>22</v>
      </c>
      <c r="B38" s="16">
        <v>119.5</v>
      </c>
      <c r="C38" s="16">
        <v>1000</v>
      </c>
      <c r="D38" s="11">
        <f t="shared" si="1"/>
        <v>8.3699999999999992</v>
      </c>
      <c r="E38" s="12">
        <v>1.0455239058697758</v>
      </c>
      <c r="F38" s="12">
        <f t="shared" si="2"/>
        <v>0.18841035137589063</v>
      </c>
      <c r="G38" s="16">
        <v>0</v>
      </c>
      <c r="H38" s="13">
        <f t="shared" si="3"/>
        <v>0</v>
      </c>
      <c r="I38" s="19">
        <v>44</v>
      </c>
      <c r="J38" s="12">
        <v>2.6749999999999998</v>
      </c>
      <c r="K38" s="12">
        <f t="shared" si="0"/>
        <v>4.1905159359110709</v>
      </c>
      <c r="L38" s="12">
        <v>4.7123504387668218</v>
      </c>
      <c r="M38" s="12">
        <f t="shared" si="4"/>
        <v>4.1905159359110709</v>
      </c>
      <c r="N38" s="12">
        <f t="shared" si="5"/>
        <v>4.1742336747408793</v>
      </c>
      <c r="O38" s="14">
        <f t="shared" si="6"/>
        <v>4.7123506616519215</v>
      </c>
      <c r="P38" s="12">
        <f t="shared" si="7"/>
        <v>3.1210569750731141</v>
      </c>
      <c r="Q38" s="7"/>
      <c r="R38" s="7"/>
      <c r="S38" s="33"/>
      <c r="U38" s="32"/>
      <c r="V38" s="32"/>
      <c r="W38" s="32"/>
    </row>
    <row r="39" spans="1:23" x14ac:dyDescent="0.25">
      <c r="A39" s="6">
        <v>23</v>
      </c>
      <c r="B39" s="16">
        <v>95.166669999999996</v>
      </c>
      <c r="C39" s="16">
        <v>60663.59</v>
      </c>
      <c r="D39" s="11">
        <f t="shared" si="1"/>
        <v>637.45000000000005</v>
      </c>
      <c r="E39" s="12">
        <v>1.143703805728421</v>
      </c>
      <c r="F39" s="12">
        <f t="shared" si="2"/>
        <v>13.1173415877418</v>
      </c>
      <c r="G39" s="16">
        <v>4</v>
      </c>
      <c r="H39" s="13">
        <f t="shared" si="3"/>
        <v>3.6514837167011073E-2</v>
      </c>
      <c r="I39" s="19">
        <v>32</v>
      </c>
      <c r="J39" s="12">
        <v>2.798</v>
      </c>
      <c r="K39" s="12">
        <f t="shared" si="0"/>
        <v>4.7021270504453909</v>
      </c>
      <c r="L39" s="12">
        <v>5.3072052730404771</v>
      </c>
      <c r="M39" s="12">
        <f t="shared" si="4"/>
        <v>4.3832013415623088</v>
      </c>
      <c r="N39" s="12">
        <f t="shared" si="5"/>
        <v>4.6838569228855178</v>
      </c>
      <c r="O39" s="14">
        <f t="shared" si="6"/>
        <v>5.3072055240610654</v>
      </c>
      <c r="P39" s="12">
        <f t="shared" si="7"/>
        <v>3.5150378247128971</v>
      </c>
      <c r="Q39" s="7"/>
      <c r="R39" s="7"/>
      <c r="S39" s="33"/>
      <c r="U39" s="32"/>
      <c r="V39" s="32"/>
      <c r="W39" s="32"/>
    </row>
    <row r="40" spans="1:23" x14ac:dyDescent="0.25">
      <c r="A40" s="6">
        <v>24</v>
      </c>
      <c r="B40" s="16">
        <v>82.75</v>
      </c>
      <c r="C40" s="16">
        <v>0</v>
      </c>
      <c r="D40" s="11">
        <f t="shared" si="1"/>
        <v>0</v>
      </c>
      <c r="E40" s="12">
        <v>1.1574430346843025</v>
      </c>
      <c r="F40" s="12">
        <f t="shared" si="2"/>
        <v>0</v>
      </c>
      <c r="G40" s="16">
        <v>0</v>
      </c>
      <c r="H40" s="13">
        <f t="shared" si="3"/>
        <v>0</v>
      </c>
      <c r="I40" s="19">
        <v>21</v>
      </c>
      <c r="J40" s="12">
        <v>3.105</v>
      </c>
      <c r="K40" s="12">
        <f t="shared" si="0"/>
        <v>4.8641315816836919</v>
      </c>
      <c r="L40" s="12">
        <v>5.4955693954052904</v>
      </c>
      <c r="M40" s="12">
        <f t="shared" si="4"/>
        <v>4.8641315816836919</v>
      </c>
      <c r="N40" s="12">
        <f t="shared" si="5"/>
        <v>4.8452319850730579</v>
      </c>
      <c r="O40" s="14">
        <f t="shared" si="6"/>
        <v>5.4955696553351387</v>
      </c>
      <c r="P40" s="12">
        <f t="shared" si="7"/>
        <v>3.6397940722796784</v>
      </c>
      <c r="Q40" s="7"/>
      <c r="R40" s="7"/>
      <c r="S40" s="33"/>
      <c r="U40" s="32"/>
      <c r="V40" s="32"/>
      <c r="W40" s="32"/>
    </row>
    <row r="41" spans="1:23" x14ac:dyDescent="0.25">
      <c r="A41" s="6">
        <v>25</v>
      </c>
      <c r="B41" s="16">
        <v>51.666670000000003</v>
      </c>
      <c r="C41" s="16">
        <v>4191</v>
      </c>
      <c r="D41" s="11">
        <f t="shared" si="1"/>
        <v>81.12</v>
      </c>
      <c r="E41" s="12">
        <v>0.98523569755899087</v>
      </c>
      <c r="F41" s="12">
        <f t="shared" si="2"/>
        <v>1.9377648414959454</v>
      </c>
      <c r="G41" s="16">
        <v>2</v>
      </c>
      <c r="H41" s="13">
        <f t="shared" si="3"/>
        <v>2.5819888974716113E-2</v>
      </c>
      <c r="I41" s="19">
        <v>12</v>
      </c>
      <c r="J41" s="12">
        <v>3.226</v>
      </c>
      <c r="K41" s="12">
        <f t="shared" si="0"/>
        <v>4.9732312073877276</v>
      </c>
      <c r="L41" s="12">
        <v>5.6224205093154414</v>
      </c>
      <c r="M41" s="12">
        <f t="shared" si="4"/>
        <v>5.0536838913080802</v>
      </c>
      <c r="N41" s="12">
        <f t="shared" si="5"/>
        <v>4.9539077038819883</v>
      </c>
      <c r="O41" s="14">
        <f t="shared" si="6"/>
        <v>5.6224207752451028</v>
      </c>
      <c r="P41" s="12">
        <f t="shared" si="7"/>
        <v>3.7238093761093904</v>
      </c>
      <c r="Q41" s="7"/>
      <c r="R41" s="7"/>
      <c r="S41" s="33"/>
      <c r="U41" s="32"/>
      <c r="V41" s="32"/>
      <c r="W41" s="32"/>
    </row>
    <row r="42" spans="1:23" x14ac:dyDescent="0.25">
      <c r="A42" s="6">
        <v>26</v>
      </c>
      <c r="B42" s="16">
        <v>30.41667</v>
      </c>
      <c r="C42" s="16">
        <v>0</v>
      </c>
      <c r="D42" s="11">
        <f t="shared" si="1"/>
        <v>0</v>
      </c>
      <c r="E42" s="12">
        <v>1.2006378125250101</v>
      </c>
      <c r="F42" s="12">
        <f t="shared" si="2"/>
        <v>0</v>
      </c>
      <c r="G42" s="16">
        <v>0</v>
      </c>
      <c r="H42" s="13">
        <f t="shared" si="3"/>
        <v>0</v>
      </c>
      <c r="I42" s="19">
        <v>15</v>
      </c>
      <c r="J42" s="12">
        <v>3.2829999999999999</v>
      </c>
      <c r="K42" s="12">
        <f t="shared" si="0"/>
        <v>5.1429771280732881</v>
      </c>
      <c r="L42" s="12">
        <v>5.8197856146649354</v>
      </c>
      <c r="M42" s="12">
        <f t="shared" si="4"/>
        <v>5.1429771280732881</v>
      </c>
      <c r="N42" s="12">
        <f t="shared" si="5"/>
        <v>5.1229940763268429</v>
      </c>
      <c r="O42" s="14">
        <f t="shared" si="6"/>
        <v>5.8197858899295865</v>
      </c>
      <c r="P42" s="12">
        <f t="shared" si="7"/>
        <v>3.8545271032163493</v>
      </c>
      <c r="Q42" s="7"/>
      <c r="R42" s="7"/>
      <c r="S42" s="33"/>
      <c r="U42" s="32"/>
      <c r="V42" s="32"/>
      <c r="W42" s="32"/>
    </row>
    <row r="43" spans="1:23" x14ac:dyDescent="0.25">
      <c r="A43" s="6">
        <v>27</v>
      </c>
      <c r="B43" s="16">
        <v>21.5</v>
      </c>
      <c r="C43" s="16">
        <v>0</v>
      </c>
      <c r="D43" s="11">
        <f t="shared" si="1"/>
        <v>0</v>
      </c>
      <c r="E43" s="12">
        <v>1.124200956134366</v>
      </c>
      <c r="F43" s="12">
        <f t="shared" si="2"/>
        <v>0</v>
      </c>
      <c r="G43" s="16">
        <v>0</v>
      </c>
      <c r="H43" s="13">
        <f t="shared" si="3"/>
        <v>0</v>
      </c>
      <c r="I43" s="19">
        <v>7</v>
      </c>
      <c r="J43" s="12">
        <v>3.4649999999999999</v>
      </c>
      <c r="K43" s="12">
        <f t="shared" si="0"/>
        <v>5.4280888665165827</v>
      </c>
      <c r="L43" s="12">
        <v>6.1512875916607515</v>
      </c>
      <c r="M43" s="12">
        <f t="shared" si="4"/>
        <v>5.4280888665165827</v>
      </c>
      <c r="N43" s="12">
        <f t="shared" si="5"/>
        <v>5.4069980123279047</v>
      </c>
      <c r="O43" s="14">
        <f t="shared" si="6"/>
        <v>6.151287882604807</v>
      </c>
      <c r="P43" s="12">
        <f t="shared" si="7"/>
        <v>4.0740855955223818</v>
      </c>
      <c r="Q43" s="7"/>
      <c r="R43" s="7"/>
      <c r="S43" s="33"/>
      <c r="U43" s="32"/>
      <c r="V43" s="32"/>
      <c r="W43" s="32"/>
    </row>
    <row r="44" spans="1:23" x14ac:dyDescent="0.25">
      <c r="A44" s="6">
        <v>28</v>
      </c>
      <c r="B44" s="16">
        <v>33</v>
      </c>
      <c r="C44" s="16">
        <v>0</v>
      </c>
      <c r="D44" s="11">
        <f t="shared" si="1"/>
        <v>0</v>
      </c>
      <c r="E44" s="12">
        <v>1.0675359891304903</v>
      </c>
      <c r="F44" s="12">
        <f t="shared" si="2"/>
        <v>0</v>
      </c>
      <c r="G44" s="16">
        <v>0</v>
      </c>
      <c r="H44" s="13">
        <f t="shared" si="3"/>
        <v>0</v>
      </c>
      <c r="I44" s="19">
        <v>19</v>
      </c>
      <c r="J44" s="12">
        <v>3.6509999999999998</v>
      </c>
      <c r="K44" s="12">
        <f t="shared" si="0"/>
        <v>5.7194667970135775</v>
      </c>
      <c r="L44" s="12">
        <v>6.2598436321577573</v>
      </c>
      <c r="M44" s="12">
        <f t="shared" si="4"/>
        <v>5.7194667970135775</v>
      </c>
      <c r="N44" s="12">
        <f t="shared" si="5"/>
        <v>5.6972437930762432</v>
      </c>
      <c r="O44" s="14">
        <f t="shared" si="6"/>
        <v>6.2598439282363048</v>
      </c>
      <c r="P44" s="12">
        <f t="shared" si="7"/>
        <v>4.1459838110269498</v>
      </c>
      <c r="Q44" s="7"/>
      <c r="R44" s="7"/>
      <c r="S44" s="33"/>
      <c r="U44" s="32"/>
      <c r="V44" s="32"/>
      <c r="W44" s="32"/>
    </row>
    <row r="45" spans="1:23" x14ac:dyDescent="0.25">
      <c r="A45" s="6">
        <v>29</v>
      </c>
      <c r="B45" s="16">
        <v>12.91667</v>
      </c>
      <c r="C45" s="16">
        <v>0</v>
      </c>
      <c r="D45" s="11">
        <f t="shared" si="1"/>
        <v>0</v>
      </c>
      <c r="E45" s="12">
        <v>1.1329781232467626</v>
      </c>
      <c r="F45" s="12">
        <f t="shared" si="2"/>
        <v>0</v>
      </c>
      <c r="G45" s="16">
        <v>0</v>
      </c>
      <c r="H45" s="13">
        <f t="shared" si="3"/>
        <v>0</v>
      </c>
      <c r="I45" s="19">
        <v>7</v>
      </c>
      <c r="J45" s="12">
        <v>3.5939999999999999</v>
      </c>
      <c r="K45" s="12">
        <f t="shared" si="0"/>
        <v>5.6301735602483696</v>
      </c>
      <c r="L45" s="12">
        <v>6.3862532786522932</v>
      </c>
      <c r="M45" s="12">
        <f t="shared" si="4"/>
        <v>5.6301735602483696</v>
      </c>
      <c r="N45" s="12">
        <f t="shared" si="5"/>
        <v>5.6082975054275588</v>
      </c>
      <c r="O45" s="14">
        <f t="shared" si="6"/>
        <v>6.3862535807097736</v>
      </c>
      <c r="P45" s="12">
        <f t="shared" si="7"/>
        <v>4.2297067246843527</v>
      </c>
      <c r="Q45" s="7"/>
      <c r="R45" s="7"/>
      <c r="S45" s="33"/>
      <c r="U45" s="32"/>
      <c r="V45" s="32"/>
      <c r="W45" s="32"/>
    </row>
    <row r="46" spans="1:23" x14ac:dyDescent="0.25">
      <c r="A46" s="6">
        <v>30</v>
      </c>
      <c r="B46" s="16">
        <v>11.58333</v>
      </c>
      <c r="C46" s="16">
        <v>15000</v>
      </c>
      <c r="D46" s="11">
        <f t="shared" si="1"/>
        <v>1294.96</v>
      </c>
      <c r="E46" s="12">
        <v>1.2856465635713898</v>
      </c>
      <c r="F46" s="12">
        <f t="shared" si="2"/>
        <v>23.705440467386129</v>
      </c>
      <c r="G46" s="16">
        <v>2</v>
      </c>
      <c r="H46" s="13">
        <f t="shared" si="3"/>
        <v>2.5819888974716113E-2</v>
      </c>
      <c r="I46" s="19">
        <v>4</v>
      </c>
      <c r="J46" s="12">
        <v>3.754</v>
      </c>
      <c r="K46" s="12">
        <f t="shared" si="0"/>
        <v>6.3410509318021484</v>
      </c>
      <c r="L46" s="12">
        <v>7.0769146459066814</v>
      </c>
      <c r="M46" s="12">
        <f t="shared" si="4"/>
        <v>5.8808212423963218</v>
      </c>
      <c r="N46" s="12">
        <f t="shared" si="5"/>
        <v>6.3164127610031047</v>
      </c>
      <c r="O46" s="14">
        <f t="shared" si="6"/>
        <v>7.0769149806311145</v>
      </c>
      <c r="P46" s="12">
        <f t="shared" si="7"/>
        <v>4.6871416089725724</v>
      </c>
      <c r="Q46" s="7"/>
      <c r="R46" s="7"/>
      <c r="S46" s="33"/>
      <c r="U46" s="32"/>
      <c r="V46" s="32"/>
      <c r="W46" s="32"/>
    </row>
    <row r="47" spans="1:23" x14ac:dyDescent="0.25">
      <c r="A47" s="8" t="s">
        <v>20</v>
      </c>
      <c r="B47" s="16">
        <f>SUM(B16:B46)</f>
        <v>10465606.000020001</v>
      </c>
      <c r="C47" s="16">
        <f>SUM(C16:C46)</f>
        <v>444703514.71000004</v>
      </c>
      <c r="D47" s="11">
        <f>ROUND(SUM(C16:C46)/SUM(B16:B46),2)</f>
        <v>42.49</v>
      </c>
      <c r="E47" s="10"/>
      <c r="F47" s="10"/>
      <c r="G47" s="16">
        <f>SUM(G16:G46)</f>
        <v>73668</v>
      </c>
      <c r="H47" s="10"/>
      <c r="I47" s="16">
        <f>SUM(I16:I46)</f>
        <v>3527316</v>
      </c>
      <c r="J47" s="12">
        <f>SUMPRODUCT(J16:J46,I16:I46)/SUM(I16:I46)</f>
        <v>0.63834621820103432</v>
      </c>
      <c r="K47" s="12">
        <f>SUMPRODUCT(K16:K46,I16:I46)/SUM(I16:I46)</f>
        <v>1.0039006587649175</v>
      </c>
      <c r="L47" s="12">
        <f>SUMPRODUCT(L16:L46,$I16:$I46)/SUM($I16:$I46)</f>
        <v>0.99999995270192821</v>
      </c>
      <c r="M47" s="15"/>
      <c r="N47" s="15"/>
      <c r="O47" s="10"/>
      <c r="P47" s="10"/>
      <c r="Q47" s="7"/>
      <c r="R47" s="7"/>
      <c r="S47" s="7"/>
    </row>
    <row r="48" spans="1:23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23" x14ac:dyDescent="0.25">
      <c r="A49" s="9" t="s">
        <v>216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23" x14ac:dyDescent="0.25">
      <c r="A50" s="39" t="s">
        <v>21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23" ht="64.5" x14ac:dyDescent="0.25">
      <c r="A51" s="4" t="s">
        <v>0</v>
      </c>
      <c r="B51" s="24" t="s">
        <v>10</v>
      </c>
      <c r="C51" s="25" t="s">
        <v>1</v>
      </c>
      <c r="D51" s="26" t="s">
        <v>2</v>
      </c>
      <c r="E51" s="27" t="s">
        <v>12</v>
      </c>
      <c r="F51" s="27" t="s">
        <v>13</v>
      </c>
      <c r="G51" s="24" t="s">
        <v>11</v>
      </c>
      <c r="H51" s="2" t="s">
        <v>3</v>
      </c>
      <c r="I51" s="20" t="s">
        <v>22</v>
      </c>
      <c r="J51" s="3" t="s">
        <v>6</v>
      </c>
      <c r="K51" s="3" t="s">
        <v>4</v>
      </c>
      <c r="L51" s="3" t="s">
        <v>8</v>
      </c>
      <c r="M51" s="3" t="s">
        <v>7</v>
      </c>
      <c r="N51" s="3" t="s">
        <v>5</v>
      </c>
      <c r="O51" s="3" t="s">
        <v>9</v>
      </c>
      <c r="P51" s="3" t="s">
        <v>14</v>
      </c>
    </row>
    <row r="52" spans="1:23" x14ac:dyDescent="0.25">
      <c r="A52" s="6" t="s">
        <v>23</v>
      </c>
      <c r="B52" s="16">
        <v>378723.81809075084</v>
      </c>
      <c r="C52" s="16">
        <v>11163612.323577603</v>
      </c>
      <c r="D52" s="11">
        <f t="shared" ref="D52:D79" si="8">ROUND(C52/B52,2)</f>
        <v>29.48</v>
      </c>
      <c r="E52" s="12">
        <v>1.0406551524456489</v>
      </c>
      <c r="F52" s="12">
        <f>D52/(E52*D$80)</f>
        <v>0.57391224285335796</v>
      </c>
      <c r="G52" s="16">
        <v>1067.7985315362243</v>
      </c>
      <c r="H52" s="13">
        <f t="shared" ref="H52:H79" si="9">MIN(SQRT(G52/3000),1)</f>
        <v>0.59660107596735701</v>
      </c>
      <c r="I52" s="19">
        <v>105855</v>
      </c>
      <c r="J52" s="12">
        <v>0.57375094108535507</v>
      </c>
      <c r="K52" s="12">
        <f t="shared" ref="K52:K79" si="10">F52*H52+M52*(1-H52)</f>
        <v>0.61631688769953064</v>
      </c>
      <c r="L52" s="12">
        <v>0.70917021400767366</v>
      </c>
      <c r="M52" s="12">
        <f>J52/$J$80</f>
        <v>0.67903063142581066</v>
      </c>
      <c r="N52" s="12">
        <f>K52/$K$80</f>
        <v>0.61175226928466975</v>
      </c>
      <c r="O52" s="14">
        <f>L52/$L$80</f>
        <v>0.70917021400767355</v>
      </c>
      <c r="P52" s="12">
        <f>O52/$O$62</f>
        <v>0.66662864661840104</v>
      </c>
      <c r="S52" s="32"/>
      <c r="U52" s="31"/>
      <c r="V52" s="31"/>
      <c r="W52" s="31"/>
    </row>
    <row r="53" spans="1:23" x14ac:dyDescent="0.25">
      <c r="A53" s="6" t="s">
        <v>24</v>
      </c>
      <c r="B53" s="16">
        <v>369857.63241302338</v>
      </c>
      <c r="C53" s="16">
        <v>11251437.995666444</v>
      </c>
      <c r="D53" s="11">
        <f t="shared" si="8"/>
        <v>30.42</v>
      </c>
      <c r="E53" s="12">
        <v>1.037130307379198</v>
      </c>
      <c r="F53" s="12">
        <f t="shared" ref="F53:F79" si="11">D53/(E53*D$80)</f>
        <v>0.59422474526271485</v>
      </c>
      <c r="G53" s="16">
        <v>1262.7100130266615</v>
      </c>
      <c r="H53" s="13">
        <f t="shared" si="9"/>
        <v>0.64877063564525927</v>
      </c>
      <c r="I53" s="19">
        <v>109781</v>
      </c>
      <c r="J53" s="12">
        <v>0.61030072358900145</v>
      </c>
      <c r="K53" s="12">
        <f t="shared" si="10"/>
        <v>0.63920399390372351</v>
      </c>
      <c r="L53" s="12">
        <v>0.7349449323862145</v>
      </c>
      <c r="M53" s="12">
        <f t="shared" ref="M53:M79" si="12">J53/$J$80</f>
        <v>0.72228706921914732</v>
      </c>
      <c r="N53" s="12">
        <f t="shared" ref="N53:N79" si="13">K53/$K$80</f>
        <v>0.63446986706141639</v>
      </c>
      <c r="O53" s="14">
        <f t="shared" ref="O53:O79" si="14">L53/$L$80</f>
        <v>0.73494493238621439</v>
      </c>
      <c r="P53" s="12">
        <f t="shared" ref="P53:P79" si="15">O53/$O$62</f>
        <v>0.69085719611226237</v>
      </c>
      <c r="S53" s="32"/>
      <c r="U53" s="31"/>
      <c r="V53" s="31"/>
      <c r="W53" s="31"/>
    </row>
    <row r="54" spans="1:23" x14ac:dyDescent="0.25">
      <c r="A54" s="6" t="s">
        <v>25</v>
      </c>
      <c r="B54" s="16">
        <v>424911.92726490542</v>
      </c>
      <c r="C54" s="16">
        <v>14937533.257432938</v>
      </c>
      <c r="D54" s="11">
        <f t="shared" si="8"/>
        <v>35.15</v>
      </c>
      <c r="E54" s="12">
        <v>1.0326674675232193</v>
      </c>
      <c r="F54" s="12">
        <f t="shared" si="11"/>
        <v>0.68958797999273436</v>
      </c>
      <c r="G54" s="16">
        <v>1721.1922156608932</v>
      </c>
      <c r="H54" s="13">
        <f t="shared" si="9"/>
        <v>0.75745015582124686</v>
      </c>
      <c r="I54" s="19">
        <v>128360</v>
      </c>
      <c r="J54" s="12">
        <v>0.64231759132605359</v>
      </c>
      <c r="K54" s="12">
        <f t="shared" si="10"/>
        <v>0.70670977987735362</v>
      </c>
      <c r="L54" s="12">
        <v>0.77966797255358045</v>
      </c>
      <c r="M54" s="12">
        <f t="shared" si="12"/>
        <v>0.76017883088604965</v>
      </c>
      <c r="N54" s="12">
        <f t="shared" si="13"/>
        <v>0.70147568595656018</v>
      </c>
      <c r="O54" s="14">
        <f t="shared" si="14"/>
        <v>0.77966797255358022</v>
      </c>
      <c r="P54" s="12">
        <f t="shared" si="15"/>
        <v>0.73289739908546403</v>
      </c>
      <c r="S54" s="32"/>
      <c r="U54" s="31"/>
      <c r="V54" s="31"/>
      <c r="W54" s="31"/>
    </row>
    <row r="55" spans="1:23" x14ac:dyDescent="0.25">
      <c r="A55" s="6" t="s">
        <v>26</v>
      </c>
      <c r="B55" s="16">
        <v>476045.90415255202</v>
      </c>
      <c r="C55" s="16">
        <v>19967848.759532422</v>
      </c>
      <c r="D55" s="11">
        <f t="shared" si="8"/>
        <v>41.95</v>
      </c>
      <c r="E55" s="12">
        <v>1.034939141678906</v>
      </c>
      <c r="F55" s="12">
        <f t="shared" si="11"/>
        <v>0.82118687936141177</v>
      </c>
      <c r="G55" s="16">
        <v>2244.4449669605729</v>
      </c>
      <c r="H55" s="13">
        <f t="shared" si="9"/>
        <v>0.86495567650613803</v>
      </c>
      <c r="I55" s="19">
        <v>146406</v>
      </c>
      <c r="J55" s="12">
        <v>0.67527104929094617</v>
      </c>
      <c r="K55" s="12">
        <f t="shared" si="10"/>
        <v>0.81821484574520253</v>
      </c>
      <c r="L55" s="12">
        <v>0.82497387381941567</v>
      </c>
      <c r="M55" s="12">
        <f t="shared" si="12"/>
        <v>0.79917904119897021</v>
      </c>
      <c r="N55" s="12">
        <f t="shared" si="13"/>
        <v>0.81215491354678138</v>
      </c>
      <c r="O55" s="14">
        <f t="shared" si="14"/>
        <v>0.82497387381941545</v>
      </c>
      <c r="P55" s="12">
        <f t="shared" si="15"/>
        <v>0.77548549859685134</v>
      </c>
      <c r="S55" s="32"/>
      <c r="U55" s="31"/>
      <c r="V55" s="31"/>
      <c r="W55" s="31"/>
    </row>
    <row r="56" spans="1:23" x14ac:dyDescent="0.25">
      <c r="A56" s="6" t="s">
        <v>27</v>
      </c>
      <c r="B56" s="16">
        <v>552680.56847350847</v>
      </c>
      <c r="C56" s="16">
        <v>22150250.684362844</v>
      </c>
      <c r="D56" s="11">
        <f t="shared" si="8"/>
        <v>40.08</v>
      </c>
      <c r="E56" s="12">
        <v>1.0259967143180346</v>
      </c>
      <c r="F56" s="12">
        <f t="shared" si="11"/>
        <v>0.79141921770923862</v>
      </c>
      <c r="G56" s="16">
        <v>2886.2187404866731</v>
      </c>
      <c r="H56" s="13">
        <f t="shared" si="9"/>
        <v>0.98085315592883615</v>
      </c>
      <c r="I56" s="19">
        <v>175371</v>
      </c>
      <c r="J56" s="12">
        <v>0.7083955865430176</v>
      </c>
      <c r="K56" s="12">
        <f t="shared" si="10"/>
        <v>0.79231840147087884</v>
      </c>
      <c r="L56" s="12">
        <v>0.84583358819546417</v>
      </c>
      <c r="M56" s="12">
        <f t="shared" si="12"/>
        <v>0.83838172277263878</v>
      </c>
      <c r="N56" s="12">
        <f t="shared" si="13"/>
        <v>0.78645026571479637</v>
      </c>
      <c r="O56" s="14">
        <f t="shared" si="14"/>
        <v>0.84583358819546395</v>
      </c>
      <c r="P56" s="12">
        <f t="shared" si="15"/>
        <v>0.79509388440985329</v>
      </c>
      <c r="S56" s="32"/>
      <c r="U56" s="31"/>
      <c r="V56" s="31"/>
      <c r="W56" s="31"/>
    </row>
    <row r="57" spans="1:23" x14ac:dyDescent="0.25">
      <c r="A57" s="6" t="s">
        <v>28</v>
      </c>
      <c r="B57" s="16">
        <v>644793.93386458058</v>
      </c>
      <c r="C57" s="16">
        <v>26491115.243614964</v>
      </c>
      <c r="D57" s="11">
        <f t="shared" si="8"/>
        <v>41.08</v>
      </c>
      <c r="E57" s="12">
        <v>1.0155242402103137</v>
      </c>
      <c r="F57" s="12">
        <f t="shared" si="11"/>
        <v>0.81953025181589134</v>
      </c>
      <c r="G57" s="16">
        <v>3725.5884309557414</v>
      </c>
      <c r="H57" s="13">
        <f t="shared" si="9"/>
        <v>1</v>
      </c>
      <c r="I57" s="19">
        <v>212553</v>
      </c>
      <c r="J57" s="12">
        <v>0.740358094279014</v>
      </c>
      <c r="K57" s="12">
        <f t="shared" si="10"/>
        <v>0.81953025181589134</v>
      </c>
      <c r="L57" s="12">
        <v>0.86696150417567963</v>
      </c>
      <c r="M57" s="12">
        <f t="shared" si="12"/>
        <v>0.87620914972006969</v>
      </c>
      <c r="N57" s="12">
        <f t="shared" si="13"/>
        <v>0.81346057734544563</v>
      </c>
      <c r="O57" s="14">
        <f t="shared" si="14"/>
        <v>0.86696150417567941</v>
      </c>
      <c r="P57" s="12">
        <f t="shared" si="15"/>
        <v>0.81495438300040168</v>
      </c>
      <c r="S57" s="32"/>
      <c r="U57" s="31"/>
      <c r="V57" s="31"/>
      <c r="W57" s="31"/>
    </row>
    <row r="58" spans="1:23" x14ac:dyDescent="0.25">
      <c r="A58" s="6" t="s">
        <v>29</v>
      </c>
      <c r="B58" s="16">
        <v>725028.69633705262</v>
      </c>
      <c r="C58" s="16">
        <v>33509279.944145605</v>
      </c>
      <c r="D58" s="11">
        <f t="shared" si="8"/>
        <v>46.22</v>
      </c>
      <c r="E58" s="12">
        <v>1.0107024298231462</v>
      </c>
      <c r="F58" s="12">
        <f t="shared" si="11"/>
        <v>0.92647025455659771</v>
      </c>
      <c r="G58" s="16">
        <v>4665.082821135662</v>
      </c>
      <c r="H58" s="13">
        <f t="shared" si="9"/>
        <v>1</v>
      </c>
      <c r="I58" s="19">
        <v>246093</v>
      </c>
      <c r="J58" s="12">
        <v>0.77224773467622643</v>
      </c>
      <c r="K58" s="12">
        <f t="shared" si="10"/>
        <v>0.92647025455659771</v>
      </c>
      <c r="L58" s="12">
        <v>0.94940944404653049</v>
      </c>
      <c r="M58" s="12">
        <f t="shared" si="12"/>
        <v>0.91395033863018904</v>
      </c>
      <c r="N58" s="12">
        <f t="shared" si="13"/>
        <v>0.91960855196630353</v>
      </c>
      <c r="O58" s="14">
        <f t="shared" si="14"/>
        <v>0.94940944404653027</v>
      </c>
      <c r="P58" s="12">
        <f t="shared" si="15"/>
        <v>0.89245645159684994</v>
      </c>
      <c r="S58" s="32"/>
      <c r="U58" s="31"/>
      <c r="V58" s="31"/>
      <c r="W58" s="31"/>
    </row>
    <row r="59" spans="1:23" x14ac:dyDescent="0.25">
      <c r="A59" s="6" t="s">
        <v>30</v>
      </c>
      <c r="B59" s="16">
        <v>800199.75396710285</v>
      </c>
      <c r="C59" s="16">
        <v>38437841.191674456</v>
      </c>
      <c r="D59" s="11">
        <f t="shared" si="8"/>
        <v>48.04</v>
      </c>
      <c r="E59" s="12">
        <v>1.0095738353946626</v>
      </c>
      <c r="F59" s="12">
        <f t="shared" si="11"/>
        <v>0.96402825075281695</v>
      </c>
      <c r="G59" s="16">
        <v>5636.5308989561836</v>
      </c>
      <c r="H59" s="13">
        <f t="shared" si="9"/>
        <v>1</v>
      </c>
      <c r="I59" s="19">
        <v>278371</v>
      </c>
      <c r="J59" s="12">
        <v>0.86599999999999999</v>
      </c>
      <c r="K59" s="12">
        <f t="shared" si="10"/>
        <v>0.96402825075281695</v>
      </c>
      <c r="L59" s="12">
        <v>0.97883719277028725</v>
      </c>
      <c r="M59" s="12">
        <f t="shared" si="12"/>
        <v>1.0249055551915358</v>
      </c>
      <c r="N59" s="12">
        <f t="shared" si="13"/>
        <v>0.95688838294510936</v>
      </c>
      <c r="O59" s="14">
        <f t="shared" si="14"/>
        <v>0.97883719277028702</v>
      </c>
      <c r="P59" s="12">
        <f t="shared" si="15"/>
        <v>0.92011889414908621</v>
      </c>
      <c r="S59" s="32"/>
      <c r="U59" s="31"/>
      <c r="V59" s="31"/>
      <c r="W59" s="31"/>
    </row>
    <row r="60" spans="1:23" x14ac:dyDescent="0.25">
      <c r="A60" s="6" t="s">
        <v>31</v>
      </c>
      <c r="B60" s="16">
        <v>892852.27357891644</v>
      </c>
      <c r="C60" s="16">
        <v>47494753.946562104</v>
      </c>
      <c r="D60" s="11">
        <f t="shared" si="8"/>
        <v>53.19</v>
      </c>
      <c r="E60" s="12">
        <v>1.0067952495564851</v>
      </c>
      <c r="F60" s="12">
        <f t="shared" si="11"/>
        <v>1.0703201006792815</v>
      </c>
      <c r="G60" s="16">
        <v>6494.7573145711631</v>
      </c>
      <c r="H60" s="13">
        <f t="shared" si="9"/>
        <v>1</v>
      </c>
      <c r="I60" s="19">
        <v>315841</v>
      </c>
      <c r="J60" s="12">
        <v>0.88115478648403667</v>
      </c>
      <c r="K60" s="12">
        <f t="shared" si="10"/>
        <v>1.0703201006792815</v>
      </c>
      <c r="L60" s="12">
        <v>1.0520033783031399</v>
      </c>
      <c r="M60" s="12">
        <f t="shared" si="12"/>
        <v>1.0428411497125876</v>
      </c>
      <c r="N60" s="12">
        <f t="shared" si="13"/>
        <v>1.0623930051560802</v>
      </c>
      <c r="O60" s="14">
        <f t="shared" si="14"/>
        <v>1.0520033783031397</v>
      </c>
      <c r="P60" s="12">
        <f t="shared" si="15"/>
        <v>0.98889600051451043</v>
      </c>
      <c r="S60" s="32"/>
      <c r="U60" s="31"/>
      <c r="V60" s="31"/>
      <c r="W60" s="31"/>
    </row>
    <row r="61" spans="1:23" x14ac:dyDescent="0.25">
      <c r="A61" s="6" t="s">
        <v>32</v>
      </c>
      <c r="B61" s="16">
        <v>940523.4565395636</v>
      </c>
      <c r="C61" s="16">
        <v>51237973.189757019</v>
      </c>
      <c r="D61" s="11">
        <f t="shared" si="8"/>
        <v>54.48</v>
      </c>
      <c r="E61" s="12">
        <v>0.98791018344671255</v>
      </c>
      <c r="F61" s="12">
        <f t="shared" si="11"/>
        <v>1.1172348794887375</v>
      </c>
      <c r="G61" s="16">
        <v>7521.5076279444766</v>
      </c>
      <c r="H61" s="13">
        <f t="shared" si="9"/>
        <v>1</v>
      </c>
      <c r="I61" s="19">
        <v>338117</v>
      </c>
      <c r="J61" s="12">
        <v>0.89600000000000002</v>
      </c>
      <c r="K61" s="12">
        <f t="shared" si="10"/>
        <v>1.1172348794887375</v>
      </c>
      <c r="L61" s="12">
        <v>1.0598319819060271</v>
      </c>
      <c r="M61" s="12">
        <f t="shared" si="12"/>
        <v>1.060410366572305</v>
      </c>
      <c r="N61" s="12">
        <f t="shared" si="13"/>
        <v>1.1089603197510114</v>
      </c>
      <c r="O61" s="14">
        <f t="shared" si="14"/>
        <v>1.0598319819060269</v>
      </c>
      <c r="P61" s="12">
        <f t="shared" si="15"/>
        <v>0.99625498333925744</v>
      </c>
      <c r="S61" s="32"/>
      <c r="U61" s="31"/>
      <c r="V61" s="31"/>
      <c r="W61" s="31"/>
    </row>
    <row r="62" spans="1:23" x14ac:dyDescent="0.25">
      <c r="A62" s="6" t="s">
        <v>33</v>
      </c>
      <c r="B62" s="16">
        <v>842760.77435954497</v>
      </c>
      <c r="C62" s="16">
        <v>43653776.485398799</v>
      </c>
      <c r="D62" s="11">
        <f t="shared" si="8"/>
        <v>51.8</v>
      </c>
      <c r="E62" s="12">
        <v>0.97825244151747137</v>
      </c>
      <c r="F62" s="12">
        <f t="shared" si="11"/>
        <v>1.0727627088076375</v>
      </c>
      <c r="G62" s="16">
        <v>6912.1610778606364</v>
      </c>
      <c r="H62" s="13">
        <f t="shared" si="9"/>
        <v>1</v>
      </c>
      <c r="I62" s="19">
        <v>302300</v>
      </c>
      <c r="J62" s="12">
        <v>0.91075090033003747</v>
      </c>
      <c r="K62" s="12">
        <f t="shared" si="10"/>
        <v>1.0727627088076375</v>
      </c>
      <c r="L62" s="12">
        <v>1.0638159905144682</v>
      </c>
      <c r="M62" s="12">
        <f t="shared" si="12"/>
        <v>1.0778679643694553</v>
      </c>
      <c r="N62" s="12">
        <f t="shared" si="13"/>
        <v>1.0648175226329133</v>
      </c>
      <c r="O62" s="14">
        <f t="shared" si="14"/>
        <v>1.063815990514468</v>
      </c>
      <c r="P62" s="12">
        <f t="shared" si="15"/>
        <v>1</v>
      </c>
      <c r="S62" s="32"/>
      <c r="U62" s="31"/>
      <c r="V62" s="31"/>
      <c r="W62" s="31"/>
    </row>
    <row r="63" spans="1:23" x14ac:dyDescent="0.25">
      <c r="A63" s="6" t="s">
        <v>34</v>
      </c>
      <c r="B63" s="16">
        <v>654077.76891833218</v>
      </c>
      <c r="C63" s="16">
        <v>35518694.503726222</v>
      </c>
      <c r="D63" s="11">
        <f t="shared" si="8"/>
        <v>54.3</v>
      </c>
      <c r="E63" s="12">
        <v>0.97679452832161873</v>
      </c>
      <c r="F63" s="12">
        <f t="shared" si="11"/>
        <v>1.1262153967706661</v>
      </c>
      <c r="G63" s="16">
        <v>5321.3406013646108</v>
      </c>
      <c r="H63" s="13">
        <f t="shared" si="9"/>
        <v>1</v>
      </c>
      <c r="I63" s="19">
        <v>231352</v>
      </c>
      <c r="J63" s="12">
        <v>0.92600000000000005</v>
      </c>
      <c r="K63" s="12">
        <f t="shared" si="10"/>
        <v>1.1262153967706661</v>
      </c>
      <c r="L63" s="12">
        <v>1.075489189111801</v>
      </c>
      <c r="M63" s="12">
        <f t="shared" si="12"/>
        <v>1.0959151779530742</v>
      </c>
      <c r="N63" s="12">
        <f t="shared" si="13"/>
        <v>1.1178743247640437</v>
      </c>
      <c r="O63" s="14">
        <f t="shared" si="14"/>
        <v>1.0754891891118008</v>
      </c>
      <c r="P63" s="12">
        <f t="shared" si="15"/>
        <v>1.0109729489887509</v>
      </c>
      <c r="S63" s="32"/>
      <c r="U63" s="31"/>
      <c r="V63" s="31"/>
      <c r="W63" s="31"/>
    </row>
    <row r="64" spans="1:23" x14ac:dyDescent="0.25">
      <c r="A64" s="6" t="s">
        <v>35</v>
      </c>
      <c r="B64" s="16">
        <v>488585.91848104383</v>
      </c>
      <c r="C64" s="16">
        <v>25408768.926424224</v>
      </c>
      <c r="D64" s="11">
        <f t="shared" si="8"/>
        <v>52</v>
      </c>
      <c r="E64" s="12">
        <v>0.97366767025804668</v>
      </c>
      <c r="F64" s="12">
        <f t="shared" si="11"/>
        <v>1.0819755395987849</v>
      </c>
      <c r="G64" s="16">
        <v>4111.3712611302235</v>
      </c>
      <c r="H64" s="13">
        <f t="shared" si="9"/>
        <v>1</v>
      </c>
      <c r="I64" s="19">
        <v>169074</v>
      </c>
      <c r="J64" s="12">
        <v>0.94059945000180134</v>
      </c>
      <c r="K64" s="12">
        <f t="shared" si="10"/>
        <v>1.0819755395987849</v>
      </c>
      <c r="L64" s="12">
        <v>1.0911463963175754</v>
      </c>
      <c r="M64" s="12">
        <f t="shared" si="12"/>
        <v>1.1131935352389717</v>
      </c>
      <c r="N64" s="12">
        <f t="shared" si="13"/>
        <v>1.0739621205751455</v>
      </c>
      <c r="O64" s="14">
        <f t="shared" si="14"/>
        <v>1.0911463963175752</v>
      </c>
      <c r="P64" s="12">
        <f t="shared" si="15"/>
        <v>1.0256909146382449</v>
      </c>
      <c r="S64" s="32"/>
      <c r="U64" s="31"/>
      <c r="V64" s="31"/>
      <c r="W64" s="31"/>
    </row>
    <row r="65" spans="1:23" x14ac:dyDescent="0.25">
      <c r="A65" s="6" t="s">
        <v>36</v>
      </c>
      <c r="B65" s="16">
        <v>363255.2737833315</v>
      </c>
      <c r="C65" s="16">
        <v>20040142.758746218</v>
      </c>
      <c r="D65" s="11">
        <f t="shared" si="8"/>
        <v>55.17</v>
      </c>
      <c r="E65" s="12">
        <v>0.9798496582005084</v>
      </c>
      <c r="F65" s="12">
        <f t="shared" si="11"/>
        <v>1.1406919783075617</v>
      </c>
      <c r="G65" s="16">
        <v>3217.2187538604053</v>
      </c>
      <c r="H65" s="13">
        <f t="shared" si="9"/>
        <v>1</v>
      </c>
      <c r="I65" s="19">
        <v>122428</v>
      </c>
      <c r="J65" s="12">
        <v>0.95599999999999996</v>
      </c>
      <c r="K65" s="12">
        <f t="shared" si="10"/>
        <v>1.1406919783075617</v>
      </c>
      <c r="L65" s="12">
        <v>1.1161357952011761</v>
      </c>
      <c r="M65" s="12">
        <f t="shared" si="12"/>
        <v>1.1314199893338432</v>
      </c>
      <c r="N65" s="12">
        <f t="shared" si="13"/>
        <v>1.1322436886147353</v>
      </c>
      <c r="O65" s="14">
        <f t="shared" si="14"/>
        <v>1.1161357952011759</v>
      </c>
      <c r="P65" s="12">
        <f t="shared" si="15"/>
        <v>1.0491812542330801</v>
      </c>
      <c r="S65" s="32"/>
      <c r="U65" s="31"/>
      <c r="V65" s="31"/>
      <c r="W65" s="31"/>
    </row>
    <row r="66" spans="1:23" x14ac:dyDescent="0.25">
      <c r="A66" s="6" t="s">
        <v>37</v>
      </c>
      <c r="B66" s="16">
        <v>283328.59942571219</v>
      </c>
      <c r="C66" s="16">
        <v>16963077.826975279</v>
      </c>
      <c r="D66" s="11">
        <f t="shared" si="8"/>
        <v>59.87</v>
      </c>
      <c r="E66" s="12">
        <v>0.98247425546414413</v>
      </c>
      <c r="F66" s="12">
        <f t="shared" si="11"/>
        <v>1.2345620650711193</v>
      </c>
      <c r="G66" s="16">
        <v>2565.2139208887875</v>
      </c>
      <c r="H66" s="13">
        <f t="shared" si="9"/>
        <v>0.924700658030981</v>
      </c>
      <c r="I66" s="19">
        <v>93851</v>
      </c>
      <c r="J66" s="12">
        <v>0.97075056029652618</v>
      </c>
      <c r="K66" s="12">
        <f t="shared" si="10"/>
        <v>1.2281100499627413</v>
      </c>
      <c r="L66" s="12">
        <v>1.1302894143320104</v>
      </c>
      <c r="M66" s="12">
        <f t="shared" si="12"/>
        <v>1.1488771847034709</v>
      </c>
      <c r="N66" s="12">
        <f t="shared" si="13"/>
        <v>1.2190143171320864</v>
      </c>
      <c r="O66" s="14">
        <f t="shared" si="14"/>
        <v>1.1302894143320101</v>
      </c>
      <c r="P66" s="12">
        <f t="shared" si="15"/>
        <v>1.0624858287619789</v>
      </c>
      <c r="S66" s="32"/>
      <c r="U66" s="31"/>
      <c r="V66" s="31"/>
      <c r="W66" s="31"/>
    </row>
    <row r="67" spans="1:23" x14ac:dyDescent="0.25">
      <c r="A67" s="6" t="s">
        <v>38</v>
      </c>
      <c r="B67" s="16">
        <v>230708.44528846786</v>
      </c>
      <c r="C67" s="16">
        <v>12541312.961095497</v>
      </c>
      <c r="D67" s="11">
        <f t="shared" si="8"/>
        <v>54.36</v>
      </c>
      <c r="E67" s="12">
        <v>0.98996711524772951</v>
      </c>
      <c r="F67" s="12">
        <f t="shared" si="11"/>
        <v>1.112457756901118</v>
      </c>
      <c r="G67" s="16">
        <v>2066.5996088852698</v>
      </c>
      <c r="H67" s="13">
        <f t="shared" si="9"/>
        <v>0.82997984089680754</v>
      </c>
      <c r="I67" s="19">
        <v>75798</v>
      </c>
      <c r="J67" s="12">
        <v>1</v>
      </c>
      <c r="K67" s="12">
        <f t="shared" si="10"/>
        <v>1.1245353014067829</v>
      </c>
      <c r="L67" s="12">
        <v>1.1381180179348975</v>
      </c>
      <c r="M67" s="12">
        <f t="shared" si="12"/>
        <v>1.1834937126923046</v>
      </c>
      <c r="N67" s="12">
        <f t="shared" si="13"/>
        <v>1.1162066726649642</v>
      </c>
      <c r="O67" s="14">
        <f t="shared" si="14"/>
        <v>1.1381180179348973</v>
      </c>
      <c r="P67" s="12">
        <f t="shared" si="15"/>
        <v>1.0698448115867261</v>
      </c>
      <c r="S67" s="32"/>
      <c r="U67" s="31"/>
      <c r="V67" s="31"/>
      <c r="W67" s="31"/>
    </row>
    <row r="68" spans="1:23" x14ac:dyDescent="0.25">
      <c r="A68" s="6" t="s">
        <v>39</v>
      </c>
      <c r="B68" s="16">
        <v>190634.32429160466</v>
      </c>
      <c r="C68" s="16">
        <v>10917687.565776881</v>
      </c>
      <c r="D68" s="11">
        <f t="shared" si="8"/>
        <v>57.27</v>
      </c>
      <c r="E68" s="12">
        <v>0.99119578286628218</v>
      </c>
      <c r="F68" s="12">
        <f t="shared" si="11"/>
        <v>1.1705570540302448</v>
      </c>
      <c r="G68" s="16">
        <v>1866.9211550449613</v>
      </c>
      <c r="H68" s="13">
        <f t="shared" si="9"/>
        <v>0.78886440639799038</v>
      </c>
      <c r="I68" s="19">
        <v>62701</v>
      </c>
      <c r="J68" s="12">
        <v>1</v>
      </c>
      <c r="K68" s="12">
        <f t="shared" si="10"/>
        <v>1.1732884431360855</v>
      </c>
      <c r="L68" s="12">
        <v>1.1459466215377845</v>
      </c>
      <c r="M68" s="12">
        <f t="shared" si="12"/>
        <v>1.1834937126923046</v>
      </c>
      <c r="N68" s="12">
        <f t="shared" si="13"/>
        <v>1.1645987347403399</v>
      </c>
      <c r="O68" s="14">
        <f t="shared" si="14"/>
        <v>1.1459466215377843</v>
      </c>
      <c r="P68" s="12">
        <f t="shared" si="15"/>
        <v>1.0772037944114727</v>
      </c>
      <c r="S68" s="32"/>
      <c r="U68" s="31"/>
      <c r="V68" s="31"/>
      <c r="W68" s="31"/>
    </row>
    <row r="69" spans="1:23" x14ac:dyDescent="0.25">
      <c r="A69" s="6" t="s">
        <v>40</v>
      </c>
      <c r="B69" s="16">
        <v>158186.41889307325</v>
      </c>
      <c r="C69" s="16">
        <v>10074555.772894621</v>
      </c>
      <c r="D69" s="11">
        <f t="shared" si="8"/>
        <v>63.69</v>
      </c>
      <c r="E69" s="12">
        <v>0.98970080754649303</v>
      </c>
      <c r="F69" s="12">
        <f t="shared" si="11"/>
        <v>1.303743551123919</v>
      </c>
      <c r="G69" s="16">
        <v>1552.3608863544314</v>
      </c>
      <c r="H69" s="13">
        <f t="shared" si="9"/>
        <v>0.71934249755232071</v>
      </c>
      <c r="I69" s="19">
        <v>52080</v>
      </c>
      <c r="J69" s="12">
        <v>1</v>
      </c>
      <c r="K69" s="12">
        <f t="shared" si="10"/>
        <v>1.269994531799965</v>
      </c>
      <c r="L69" s="12">
        <v>1.1561238062215378</v>
      </c>
      <c r="M69" s="12">
        <f t="shared" si="12"/>
        <v>1.1834937126923046</v>
      </c>
      <c r="N69" s="12">
        <f t="shared" si="13"/>
        <v>1.2605885905669334</v>
      </c>
      <c r="O69" s="14">
        <f t="shared" si="14"/>
        <v>1.1561238062215375</v>
      </c>
      <c r="P69" s="12">
        <f t="shared" si="15"/>
        <v>1.086770472083644</v>
      </c>
      <c r="S69" s="32"/>
      <c r="U69" s="31"/>
      <c r="V69" s="31"/>
      <c r="W69" s="31"/>
    </row>
    <row r="70" spans="1:23" x14ac:dyDescent="0.25">
      <c r="A70" s="6" t="s">
        <v>41</v>
      </c>
      <c r="B70" s="16">
        <v>132134.63365547612</v>
      </c>
      <c r="C70" s="16">
        <v>7760227.6745331315</v>
      </c>
      <c r="D70" s="11">
        <f t="shared" si="8"/>
        <v>58.73</v>
      </c>
      <c r="E70" s="12">
        <v>0.97756937792412979</v>
      </c>
      <c r="F70" s="12">
        <f t="shared" si="11"/>
        <v>1.2171308232307725</v>
      </c>
      <c r="G70" s="16">
        <v>1253.9641604264987</v>
      </c>
      <c r="H70" s="13">
        <f t="shared" si="9"/>
        <v>0.64651995597622469</v>
      </c>
      <c r="I70" s="19">
        <v>43842</v>
      </c>
      <c r="J70" s="12">
        <v>1</v>
      </c>
      <c r="K70" s="12">
        <f t="shared" si="10"/>
        <v>1.2052407759168022</v>
      </c>
      <c r="L70" s="12">
        <v>1.1664633074362103</v>
      </c>
      <c r="M70" s="12">
        <f t="shared" si="12"/>
        <v>1.1834937126923046</v>
      </c>
      <c r="N70" s="12">
        <f t="shared" si="13"/>
        <v>1.1963144194435504</v>
      </c>
      <c r="O70" s="14">
        <f t="shared" si="14"/>
        <v>1.1664633074362101</v>
      </c>
      <c r="P70" s="12">
        <f t="shared" si="15"/>
        <v>1.0964897292736699</v>
      </c>
      <c r="S70" s="32"/>
      <c r="U70" s="31"/>
      <c r="V70" s="31"/>
      <c r="W70" s="31"/>
    </row>
    <row r="71" spans="1:23" x14ac:dyDescent="0.25">
      <c r="A71" s="6" t="s">
        <v>42</v>
      </c>
      <c r="B71" s="16">
        <v>111223.19911961893</v>
      </c>
      <c r="C71" s="16">
        <v>7276404.8418573923</v>
      </c>
      <c r="D71" s="11">
        <f t="shared" si="8"/>
        <v>65.42</v>
      </c>
      <c r="E71" s="12">
        <v>0.98462894527913281</v>
      </c>
      <c r="F71" s="12">
        <f t="shared" si="11"/>
        <v>1.3460549520727685</v>
      </c>
      <c r="G71" s="16">
        <v>1104.7355384205302</v>
      </c>
      <c r="H71" s="13">
        <f t="shared" si="9"/>
        <v>0.60683208507255948</v>
      </c>
      <c r="I71" s="19">
        <v>36999</v>
      </c>
      <c r="J71" s="12">
        <v>1</v>
      </c>
      <c r="K71" s="12">
        <f t="shared" si="10"/>
        <v>1.2821410885375308</v>
      </c>
      <c r="L71" s="12">
        <v>1.1694324323464458</v>
      </c>
      <c r="M71" s="12">
        <f t="shared" si="12"/>
        <v>1.1834937126923046</v>
      </c>
      <c r="N71" s="12">
        <f t="shared" si="13"/>
        <v>1.2726451864456163</v>
      </c>
      <c r="O71" s="14">
        <f t="shared" si="14"/>
        <v>1.1694324323464456</v>
      </c>
      <c r="P71" s="12">
        <f t="shared" si="15"/>
        <v>1.0992807428857136</v>
      </c>
      <c r="S71" s="32"/>
      <c r="U71" s="31"/>
      <c r="V71" s="31"/>
      <c r="W71" s="31"/>
    </row>
    <row r="72" spans="1:23" x14ac:dyDescent="0.25">
      <c r="A72" s="6" t="s">
        <v>43</v>
      </c>
      <c r="B72" s="16">
        <v>93204.181680068243</v>
      </c>
      <c r="C72" s="16">
        <v>5603881.484930167</v>
      </c>
      <c r="D72" s="11">
        <f t="shared" si="8"/>
        <v>60.12</v>
      </c>
      <c r="E72" s="12">
        <v>0.98132535009490196</v>
      </c>
      <c r="F72" s="12">
        <f t="shared" si="11"/>
        <v>1.241168665834377</v>
      </c>
      <c r="G72" s="16">
        <v>935.10301594144812</v>
      </c>
      <c r="H72" s="13">
        <f t="shared" si="9"/>
        <v>0.55830189442076594</v>
      </c>
      <c r="I72" s="19">
        <v>31132</v>
      </c>
      <c r="J72" s="12">
        <v>1</v>
      </c>
      <c r="K72" s="12">
        <f t="shared" si="10"/>
        <v>1.2156937482921526</v>
      </c>
      <c r="L72" s="12">
        <v>1.1736925156184861</v>
      </c>
      <c r="M72" s="12">
        <f t="shared" si="12"/>
        <v>1.1834937126923046</v>
      </c>
      <c r="N72" s="12">
        <f t="shared" si="13"/>
        <v>1.2066899741281856</v>
      </c>
      <c r="O72" s="14">
        <f t="shared" si="14"/>
        <v>1.1736925156184859</v>
      </c>
      <c r="P72" s="12">
        <f t="shared" si="15"/>
        <v>1.1032852730958489</v>
      </c>
      <c r="S72" s="32"/>
      <c r="U72" s="31"/>
      <c r="V72" s="31"/>
      <c r="W72" s="31"/>
    </row>
    <row r="73" spans="1:23" x14ac:dyDescent="0.25">
      <c r="A73" s="6" t="s">
        <v>44</v>
      </c>
      <c r="B73" s="16">
        <v>169772.26285288497</v>
      </c>
      <c r="C73" s="16">
        <v>12252828.289148351</v>
      </c>
      <c r="D73" s="11">
        <f t="shared" si="8"/>
        <v>72.17</v>
      </c>
      <c r="E73" s="12">
        <v>0.98257878946924371</v>
      </c>
      <c r="F73" s="12">
        <f t="shared" si="11"/>
        <v>1.4880385050071507</v>
      </c>
      <c r="G73" s="16">
        <v>1845.7709877226844</v>
      </c>
      <c r="H73" s="13">
        <f t="shared" si="9"/>
        <v>0.78438319455962435</v>
      </c>
      <c r="I73" s="19">
        <v>57282</v>
      </c>
      <c r="J73" s="12">
        <v>1</v>
      </c>
      <c r="K73" s="12">
        <f t="shared" si="10"/>
        <v>1.4223735297747209</v>
      </c>
      <c r="L73" s="12">
        <v>1.2242326575666551</v>
      </c>
      <c r="M73" s="12">
        <f t="shared" si="12"/>
        <v>1.1834937126923046</v>
      </c>
      <c r="N73" s="12">
        <f t="shared" si="13"/>
        <v>1.4118390262808207</v>
      </c>
      <c r="O73" s="14">
        <f t="shared" si="14"/>
        <v>1.2242326575666549</v>
      </c>
      <c r="P73" s="12">
        <f t="shared" si="15"/>
        <v>1.1507936226589417</v>
      </c>
      <c r="S73" s="32"/>
      <c r="U73" s="31"/>
      <c r="V73" s="31"/>
      <c r="W73" s="31"/>
    </row>
    <row r="74" spans="1:23" x14ac:dyDescent="0.25">
      <c r="A74" s="6" t="s">
        <v>45</v>
      </c>
      <c r="B74" s="16">
        <v>106994.98112099632</v>
      </c>
      <c r="C74" s="16">
        <v>7790962.5681180852</v>
      </c>
      <c r="D74" s="11">
        <f t="shared" si="8"/>
        <v>72.819999999999993</v>
      </c>
      <c r="E74" s="12">
        <v>0.97413487528350118</v>
      </c>
      <c r="F74" s="12">
        <f t="shared" si="11"/>
        <v>1.5144552031777594</v>
      </c>
      <c r="G74" s="16">
        <v>1177.0168287407064</v>
      </c>
      <c r="H74" s="13">
        <f t="shared" si="9"/>
        <v>0.6263696535701333</v>
      </c>
      <c r="I74" s="19">
        <v>36483</v>
      </c>
      <c r="J74" s="12">
        <v>1</v>
      </c>
      <c r="K74" s="12">
        <f t="shared" si="10"/>
        <v>1.3907979468327341</v>
      </c>
      <c r="L74" s="12">
        <v>1.2398898647724292</v>
      </c>
      <c r="M74" s="12">
        <f t="shared" si="12"/>
        <v>1.1834937126923046</v>
      </c>
      <c r="N74" s="12">
        <f t="shared" si="13"/>
        <v>1.3804973010997252</v>
      </c>
      <c r="O74" s="14">
        <f t="shared" si="14"/>
        <v>1.239889864772429</v>
      </c>
      <c r="P74" s="12">
        <f t="shared" si="15"/>
        <v>1.1655115883084355</v>
      </c>
      <c r="S74" s="32"/>
      <c r="U74" s="31"/>
      <c r="V74" s="31"/>
      <c r="W74" s="31"/>
    </row>
    <row r="75" spans="1:23" x14ac:dyDescent="0.25">
      <c r="A75" s="6" t="s">
        <v>46</v>
      </c>
      <c r="B75" s="16">
        <v>67648.948733682511</v>
      </c>
      <c r="C75" s="16">
        <v>6458936.5291006118</v>
      </c>
      <c r="D75" s="11">
        <f t="shared" si="8"/>
        <v>95.48</v>
      </c>
      <c r="E75" s="12">
        <v>0.97396063541991296</v>
      </c>
      <c r="F75" s="12">
        <f t="shared" si="11"/>
        <v>1.9860759615572716</v>
      </c>
      <c r="G75" s="16">
        <v>835.49531997521262</v>
      </c>
      <c r="H75" s="13">
        <f t="shared" si="9"/>
        <v>0.52772951404269364</v>
      </c>
      <c r="I75" s="19">
        <v>23313</v>
      </c>
      <c r="J75" s="12">
        <v>1</v>
      </c>
      <c r="K75" s="12">
        <f t="shared" si="10"/>
        <v>1.6070400528651061</v>
      </c>
      <c r="L75" s="12">
        <v>1.2555470719782034</v>
      </c>
      <c r="M75" s="12">
        <f t="shared" si="12"/>
        <v>1.1834937126923046</v>
      </c>
      <c r="N75" s="12">
        <f t="shared" si="13"/>
        <v>1.5951378565029268</v>
      </c>
      <c r="O75" s="14">
        <f t="shared" si="14"/>
        <v>1.2555470719782031</v>
      </c>
      <c r="P75" s="12">
        <f t="shared" si="15"/>
        <v>1.1802295539579293</v>
      </c>
      <c r="S75" s="32"/>
      <c r="U75" s="31"/>
      <c r="V75" s="31"/>
      <c r="W75" s="31"/>
    </row>
    <row r="76" spans="1:23" x14ac:dyDescent="0.25">
      <c r="A76" s="6" t="s">
        <v>47</v>
      </c>
      <c r="B76" s="16">
        <v>43652.212864939902</v>
      </c>
      <c r="C76" s="16">
        <v>3921475.919126966</v>
      </c>
      <c r="D76" s="11">
        <f t="shared" si="8"/>
        <v>89.83</v>
      </c>
      <c r="E76" s="12">
        <v>0.97082619111610891</v>
      </c>
      <c r="F76" s="12">
        <f t="shared" si="11"/>
        <v>1.874583389069334</v>
      </c>
      <c r="G76" s="16">
        <v>542.36410213875877</v>
      </c>
      <c r="H76" s="13">
        <f t="shared" si="9"/>
        <v>0.42519176149856541</v>
      </c>
      <c r="I76" s="19">
        <v>15238</v>
      </c>
      <c r="J76" s="12">
        <v>1</v>
      </c>
      <c r="K76" s="12">
        <f t="shared" si="10"/>
        <v>1.4773393495445273</v>
      </c>
      <c r="L76" s="12">
        <v>1.2712042791839773</v>
      </c>
      <c r="M76" s="12">
        <f t="shared" si="12"/>
        <v>1.1834937126923046</v>
      </c>
      <c r="N76" s="12">
        <f t="shared" si="13"/>
        <v>1.466397753533585</v>
      </c>
      <c r="O76" s="14">
        <f t="shared" si="14"/>
        <v>1.271204279183977</v>
      </c>
      <c r="P76" s="12">
        <f t="shared" si="15"/>
        <v>1.1949475196074228</v>
      </c>
      <c r="S76" s="32"/>
      <c r="U76" s="31"/>
      <c r="V76" s="31"/>
      <c r="W76" s="31"/>
    </row>
    <row r="77" spans="1:23" x14ac:dyDescent="0.25">
      <c r="A77" s="6" t="s">
        <v>48</v>
      </c>
      <c r="B77" s="16">
        <v>28022.006919607946</v>
      </c>
      <c r="C77" s="16">
        <v>1975249.3000918315</v>
      </c>
      <c r="D77" s="11">
        <f t="shared" si="8"/>
        <v>70.489999999999995</v>
      </c>
      <c r="E77" s="12">
        <v>0.96800338193129265</v>
      </c>
      <c r="F77" s="12">
        <f t="shared" si="11"/>
        <v>1.4752834991985257</v>
      </c>
      <c r="G77" s="16">
        <v>343.52744139497736</v>
      </c>
      <c r="H77" s="13">
        <f t="shared" si="9"/>
        <v>0.33839200216857834</v>
      </c>
      <c r="I77" s="19">
        <v>9869</v>
      </c>
      <c r="J77" s="12">
        <v>1</v>
      </c>
      <c r="K77" s="12">
        <f t="shared" si="10"/>
        <v>1.2822330427604869</v>
      </c>
      <c r="L77" s="12">
        <v>1.2868614863897516</v>
      </c>
      <c r="M77" s="12">
        <f t="shared" si="12"/>
        <v>1.1834937126923046</v>
      </c>
      <c r="N77" s="12">
        <f t="shared" si="13"/>
        <v>1.272736459629406</v>
      </c>
      <c r="O77" s="14">
        <f t="shared" si="14"/>
        <v>1.2868614863897514</v>
      </c>
      <c r="P77" s="12">
        <f t="shared" si="15"/>
        <v>1.2096654852569166</v>
      </c>
      <c r="S77" s="32"/>
      <c r="U77" s="31"/>
      <c r="V77" s="31"/>
      <c r="W77" s="31"/>
    </row>
    <row r="78" spans="1:23" x14ac:dyDescent="0.25">
      <c r="A78" s="6" t="s">
        <v>49</v>
      </c>
      <c r="B78" s="16">
        <v>72094.032176208406</v>
      </c>
      <c r="C78" s="16">
        <v>6714556.1717230687</v>
      </c>
      <c r="D78" s="11">
        <f t="shared" si="8"/>
        <v>93.14</v>
      </c>
      <c r="E78" s="12">
        <v>0.9700379356508898</v>
      </c>
      <c r="F78" s="12">
        <f t="shared" si="11"/>
        <v>1.9452362933755987</v>
      </c>
      <c r="G78" s="16">
        <v>940.55863250135292</v>
      </c>
      <c r="H78" s="13">
        <f t="shared" si="9"/>
        <v>0.55992815982688138</v>
      </c>
      <c r="I78" s="19">
        <v>24998</v>
      </c>
      <c r="J78" s="12">
        <v>1</v>
      </c>
      <c r="K78" s="12">
        <f t="shared" si="10"/>
        <v>1.6100148341560812</v>
      </c>
      <c r="L78" s="12">
        <v>1.3025186935955257</v>
      </c>
      <c r="M78" s="12">
        <f t="shared" si="12"/>
        <v>1.1834937126923046</v>
      </c>
      <c r="N78" s="12">
        <f t="shared" si="13"/>
        <v>1.5980906057163586</v>
      </c>
      <c r="O78" s="14">
        <f t="shared" si="14"/>
        <v>1.3025186935955255</v>
      </c>
      <c r="P78" s="12">
        <f t="shared" si="15"/>
        <v>1.2243834509064104</v>
      </c>
      <c r="S78" s="32"/>
      <c r="U78" s="31"/>
      <c r="V78" s="31"/>
      <c r="W78" s="31"/>
    </row>
    <row r="79" spans="1:23" x14ac:dyDescent="0.25">
      <c r="A79" s="6" t="s">
        <v>50</v>
      </c>
      <c r="B79" s="16">
        <v>223688.71940345012</v>
      </c>
      <c r="C79" s="16">
        <v>5015892.0440062694</v>
      </c>
      <c r="D79" s="11">
        <f t="shared" si="8"/>
        <v>22.42</v>
      </c>
      <c r="E79" s="12">
        <v>0.99981587126627003</v>
      </c>
      <c r="F79" s="12">
        <f t="shared" si="11"/>
        <v>0.45429758765122019</v>
      </c>
      <c r="G79" s="16">
        <v>600.44514611425336</v>
      </c>
      <c r="H79" s="13">
        <f t="shared" si="9"/>
        <v>0.44737946090325209</v>
      </c>
      <c r="I79" s="19">
        <v>75465</v>
      </c>
      <c r="J79" s="12">
        <v>0.60386367193614032</v>
      </c>
      <c r="K79" s="12">
        <f t="shared" si="10"/>
        <v>0.59818410002228584</v>
      </c>
      <c r="L79" s="12">
        <v>0.77966797255358045</v>
      </c>
      <c r="M79" s="12">
        <f t="shared" si="12"/>
        <v>0.71466885905971056</v>
      </c>
      <c r="N79" s="12">
        <f t="shared" si="13"/>
        <v>0.5937537781976957</v>
      </c>
      <c r="O79" s="14">
        <f t="shared" si="14"/>
        <v>0.77966797255358022</v>
      </c>
      <c r="P79" s="12">
        <f t="shared" si="15"/>
        <v>0.73289739908546403</v>
      </c>
      <c r="S79" s="32"/>
      <c r="U79" s="31"/>
      <c r="V79" s="31"/>
      <c r="W79" s="31"/>
    </row>
    <row r="80" spans="1:23" x14ac:dyDescent="0.25">
      <c r="A80" s="6" t="s">
        <v>20</v>
      </c>
      <c r="B80" s="16">
        <f>SUM(B52:B79)</f>
        <v>10465590.666649995</v>
      </c>
      <c r="C80" s="16">
        <f>SUM(C52:C79)</f>
        <v>516530078.15999997</v>
      </c>
      <c r="D80" s="11">
        <f>ROUND(SUM(C52:C79)/SUM(B52:B79),2)</f>
        <v>49.36</v>
      </c>
      <c r="E80" s="12"/>
      <c r="F80" s="12"/>
      <c r="G80" s="16">
        <f>SUM(G52:G79)</f>
        <v>74418</v>
      </c>
      <c r="H80" s="13"/>
      <c r="I80" s="16">
        <f>SUM(I52:I79)</f>
        <v>3520953</v>
      </c>
      <c r="J80" s="12">
        <f>SUMPRODUCT(J52:J79,I52:I79)/SUM(I52:I79)</f>
        <v>0.84495590409611998</v>
      </c>
      <c r="K80" s="12">
        <f>SUMPRODUCT(K52:K79,I52:I79)/SUM(I52:I79)</f>
        <v>1.007461547172025</v>
      </c>
      <c r="L80" s="12">
        <f>SUMPRODUCT(L52:L79,I52:I79)/SUM(I52:I79)</f>
        <v>1.0000000000000002</v>
      </c>
      <c r="M80" s="12"/>
      <c r="N80" s="12"/>
      <c r="O80" s="14"/>
      <c r="P80" s="12"/>
    </row>
    <row r="81" spans="1:16" x14ac:dyDescent="0.25">
      <c r="A81" s="6"/>
      <c r="B81" s="10"/>
      <c r="C81" s="10"/>
      <c r="D81" s="11"/>
      <c r="E81" s="12"/>
      <c r="F81" s="12"/>
      <c r="G81" s="10"/>
      <c r="H81" s="13"/>
      <c r="I81" s="13"/>
      <c r="J81" s="12"/>
      <c r="K81" s="12"/>
      <c r="L81" s="12"/>
      <c r="M81" s="12"/>
      <c r="N81" s="12"/>
      <c r="O81" s="14"/>
      <c r="P81" s="12"/>
    </row>
    <row r="82" spans="1:16" x14ac:dyDescent="0.25">
      <c r="A82" s="9" t="s">
        <v>216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25">
      <c r="A83" s="39" t="s">
        <v>51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16" ht="64.5" x14ac:dyDescent="0.25">
      <c r="A84" s="4" t="s">
        <v>0</v>
      </c>
      <c r="B84" s="24" t="s">
        <v>10</v>
      </c>
      <c r="C84" s="25" t="s">
        <v>1</v>
      </c>
      <c r="D84" s="26" t="s">
        <v>2</v>
      </c>
      <c r="E84" s="27" t="s">
        <v>12</v>
      </c>
      <c r="F84" s="27" t="s">
        <v>13</v>
      </c>
      <c r="G84" s="24" t="s">
        <v>11</v>
      </c>
      <c r="H84" s="20" t="s">
        <v>3</v>
      </c>
      <c r="I84" s="20" t="s">
        <v>22</v>
      </c>
      <c r="J84" s="27" t="s">
        <v>6</v>
      </c>
      <c r="K84" s="27" t="s">
        <v>4</v>
      </c>
      <c r="L84" s="27" t="s">
        <v>8</v>
      </c>
      <c r="M84" s="27" t="s">
        <v>7</v>
      </c>
      <c r="N84" s="27" t="s">
        <v>5</v>
      </c>
      <c r="O84" s="3" t="s">
        <v>9</v>
      </c>
      <c r="P84" s="3" t="s">
        <v>14</v>
      </c>
    </row>
    <row r="85" spans="1:16" x14ac:dyDescent="0.25">
      <c r="A85" s="6" t="s">
        <v>52</v>
      </c>
      <c r="B85" s="16">
        <v>6855068.8333299998</v>
      </c>
      <c r="C85" s="16">
        <v>380186620.04000002</v>
      </c>
      <c r="D85" s="11">
        <f t="shared" ref="D85:D86" si="16">ROUND(C85/B85,2)</f>
        <v>55.46</v>
      </c>
      <c r="E85" s="12">
        <v>1.033700104878438</v>
      </c>
      <c r="F85" s="12">
        <f>D85/(E85*D$87)</f>
        <v>1.0869514691420594</v>
      </c>
      <c r="G85" s="16">
        <v>55843</v>
      </c>
      <c r="H85" s="13">
        <f t="shared" ref="H85:H86" si="17">MIN(SQRT(G85/3000),1)</f>
        <v>1</v>
      </c>
      <c r="I85" s="19">
        <v>2272152</v>
      </c>
      <c r="J85" s="12">
        <v>1</v>
      </c>
      <c r="K85" s="12">
        <f t="shared" ref="K85:K86" si="18">F85*H85+M85*(1-H85)</f>
        <v>1.0869514691420594</v>
      </c>
      <c r="L85" s="12">
        <v>1.1047308001200047</v>
      </c>
      <c r="M85" s="12">
        <f>J85/$J$87</f>
        <v>1.0438295521407823</v>
      </c>
      <c r="N85" s="12">
        <f>K85/$K$87</f>
        <v>1.0964989688848059</v>
      </c>
      <c r="O85" s="14">
        <f>L85/$L$87</f>
        <v>1.0817924058301873</v>
      </c>
      <c r="P85" s="12">
        <f>O85/$O$85</f>
        <v>1</v>
      </c>
    </row>
    <row r="86" spans="1:16" x14ac:dyDescent="0.25">
      <c r="A86" s="6" t="s">
        <v>53</v>
      </c>
      <c r="B86" s="16">
        <v>3610521.8333299998</v>
      </c>
      <c r="C86" s="16">
        <v>136343458.12</v>
      </c>
      <c r="D86" s="11">
        <f t="shared" si="16"/>
        <v>37.76</v>
      </c>
      <c r="E86" s="12">
        <v>0.93505300198107366</v>
      </c>
      <c r="F86" s="12">
        <f>D86/(E86*D$87)</f>
        <v>0.81812677425933689</v>
      </c>
      <c r="G86" s="16">
        <v>18575</v>
      </c>
      <c r="H86" s="13">
        <f t="shared" si="17"/>
        <v>1</v>
      </c>
      <c r="I86" s="19">
        <v>1255161</v>
      </c>
      <c r="J86" s="12">
        <v>0.88200000000000001</v>
      </c>
      <c r="K86" s="12">
        <f t="shared" si="18"/>
        <v>0.81812677425933689</v>
      </c>
      <c r="L86" s="12">
        <v>0.87</v>
      </c>
      <c r="M86" s="12">
        <f>J86/$J$87</f>
        <v>0.92065766498817014</v>
      </c>
      <c r="N86" s="12">
        <f>K86/$K$87</f>
        <v>0.82531298761708716</v>
      </c>
      <c r="O86" s="14">
        <f>L86/$L$87</f>
        <v>0.85193550588978484</v>
      </c>
      <c r="P86" s="12">
        <f>O86/$O$85</f>
        <v>0.78752217273700853</v>
      </c>
    </row>
    <row r="87" spans="1:16" x14ac:dyDescent="0.25">
      <c r="A87" s="6" t="s">
        <v>20</v>
      </c>
      <c r="B87" s="16">
        <f>SUM(B85:B86)</f>
        <v>10465590.66666</v>
      </c>
      <c r="C87" s="16">
        <f>SUM(C85:C86)</f>
        <v>516530078.16000003</v>
      </c>
      <c r="D87" s="11">
        <f>ROUND(SUM(C85:C86)/SUM(B85:B86),2)</f>
        <v>49.36</v>
      </c>
      <c r="E87" s="12"/>
      <c r="F87" s="12"/>
      <c r="G87" s="16">
        <f>SUM(G85:G86)</f>
        <v>74418</v>
      </c>
      <c r="H87" s="13"/>
      <c r="I87" s="16">
        <f>SUM(I85:I86)</f>
        <v>3527313</v>
      </c>
      <c r="J87" s="12">
        <f>SUMPRODUCT(J85:J86,I85:I86)/SUM(I85:I86)</f>
        <v>0.95801081503115837</v>
      </c>
      <c r="K87" s="12">
        <f>SUMPRODUCT(K85:K86,I85:I86)/SUM(I85:I86)</f>
        <v>0.99129274170457571</v>
      </c>
      <c r="L87" s="12">
        <f>SUMPRODUCT(L85:L86,I85:I86)/SUM(I85:I86)</f>
        <v>1.0212040629664192</v>
      </c>
      <c r="M87" s="12"/>
      <c r="N87" s="12"/>
      <c r="O87" s="14"/>
      <c r="P87" s="12"/>
    </row>
    <row r="88" spans="1:16" x14ac:dyDescent="0.25">
      <c r="A88" s="6"/>
      <c r="B88" s="10"/>
      <c r="C88" s="10"/>
      <c r="D88" s="11"/>
      <c r="E88" s="12"/>
      <c r="F88" s="12"/>
      <c r="G88" s="10"/>
      <c r="H88" s="13"/>
      <c r="I88" s="13"/>
      <c r="J88" s="12"/>
      <c r="K88" s="12"/>
      <c r="L88" s="12"/>
      <c r="M88" s="12"/>
      <c r="N88" s="12"/>
      <c r="O88" s="14"/>
      <c r="P88" s="12"/>
    </row>
    <row r="89" spans="1:16" x14ac:dyDescent="0.25">
      <c r="A89" s="9" t="s">
        <v>216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25">
      <c r="A90" s="39" t="s">
        <v>54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  <row r="91" spans="1:16" ht="64.5" x14ac:dyDescent="0.25">
      <c r="A91" s="4" t="s">
        <v>0</v>
      </c>
      <c r="B91" s="24" t="s">
        <v>10</v>
      </c>
      <c r="C91" s="25" t="s">
        <v>1</v>
      </c>
      <c r="D91" s="26" t="s">
        <v>2</v>
      </c>
      <c r="E91" s="27" t="s">
        <v>12</v>
      </c>
      <c r="F91" s="27" t="s">
        <v>13</v>
      </c>
      <c r="G91" s="24" t="s">
        <v>11</v>
      </c>
      <c r="H91" s="2" t="s">
        <v>3</v>
      </c>
      <c r="I91" s="20" t="s">
        <v>22</v>
      </c>
      <c r="J91" s="3" t="s">
        <v>6</v>
      </c>
      <c r="K91" s="3" t="s">
        <v>4</v>
      </c>
      <c r="L91" s="3" t="s">
        <v>8</v>
      </c>
      <c r="M91" s="3" t="s">
        <v>7</v>
      </c>
      <c r="N91" s="3" t="s">
        <v>5</v>
      </c>
      <c r="O91" s="3" t="s">
        <v>9</v>
      </c>
      <c r="P91" s="3" t="s">
        <v>14</v>
      </c>
    </row>
    <row r="92" spans="1:16" x14ac:dyDescent="0.25">
      <c r="A92" s="6" t="s">
        <v>55</v>
      </c>
      <c r="B92" s="16">
        <v>10273437.25</v>
      </c>
      <c r="C92" s="16">
        <v>504728180.52999997</v>
      </c>
      <c r="D92" s="11">
        <f t="shared" ref="D92:D94" si="19">ROUND(C92/B92,2)</f>
        <v>49.13</v>
      </c>
      <c r="E92" s="12">
        <v>0.99571841666254868</v>
      </c>
      <c r="F92" s="12">
        <f>D92/(E92*D$95)</f>
        <v>0.99962031424526987</v>
      </c>
      <c r="G92" s="10">
        <v>73369</v>
      </c>
      <c r="H92" s="13">
        <f t="shared" ref="H92:H94" si="20">MIN(SQRT(G92/3000),1)</f>
        <v>1</v>
      </c>
      <c r="I92" s="19">
        <v>3468365</v>
      </c>
      <c r="J92" s="12">
        <v>1</v>
      </c>
      <c r="K92" s="12">
        <f t="shared" ref="K92:K94" si="21">F92*H92+M92*(1-H92)</f>
        <v>0.99962031424526987</v>
      </c>
      <c r="L92" s="12">
        <v>1.0002756765921517</v>
      </c>
      <c r="M92" s="12">
        <f>J92/$J$95</f>
        <v>1.000027029780439</v>
      </c>
      <c r="N92" s="12">
        <f>K92/$K$95</f>
        <v>1.0002445724904701</v>
      </c>
      <c r="O92" s="14">
        <f>L92/$L$95</f>
        <v>1.0002756765921517</v>
      </c>
      <c r="P92" s="12">
        <f>O92/$O$92</f>
        <v>1</v>
      </c>
    </row>
    <row r="93" spans="1:16" x14ac:dyDescent="0.25">
      <c r="A93" s="6" t="s">
        <v>56</v>
      </c>
      <c r="B93" s="16">
        <v>170372.83332999999</v>
      </c>
      <c r="C93" s="16">
        <v>10218680.93</v>
      </c>
      <c r="D93" s="11">
        <f t="shared" si="19"/>
        <v>59.98</v>
      </c>
      <c r="E93" s="12">
        <v>1.2677977234884177</v>
      </c>
      <c r="F93" s="12">
        <f t="shared" ref="F93:F94" si="22">D93/(E93*D$95)</f>
        <v>0.95847622086196438</v>
      </c>
      <c r="G93" s="10">
        <v>972</v>
      </c>
      <c r="H93" s="13">
        <f t="shared" si="20"/>
        <v>0.56920997883030833</v>
      </c>
      <c r="I93" s="19">
        <v>52595</v>
      </c>
      <c r="J93" s="12">
        <v>1</v>
      </c>
      <c r="K93" s="12">
        <f t="shared" si="21"/>
        <v>0.97637589471557185</v>
      </c>
      <c r="L93" s="12">
        <v>0.97496171140337018</v>
      </c>
      <c r="M93" s="12">
        <f t="shared" ref="M93:M94" si="23">J93/$J$95</f>
        <v>1.000027029780439</v>
      </c>
      <c r="N93" s="12">
        <f t="shared" ref="N93:N94" si="24">K93/$K$95</f>
        <v>0.97698563692869511</v>
      </c>
      <c r="O93" s="14">
        <f t="shared" ref="O93:O94" si="25">L93/$L$95</f>
        <v>0.97496171140337018</v>
      </c>
      <c r="P93" s="12">
        <f t="shared" ref="P93:P94" si="26">O93/$O$92</f>
        <v>0.9746930113556056</v>
      </c>
    </row>
    <row r="94" spans="1:16" x14ac:dyDescent="0.25">
      <c r="A94" s="6" t="s">
        <v>57</v>
      </c>
      <c r="B94" s="16">
        <v>21780.583330000001</v>
      </c>
      <c r="C94" s="16">
        <v>1583216.7</v>
      </c>
      <c r="D94" s="11">
        <f t="shared" si="19"/>
        <v>72.69</v>
      </c>
      <c r="E94" s="12">
        <v>1.0297949022513064</v>
      </c>
      <c r="F94" s="12">
        <f t="shared" si="22"/>
        <v>1.4300419585912303</v>
      </c>
      <c r="G94" s="10">
        <v>77</v>
      </c>
      <c r="H94" s="13">
        <f t="shared" si="20"/>
        <v>0.16020819787597221</v>
      </c>
      <c r="I94" s="19">
        <v>6356</v>
      </c>
      <c r="J94" s="12">
        <v>0.98499999999999999</v>
      </c>
      <c r="K94" s="12">
        <f t="shared" si="21"/>
        <v>1.0563217290622995</v>
      </c>
      <c r="L94" s="12">
        <v>1.0567560958466933</v>
      </c>
      <c r="M94" s="12">
        <f t="shared" si="23"/>
        <v>0.98502662433373245</v>
      </c>
      <c r="N94" s="12">
        <f t="shared" si="24"/>
        <v>1.056981397077799</v>
      </c>
      <c r="O94" s="14">
        <f t="shared" si="25"/>
        <v>1.0567560958466933</v>
      </c>
      <c r="P94" s="12">
        <f t="shared" si="26"/>
        <v>1.0564648532162306</v>
      </c>
    </row>
    <row r="95" spans="1:16" x14ac:dyDescent="0.25">
      <c r="A95" s="28" t="s">
        <v>20</v>
      </c>
      <c r="B95" s="16">
        <f>SUM(B92:B94)</f>
        <v>10465590.66666</v>
      </c>
      <c r="C95" s="16">
        <f>SUM(C92:C94)</f>
        <v>516530078.15999997</v>
      </c>
      <c r="D95" s="11">
        <f>ROUND(SUM(C92:C94)/SUM(B92:B94),2)</f>
        <v>49.36</v>
      </c>
      <c r="E95" s="10"/>
      <c r="F95" s="10"/>
      <c r="G95" s="16">
        <f>SUM(G92:G94)</f>
        <v>74418</v>
      </c>
      <c r="H95" s="10"/>
      <c r="I95" s="16">
        <f>SUM(I92:I94)</f>
        <v>3527316</v>
      </c>
      <c r="J95" s="12">
        <f>SUMPRODUCT(J92:J94,I92:I94)/SUM(I92:I94)</f>
        <v>0.99997297095015025</v>
      </c>
      <c r="K95" s="12">
        <f>SUMPRODUCT(K92:K94,I92:I94)/SUM(I92:I94)</f>
        <v>0.99937589439386221</v>
      </c>
      <c r="L95" s="12">
        <f>SUMPRODUCT(L92:L94,I92:I94)/SUM(I92:I94)</f>
        <v>1</v>
      </c>
      <c r="M95" s="10"/>
      <c r="N95" s="10"/>
      <c r="O95" s="10"/>
      <c r="P95" s="10"/>
    </row>
    <row r="96" spans="1:1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23" x14ac:dyDescent="0.25">
      <c r="A97" s="9" t="s">
        <v>216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23" x14ac:dyDescent="0.25">
      <c r="A98" s="39" t="s">
        <v>58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1:23" ht="64.5" x14ac:dyDescent="0.25">
      <c r="A99" s="4" t="s">
        <v>0</v>
      </c>
      <c r="B99" s="24" t="s">
        <v>10</v>
      </c>
      <c r="C99" s="25" t="s">
        <v>1</v>
      </c>
      <c r="D99" s="26" t="s">
        <v>2</v>
      </c>
      <c r="E99" s="27" t="s">
        <v>12</v>
      </c>
      <c r="F99" s="27" t="s">
        <v>13</v>
      </c>
      <c r="G99" s="24" t="s">
        <v>11</v>
      </c>
      <c r="H99" s="2" t="s">
        <v>3</v>
      </c>
      <c r="I99" s="20" t="s">
        <v>22</v>
      </c>
      <c r="J99" s="3" t="s">
        <v>6</v>
      </c>
      <c r="K99" s="3" t="s">
        <v>4</v>
      </c>
      <c r="L99" s="3" t="s">
        <v>8</v>
      </c>
      <c r="M99" s="3" t="s">
        <v>7</v>
      </c>
      <c r="N99" s="3" t="s">
        <v>5</v>
      </c>
      <c r="O99" s="3" t="s">
        <v>9</v>
      </c>
      <c r="P99" s="3" t="s">
        <v>14</v>
      </c>
    </row>
    <row r="100" spans="1:23" x14ac:dyDescent="0.25">
      <c r="A100" s="6" t="s">
        <v>59</v>
      </c>
      <c r="B100" s="16">
        <v>1930924.3333300001</v>
      </c>
      <c r="C100" s="16">
        <v>76495377.260000005</v>
      </c>
      <c r="D100" s="11">
        <f t="shared" ref="D100:D166" si="27">ROUND(C100/B100,2)</f>
        <v>39.619999999999997</v>
      </c>
      <c r="E100" s="12">
        <v>0.72726799017105848</v>
      </c>
      <c r="F100" s="12">
        <f>D100/(E100*D$223)</f>
        <v>1.1036842553142927</v>
      </c>
      <c r="G100" s="16">
        <v>11941</v>
      </c>
      <c r="H100" s="13">
        <f t="shared" ref="H100:H166" si="28">MIN(SQRT(G100/3000),1)</f>
        <v>1</v>
      </c>
      <c r="I100" s="19">
        <v>681068</v>
      </c>
      <c r="J100" s="12">
        <v>1.1519999999999999</v>
      </c>
      <c r="K100" s="12">
        <f t="shared" ref="K100:K166" si="29">F100*H100+M100*(1-H100)</f>
        <v>1.1036842553142927</v>
      </c>
      <c r="L100" s="12">
        <v>1.0663719671458463</v>
      </c>
      <c r="M100" s="12">
        <f>J100/$J$223</f>
        <v>1.0727433835804985</v>
      </c>
      <c r="N100" s="12">
        <f>K100/$K$223</f>
        <v>1.0731481374271075</v>
      </c>
      <c r="O100" s="14">
        <f>L100/$L$223</f>
        <v>1.0955629728107339</v>
      </c>
      <c r="P100" s="12">
        <f>O100/$O$166</f>
        <v>1.1515895973497261</v>
      </c>
      <c r="U100" s="32"/>
      <c r="V100" s="32"/>
      <c r="W100" s="31"/>
    </row>
    <row r="101" spans="1:23" x14ac:dyDescent="0.25">
      <c r="A101" s="28" t="s">
        <v>60</v>
      </c>
      <c r="B101" s="16">
        <v>33502.166669999999</v>
      </c>
      <c r="C101" s="16">
        <v>1423762.44</v>
      </c>
      <c r="D101" s="11">
        <f t="shared" si="27"/>
        <v>42.5</v>
      </c>
      <c r="E101" s="29">
        <v>1.3427510080723588</v>
      </c>
      <c r="F101" s="12">
        <f t="shared" ref="F101:F167" si="30">D101/(E101*D$223)</f>
        <v>0.64123658408429152</v>
      </c>
      <c r="G101" s="16">
        <v>218</v>
      </c>
      <c r="H101" s="13">
        <f t="shared" si="28"/>
        <v>0.2695675549220764</v>
      </c>
      <c r="I101" s="19">
        <v>10398</v>
      </c>
      <c r="J101" s="12">
        <v>2.0859999999999999</v>
      </c>
      <c r="K101" s="12">
        <f t="shared" si="29"/>
        <v>1.5917106323205701</v>
      </c>
      <c r="L101" s="12">
        <v>1.7</v>
      </c>
      <c r="M101" s="12">
        <f t="shared" ref="M101:M167" si="31">J101/$J$223</f>
        <v>1.9424849810320484</v>
      </c>
      <c r="N101" s="12">
        <f t="shared" ref="N101:N167" si="32">K101/$K$223</f>
        <v>1.5476720739404959</v>
      </c>
      <c r="O101" s="14">
        <f t="shared" ref="O101:O167" si="33">L101/$L$223</f>
        <v>1.7465360222879167</v>
      </c>
      <c r="P101" s="12">
        <f t="shared" ref="P101:P167" si="34">O101/$O$166</f>
        <v>1.8358531317494597</v>
      </c>
      <c r="U101" s="32"/>
      <c r="V101" s="32"/>
      <c r="W101" s="31"/>
    </row>
    <row r="102" spans="1:23" x14ac:dyDescent="0.25">
      <c r="A102" s="28" t="s">
        <v>61</v>
      </c>
      <c r="B102" s="16">
        <v>39930.666669999999</v>
      </c>
      <c r="C102" s="16">
        <v>1637587.03</v>
      </c>
      <c r="D102" s="11">
        <f t="shared" si="27"/>
        <v>41.01</v>
      </c>
      <c r="E102" s="29">
        <v>1.3345996814479171</v>
      </c>
      <c r="F102" s="12">
        <f t="shared" si="30"/>
        <v>0.62253475368227296</v>
      </c>
      <c r="G102" s="16">
        <v>245</v>
      </c>
      <c r="H102" s="13">
        <f t="shared" si="28"/>
        <v>0.28577380332470409</v>
      </c>
      <c r="I102" s="19">
        <v>13065</v>
      </c>
      <c r="J102" s="12">
        <v>2.0619999999999998</v>
      </c>
      <c r="K102" s="12">
        <f t="shared" si="29"/>
        <v>1.5493156713033431</v>
      </c>
      <c r="L102" s="12">
        <v>1.65</v>
      </c>
      <c r="M102" s="12">
        <f t="shared" si="31"/>
        <v>1.9201361605407878</v>
      </c>
      <c r="N102" s="12">
        <f t="shared" si="32"/>
        <v>1.5064500729625296</v>
      </c>
      <c r="O102" s="14">
        <f t="shared" si="33"/>
        <v>1.6951673157500369</v>
      </c>
      <c r="P102" s="12">
        <f t="shared" si="34"/>
        <v>1.7818574514038876</v>
      </c>
      <c r="U102" s="32"/>
      <c r="V102" s="32"/>
      <c r="W102" s="31"/>
    </row>
    <row r="103" spans="1:23" x14ac:dyDescent="0.25">
      <c r="A103" s="28" t="s">
        <v>62</v>
      </c>
      <c r="B103" s="16">
        <v>35736.25</v>
      </c>
      <c r="C103" s="16">
        <v>1926133.68</v>
      </c>
      <c r="D103" s="11">
        <f t="shared" si="27"/>
        <v>53.9</v>
      </c>
      <c r="E103" s="29">
        <v>1.3061525757144017</v>
      </c>
      <c r="F103" s="12">
        <f t="shared" si="30"/>
        <v>0.83602584404439917</v>
      </c>
      <c r="G103" s="16">
        <v>231</v>
      </c>
      <c r="H103" s="13">
        <f t="shared" si="28"/>
        <v>0.27748873851023215</v>
      </c>
      <c r="I103" s="19">
        <v>12794</v>
      </c>
      <c r="J103" s="12">
        <v>2.0289999999999999</v>
      </c>
      <c r="K103" s="12">
        <f t="shared" si="29"/>
        <v>1.5971052539920967</v>
      </c>
      <c r="L103" s="12">
        <v>1.6</v>
      </c>
      <c r="M103" s="12">
        <f t="shared" si="31"/>
        <v>1.8894065323653049</v>
      </c>
      <c r="N103" s="12">
        <f t="shared" si="32"/>
        <v>1.5529174402407284</v>
      </c>
      <c r="O103" s="14">
        <f t="shared" si="33"/>
        <v>1.643798609212157</v>
      </c>
      <c r="P103" s="12">
        <f t="shared" si="34"/>
        <v>1.7278617710583153</v>
      </c>
      <c r="U103" s="32"/>
      <c r="V103" s="32"/>
      <c r="W103" s="31"/>
    </row>
    <row r="104" spans="1:23" x14ac:dyDescent="0.25">
      <c r="A104" s="28" t="s">
        <v>63</v>
      </c>
      <c r="B104" s="16">
        <v>35138</v>
      </c>
      <c r="C104" s="16">
        <v>1406362.17</v>
      </c>
      <c r="D104" s="11">
        <f t="shared" si="27"/>
        <v>40.020000000000003</v>
      </c>
      <c r="E104" s="29">
        <v>1.1725236271123924</v>
      </c>
      <c r="F104" s="12">
        <f t="shared" si="30"/>
        <v>0.69148112593461508</v>
      </c>
      <c r="G104" s="16">
        <v>229</v>
      </c>
      <c r="H104" s="13">
        <f t="shared" si="28"/>
        <v>0.27628487713469468</v>
      </c>
      <c r="I104" s="19">
        <v>12670</v>
      </c>
      <c r="J104" s="12">
        <v>1.9550000000000001</v>
      </c>
      <c r="K104" s="12">
        <f t="shared" si="29"/>
        <v>1.5085674722492475</v>
      </c>
      <c r="L104" s="12">
        <v>1.56</v>
      </c>
      <c r="M104" s="12">
        <f t="shared" si="31"/>
        <v>1.820497669183919</v>
      </c>
      <c r="N104" s="12">
        <f t="shared" si="32"/>
        <v>1.4668292722599234</v>
      </c>
      <c r="O104" s="14">
        <f t="shared" si="33"/>
        <v>1.6027036439818532</v>
      </c>
      <c r="P104" s="12">
        <f t="shared" si="34"/>
        <v>1.6846652267818574</v>
      </c>
      <c r="U104" s="32"/>
      <c r="V104" s="32"/>
      <c r="W104" s="31"/>
    </row>
    <row r="105" spans="1:23" x14ac:dyDescent="0.25">
      <c r="A105" s="28" t="s">
        <v>64</v>
      </c>
      <c r="B105" s="16">
        <v>36043.25</v>
      </c>
      <c r="C105" s="16">
        <v>1276109.8400000001</v>
      </c>
      <c r="D105" s="11">
        <f t="shared" si="27"/>
        <v>35.4</v>
      </c>
      <c r="E105" s="29">
        <v>1.1846738631488318</v>
      </c>
      <c r="F105" s="12">
        <f t="shared" si="30"/>
        <v>0.6053817215558569</v>
      </c>
      <c r="G105" s="16">
        <v>197</v>
      </c>
      <c r="H105" s="13">
        <f t="shared" si="28"/>
        <v>0.25625508125043428</v>
      </c>
      <c r="I105" s="19">
        <v>10671</v>
      </c>
      <c r="J105" s="12">
        <v>1.9350000000000001</v>
      </c>
      <c r="K105" s="12">
        <f t="shared" si="29"/>
        <v>1.4952665152287741</v>
      </c>
      <c r="L105" s="12">
        <v>1.51</v>
      </c>
      <c r="M105" s="12">
        <f t="shared" si="31"/>
        <v>1.8018736521078687</v>
      </c>
      <c r="N105" s="12">
        <f t="shared" si="32"/>
        <v>1.4538963186694474</v>
      </c>
      <c r="O105" s="14">
        <f t="shared" si="33"/>
        <v>1.5513349374439731</v>
      </c>
      <c r="P105" s="12">
        <f t="shared" si="34"/>
        <v>1.6306695464362848</v>
      </c>
      <c r="U105" s="32"/>
      <c r="V105" s="32"/>
      <c r="W105" s="31"/>
    </row>
    <row r="106" spans="1:23" x14ac:dyDescent="0.25">
      <c r="A106" s="28" t="s">
        <v>65</v>
      </c>
      <c r="B106" s="16">
        <v>41582.916669999999</v>
      </c>
      <c r="C106" s="16">
        <v>2042718.03</v>
      </c>
      <c r="D106" s="11">
        <f t="shared" si="27"/>
        <v>49.12</v>
      </c>
      <c r="E106" s="29">
        <v>1.1673006329773687</v>
      </c>
      <c r="F106" s="12">
        <f t="shared" si="30"/>
        <v>0.85251197100177034</v>
      </c>
      <c r="G106" s="16">
        <v>308</v>
      </c>
      <c r="H106" s="13">
        <f t="shared" si="28"/>
        <v>0.32041639575194442</v>
      </c>
      <c r="I106" s="19">
        <v>12609</v>
      </c>
      <c r="J106" s="12">
        <v>1.603</v>
      </c>
      <c r="K106" s="12">
        <f t="shared" si="29"/>
        <v>1.2875834315908603</v>
      </c>
      <c r="L106" s="12">
        <v>1.3</v>
      </c>
      <c r="M106" s="12">
        <f t="shared" si="31"/>
        <v>1.4927149686454331</v>
      </c>
      <c r="N106" s="12">
        <f t="shared" si="32"/>
        <v>1.2519592942822706</v>
      </c>
      <c r="O106" s="14">
        <f t="shared" si="33"/>
        <v>1.3355863699848776</v>
      </c>
      <c r="P106" s="12">
        <f t="shared" si="34"/>
        <v>1.403887688984881</v>
      </c>
      <c r="U106" s="32"/>
      <c r="V106" s="32"/>
      <c r="W106" s="31"/>
    </row>
    <row r="107" spans="1:23" x14ac:dyDescent="0.25">
      <c r="A107" s="28" t="s">
        <v>66</v>
      </c>
      <c r="B107" s="16">
        <v>45799.916669999999</v>
      </c>
      <c r="C107" s="16">
        <v>2849573.13</v>
      </c>
      <c r="D107" s="11">
        <f t="shared" si="27"/>
        <v>62.22</v>
      </c>
      <c r="E107" s="29">
        <v>1.1926796461611182</v>
      </c>
      <c r="F107" s="12">
        <f t="shared" si="30"/>
        <v>1.0568930643584478</v>
      </c>
      <c r="G107" s="16">
        <v>319</v>
      </c>
      <c r="H107" s="13">
        <f t="shared" si="28"/>
        <v>0.32608792270388265</v>
      </c>
      <c r="I107" s="19">
        <v>14149</v>
      </c>
      <c r="J107" s="12">
        <v>1.5289999999999999</v>
      </c>
      <c r="K107" s="12">
        <f t="shared" si="29"/>
        <v>1.3041601940769578</v>
      </c>
      <c r="L107" s="12">
        <v>1.2622208289967347</v>
      </c>
      <c r="M107" s="12">
        <f t="shared" si="31"/>
        <v>1.423806105464047</v>
      </c>
      <c r="N107" s="12">
        <f t="shared" si="32"/>
        <v>1.2680774201872753</v>
      </c>
      <c r="O107" s="14">
        <f t="shared" si="33"/>
        <v>1.2967730270146551</v>
      </c>
      <c r="P107" s="12">
        <f t="shared" si="34"/>
        <v>1.3630894481606204</v>
      </c>
      <c r="U107" s="32"/>
      <c r="V107" s="32"/>
      <c r="W107" s="31"/>
    </row>
    <row r="108" spans="1:23" x14ac:dyDescent="0.25">
      <c r="A108" s="28" t="s">
        <v>67</v>
      </c>
      <c r="B108" s="16">
        <v>46077.333330000001</v>
      </c>
      <c r="C108" s="16">
        <v>1763919.97</v>
      </c>
      <c r="D108" s="11">
        <f t="shared" si="27"/>
        <v>38.28</v>
      </c>
      <c r="E108" s="29">
        <v>1.1643592001314158</v>
      </c>
      <c r="F108" s="12">
        <f t="shared" si="30"/>
        <v>0.66605454932973307</v>
      </c>
      <c r="G108" s="16">
        <v>374</v>
      </c>
      <c r="H108" s="13">
        <f t="shared" si="28"/>
        <v>0.35308167138307628</v>
      </c>
      <c r="I108" s="19">
        <v>14984</v>
      </c>
      <c r="J108" s="12">
        <v>1.504</v>
      </c>
      <c r="K108" s="12">
        <f t="shared" si="29"/>
        <v>1.1411976470323022</v>
      </c>
      <c r="L108" s="12">
        <v>1.19</v>
      </c>
      <c r="M108" s="12">
        <f t="shared" si="31"/>
        <v>1.4005260841189842</v>
      </c>
      <c r="N108" s="12">
        <f t="shared" si="32"/>
        <v>1.1096236296314348</v>
      </c>
      <c r="O108" s="14">
        <f t="shared" si="33"/>
        <v>1.2225752156015417</v>
      </c>
      <c r="P108" s="12">
        <f t="shared" si="34"/>
        <v>1.2850971922246219</v>
      </c>
      <c r="U108" s="32"/>
      <c r="V108" s="32"/>
      <c r="W108" s="31"/>
    </row>
    <row r="109" spans="1:23" x14ac:dyDescent="0.25">
      <c r="A109" s="28" t="s">
        <v>68</v>
      </c>
      <c r="B109" s="16">
        <v>43329.666669999999</v>
      </c>
      <c r="C109" s="16">
        <v>1707369.82</v>
      </c>
      <c r="D109" s="11">
        <f t="shared" si="27"/>
        <v>39.4</v>
      </c>
      <c r="E109" s="29">
        <v>1.1432932279370625</v>
      </c>
      <c r="F109" s="12">
        <f t="shared" si="30"/>
        <v>0.69817362720064724</v>
      </c>
      <c r="G109" s="16">
        <v>339</v>
      </c>
      <c r="H109" s="13">
        <f t="shared" si="28"/>
        <v>0.33615472627943221</v>
      </c>
      <c r="I109" s="19">
        <v>15432</v>
      </c>
      <c r="J109" s="12">
        <v>1.484</v>
      </c>
      <c r="K109" s="12">
        <f t="shared" si="29"/>
        <v>1.1520635204982868</v>
      </c>
      <c r="L109" s="12">
        <v>1.17</v>
      </c>
      <c r="M109" s="12">
        <f t="shared" si="31"/>
        <v>1.3819020670429338</v>
      </c>
      <c r="N109" s="12">
        <f t="shared" si="32"/>
        <v>1.1201888721955044</v>
      </c>
      <c r="O109" s="14">
        <f t="shared" si="33"/>
        <v>1.2020277329863898</v>
      </c>
      <c r="P109" s="12">
        <f t="shared" si="34"/>
        <v>1.2634989200863929</v>
      </c>
      <c r="U109" s="32"/>
      <c r="V109" s="32"/>
      <c r="W109" s="31"/>
    </row>
    <row r="110" spans="1:23" x14ac:dyDescent="0.25">
      <c r="A110" s="28" t="s">
        <v>69</v>
      </c>
      <c r="B110" s="16">
        <v>52007.333330000001</v>
      </c>
      <c r="C110" s="16">
        <v>1875115.97</v>
      </c>
      <c r="D110" s="11">
        <f t="shared" si="27"/>
        <v>36.049999999999997</v>
      </c>
      <c r="E110" s="29">
        <v>1.1470299498286114</v>
      </c>
      <c r="F110" s="12">
        <f t="shared" si="30"/>
        <v>0.63673007003946358</v>
      </c>
      <c r="G110" s="16">
        <v>401</v>
      </c>
      <c r="H110" s="13">
        <f t="shared" si="28"/>
        <v>0.36560452221856699</v>
      </c>
      <c r="I110" s="19">
        <v>17100</v>
      </c>
      <c r="J110" s="12">
        <v>1.0609999999999999</v>
      </c>
      <c r="K110" s="12">
        <f t="shared" si="29"/>
        <v>0.8595767298415683</v>
      </c>
      <c r="L110" s="12">
        <v>1.08</v>
      </c>
      <c r="M110" s="12">
        <f t="shared" si="31"/>
        <v>0.98800410588446941</v>
      </c>
      <c r="N110" s="12">
        <f t="shared" si="32"/>
        <v>0.83579444226327104</v>
      </c>
      <c r="O110" s="14">
        <f t="shared" si="33"/>
        <v>1.1095640612182061</v>
      </c>
      <c r="P110" s="12">
        <f t="shared" si="34"/>
        <v>1.1663066954643628</v>
      </c>
      <c r="U110" s="32"/>
      <c r="V110" s="32"/>
      <c r="W110" s="31"/>
    </row>
    <row r="111" spans="1:23" x14ac:dyDescent="0.25">
      <c r="A111" s="28" t="s">
        <v>70</v>
      </c>
      <c r="B111" s="16">
        <v>41691.333330000001</v>
      </c>
      <c r="C111" s="16">
        <v>1582506.63</v>
      </c>
      <c r="D111" s="11">
        <f t="shared" si="27"/>
        <v>37.96</v>
      </c>
      <c r="E111" s="29">
        <v>1.1223586477544922</v>
      </c>
      <c r="F111" s="12">
        <f t="shared" si="30"/>
        <v>0.685203220617838</v>
      </c>
      <c r="G111" s="16">
        <v>353</v>
      </c>
      <c r="H111" s="13">
        <f t="shared" si="28"/>
        <v>0.34302575219167825</v>
      </c>
      <c r="I111" s="19">
        <v>13969</v>
      </c>
      <c r="J111" s="12">
        <v>1.0609999999999999</v>
      </c>
      <c r="K111" s="12">
        <f t="shared" si="29"/>
        <v>0.88413560445157724</v>
      </c>
      <c r="L111" s="12">
        <v>1.07</v>
      </c>
      <c r="M111" s="12">
        <f t="shared" si="31"/>
        <v>0.98800410588446941</v>
      </c>
      <c r="N111" s="12">
        <f t="shared" si="32"/>
        <v>0.85967383568411126</v>
      </c>
      <c r="O111" s="14">
        <f t="shared" si="33"/>
        <v>1.0992903199106301</v>
      </c>
      <c r="P111" s="12">
        <f t="shared" si="34"/>
        <v>1.1555075593952484</v>
      </c>
      <c r="U111" s="32"/>
      <c r="V111" s="32"/>
      <c r="W111" s="31"/>
    </row>
    <row r="112" spans="1:23" x14ac:dyDescent="0.25">
      <c r="A112" s="28" t="s">
        <v>71</v>
      </c>
      <c r="B112" s="16">
        <v>40093.083330000001</v>
      </c>
      <c r="C112" s="16">
        <v>1639143.63</v>
      </c>
      <c r="D112" s="11">
        <f t="shared" si="27"/>
        <v>40.880000000000003</v>
      </c>
      <c r="E112" s="29">
        <v>1.0972101802244008</v>
      </c>
      <c r="F112" s="12">
        <f t="shared" si="30"/>
        <v>0.75482436034082612</v>
      </c>
      <c r="G112" s="16">
        <v>373</v>
      </c>
      <c r="H112" s="13">
        <f t="shared" si="28"/>
        <v>0.35260932110954374</v>
      </c>
      <c r="I112" s="19">
        <v>13705</v>
      </c>
      <c r="J112" s="12">
        <v>1.0569999999999999</v>
      </c>
      <c r="K112" s="12">
        <f t="shared" si="29"/>
        <v>0.90337135110012268</v>
      </c>
      <c r="L112" s="12">
        <v>1.06</v>
      </c>
      <c r="M112" s="12">
        <f t="shared" si="31"/>
        <v>0.98427930246925932</v>
      </c>
      <c r="N112" s="12">
        <f t="shared" si="32"/>
        <v>0.87837737846685016</v>
      </c>
      <c r="O112" s="14">
        <f t="shared" si="33"/>
        <v>1.0890165786030541</v>
      </c>
      <c r="P112" s="12">
        <f t="shared" si="34"/>
        <v>1.144708423326134</v>
      </c>
      <c r="U112" s="32"/>
      <c r="V112" s="32"/>
      <c r="W112" s="31"/>
    </row>
    <row r="113" spans="1:23" x14ac:dyDescent="0.25">
      <c r="A113" s="28" t="s">
        <v>72</v>
      </c>
      <c r="B113" s="16">
        <v>37736</v>
      </c>
      <c r="C113" s="16">
        <v>2054911.8</v>
      </c>
      <c r="D113" s="11">
        <f t="shared" si="27"/>
        <v>54.45</v>
      </c>
      <c r="E113" s="29">
        <v>1.0878201626717521</v>
      </c>
      <c r="F113" s="12">
        <f t="shared" si="30"/>
        <v>1.0140646156629871</v>
      </c>
      <c r="G113" s="16">
        <v>317</v>
      </c>
      <c r="H113" s="13">
        <f t="shared" si="28"/>
        <v>0.32506409624359728</v>
      </c>
      <c r="I113" s="19">
        <v>12598</v>
      </c>
      <c r="J113" s="12">
        <v>1.0489999999999999</v>
      </c>
      <c r="K113" s="12">
        <f t="shared" si="29"/>
        <v>0.9889334312651914</v>
      </c>
      <c r="L113" s="12">
        <v>1.05</v>
      </c>
      <c r="M113" s="12">
        <f t="shared" si="31"/>
        <v>0.97682969563883926</v>
      </c>
      <c r="N113" s="12">
        <f t="shared" si="32"/>
        <v>0.96157217491466651</v>
      </c>
      <c r="O113" s="14">
        <f t="shared" si="33"/>
        <v>1.0787428372954782</v>
      </c>
      <c r="P113" s="12">
        <f t="shared" si="34"/>
        <v>1.1339092872570196</v>
      </c>
      <c r="U113" s="32"/>
      <c r="V113" s="32"/>
      <c r="W113" s="31"/>
    </row>
    <row r="114" spans="1:23" x14ac:dyDescent="0.25">
      <c r="A114" s="28" t="s">
        <v>73</v>
      </c>
      <c r="B114" s="16">
        <v>35640.583330000001</v>
      </c>
      <c r="C114" s="16">
        <v>1488800.63</v>
      </c>
      <c r="D114" s="11">
        <f t="shared" si="27"/>
        <v>41.77</v>
      </c>
      <c r="E114" s="29">
        <v>1.1166357095826172</v>
      </c>
      <c r="F114" s="12">
        <f t="shared" si="30"/>
        <v>0.75784050192067698</v>
      </c>
      <c r="G114" s="16">
        <v>315</v>
      </c>
      <c r="H114" s="13">
        <f t="shared" si="28"/>
        <v>0.32403703492039299</v>
      </c>
      <c r="I114" s="19">
        <v>11899</v>
      </c>
      <c r="J114" s="12">
        <v>1.0449999999999999</v>
      </c>
      <c r="K114" s="12">
        <f t="shared" si="29"/>
        <v>0.90335125746591438</v>
      </c>
      <c r="L114" s="12">
        <v>1.04</v>
      </c>
      <c r="M114" s="12">
        <f t="shared" si="31"/>
        <v>0.97310489222362917</v>
      </c>
      <c r="N114" s="12">
        <f t="shared" si="32"/>
        <v>0.87835784077206025</v>
      </c>
      <c r="O114" s="14">
        <f t="shared" si="33"/>
        <v>1.0684690959879022</v>
      </c>
      <c r="P114" s="12">
        <f t="shared" si="34"/>
        <v>1.1231101511879051</v>
      </c>
    </row>
    <row r="115" spans="1:23" x14ac:dyDescent="0.25">
      <c r="A115" s="28" t="s">
        <v>74</v>
      </c>
      <c r="B115" s="16">
        <v>34728.833330000001</v>
      </c>
      <c r="C115" s="16">
        <v>1814240.63</v>
      </c>
      <c r="D115" s="11">
        <f t="shared" si="27"/>
        <v>52.24</v>
      </c>
      <c r="E115" s="29">
        <v>1.363764881830779</v>
      </c>
      <c r="F115" s="12">
        <f t="shared" si="30"/>
        <v>0.77604787573457601</v>
      </c>
      <c r="G115" s="16">
        <v>286</v>
      </c>
      <c r="H115" s="13">
        <f t="shared" si="28"/>
        <v>0.3087609647175843</v>
      </c>
      <c r="I115" s="19">
        <v>10836</v>
      </c>
      <c r="J115" s="12">
        <v>1.508</v>
      </c>
      <c r="K115" s="12">
        <f t="shared" si="29"/>
        <v>1.210286319572452</v>
      </c>
      <c r="L115" s="12">
        <v>1.28</v>
      </c>
      <c r="M115" s="12">
        <f t="shared" si="31"/>
        <v>1.4042508875341941</v>
      </c>
      <c r="N115" s="12">
        <f t="shared" si="32"/>
        <v>1.1768007954710071</v>
      </c>
      <c r="O115" s="14">
        <f t="shared" si="33"/>
        <v>1.3150388873697256</v>
      </c>
      <c r="P115" s="12">
        <f t="shared" si="34"/>
        <v>1.3822894168466522</v>
      </c>
    </row>
    <row r="116" spans="1:23" x14ac:dyDescent="0.25">
      <c r="A116" s="28" t="s">
        <v>75</v>
      </c>
      <c r="B116" s="16">
        <v>43109.25</v>
      </c>
      <c r="C116" s="16">
        <v>1731897.08</v>
      </c>
      <c r="D116" s="11">
        <f t="shared" si="27"/>
        <v>40.17</v>
      </c>
      <c r="E116" s="29">
        <v>1.3279532731448738</v>
      </c>
      <c r="F116" s="12">
        <f t="shared" si="30"/>
        <v>0.6128354605628229</v>
      </c>
      <c r="G116" s="16">
        <v>344</v>
      </c>
      <c r="H116" s="13">
        <f t="shared" si="28"/>
        <v>0.33862466931200785</v>
      </c>
      <c r="I116" s="19">
        <v>14270</v>
      </c>
      <c r="J116" s="12">
        <v>1.57</v>
      </c>
      <c r="K116" s="12">
        <f t="shared" si="29"/>
        <v>1.1744422431900681</v>
      </c>
      <c r="L116" s="12">
        <v>1.24</v>
      </c>
      <c r="M116" s="12">
        <f t="shared" si="31"/>
        <v>1.4619853404699501</v>
      </c>
      <c r="N116" s="12">
        <f t="shared" si="32"/>
        <v>1.1419484329204546</v>
      </c>
      <c r="O116" s="14">
        <f t="shared" si="33"/>
        <v>1.2739439221394218</v>
      </c>
      <c r="P116" s="12">
        <f t="shared" si="34"/>
        <v>1.3390928725701943</v>
      </c>
    </row>
    <row r="117" spans="1:23" x14ac:dyDescent="0.25">
      <c r="A117" s="28" t="s">
        <v>76</v>
      </c>
      <c r="B117" s="16">
        <v>39448.416669999999</v>
      </c>
      <c r="C117" s="16">
        <v>2194533.2599999998</v>
      </c>
      <c r="D117" s="11">
        <f t="shared" si="27"/>
        <v>55.63</v>
      </c>
      <c r="E117" s="29">
        <v>1.3181856445307938</v>
      </c>
      <c r="F117" s="12">
        <f t="shared" si="30"/>
        <v>0.85498270794008713</v>
      </c>
      <c r="G117" s="16">
        <v>327</v>
      </c>
      <c r="H117" s="13">
        <f t="shared" si="28"/>
        <v>0.33015148038438358</v>
      </c>
      <c r="I117" s="19">
        <v>13962</v>
      </c>
      <c r="J117" s="12">
        <v>1.5449999999999999</v>
      </c>
      <c r="K117" s="12">
        <f t="shared" si="29"/>
        <v>1.2459884349083874</v>
      </c>
      <c r="L117" s="12">
        <v>1.22</v>
      </c>
      <c r="M117" s="12">
        <f t="shared" si="31"/>
        <v>1.4387053191248871</v>
      </c>
      <c r="N117" s="12">
        <f t="shared" si="32"/>
        <v>1.2115151246738427</v>
      </c>
      <c r="O117" s="14">
        <f t="shared" si="33"/>
        <v>1.2533964395242696</v>
      </c>
      <c r="P117" s="12">
        <f t="shared" si="34"/>
        <v>1.3174946004319652</v>
      </c>
    </row>
    <row r="118" spans="1:23" x14ac:dyDescent="0.25">
      <c r="A118" s="28" t="s">
        <v>77</v>
      </c>
      <c r="B118" s="16">
        <v>39177.666669999999</v>
      </c>
      <c r="C118" s="16">
        <v>1826591.93</v>
      </c>
      <c r="D118" s="11">
        <f t="shared" si="27"/>
        <v>46.62</v>
      </c>
      <c r="E118" s="29">
        <v>1.1471738086522889</v>
      </c>
      <c r="F118" s="12">
        <f t="shared" si="30"/>
        <v>0.82331853990248116</v>
      </c>
      <c r="G118" s="16">
        <v>274</v>
      </c>
      <c r="H118" s="13">
        <f t="shared" si="28"/>
        <v>0.30221405217715031</v>
      </c>
      <c r="I118" s="19">
        <v>14183</v>
      </c>
      <c r="J118" s="12">
        <v>1.5289999999999999</v>
      </c>
      <c r="K118" s="12">
        <f t="shared" si="29"/>
        <v>1.2423303249936939</v>
      </c>
      <c r="L118" s="12">
        <v>1.21</v>
      </c>
      <c r="M118" s="12">
        <f t="shared" si="31"/>
        <v>1.423806105464047</v>
      </c>
      <c r="N118" s="12">
        <f t="shared" si="32"/>
        <v>1.2079582252956425</v>
      </c>
      <c r="O118" s="14">
        <f t="shared" si="33"/>
        <v>1.2431226982166936</v>
      </c>
      <c r="P118" s="12">
        <f t="shared" si="34"/>
        <v>1.3066954643628508</v>
      </c>
    </row>
    <row r="119" spans="1:23" x14ac:dyDescent="0.25">
      <c r="A119" s="28" t="s">
        <v>78</v>
      </c>
      <c r="B119" s="16">
        <v>40753.666669999999</v>
      </c>
      <c r="C119" s="16">
        <v>2244329.12</v>
      </c>
      <c r="D119" s="11">
        <f t="shared" si="27"/>
        <v>55.07</v>
      </c>
      <c r="E119" s="29">
        <v>1.1601958290893115</v>
      </c>
      <c r="F119" s="12">
        <f t="shared" si="30"/>
        <v>0.9616313773544467</v>
      </c>
      <c r="G119" s="16">
        <v>333</v>
      </c>
      <c r="H119" s="13">
        <f t="shared" si="28"/>
        <v>0.33316662497915361</v>
      </c>
      <c r="I119" s="19">
        <v>12323</v>
      </c>
      <c r="J119" s="12">
        <v>1.4630000000000001</v>
      </c>
      <c r="K119" s="12">
        <f t="shared" si="29"/>
        <v>1.2288418278103275</v>
      </c>
      <c r="L119" s="12">
        <v>1.1860731730504996</v>
      </c>
      <c r="M119" s="12">
        <f t="shared" si="31"/>
        <v>1.362346849113081</v>
      </c>
      <c r="N119" s="12">
        <f t="shared" si="32"/>
        <v>1.1948429202984732</v>
      </c>
      <c r="O119" s="14">
        <f t="shared" si="33"/>
        <v>1.2185408951776633</v>
      </c>
      <c r="P119" s="12">
        <f t="shared" si="34"/>
        <v>1.2808565583698699</v>
      </c>
    </row>
    <row r="120" spans="1:23" x14ac:dyDescent="0.25">
      <c r="A120" s="28" t="s">
        <v>79</v>
      </c>
      <c r="B120" s="16">
        <v>45856.416669999999</v>
      </c>
      <c r="C120" s="16">
        <v>1365244.68</v>
      </c>
      <c r="D120" s="11">
        <f t="shared" si="27"/>
        <v>29.77</v>
      </c>
      <c r="E120" s="29">
        <v>1.1855020709085426</v>
      </c>
      <c r="F120" s="12">
        <f t="shared" si="30"/>
        <v>0.50874642058445374</v>
      </c>
      <c r="G120" s="16">
        <v>366</v>
      </c>
      <c r="H120" s="13">
        <f t="shared" si="28"/>
        <v>0.34928498393145962</v>
      </c>
      <c r="I120" s="19">
        <v>13983</v>
      </c>
      <c r="J120" s="12">
        <v>1.3360000000000001</v>
      </c>
      <c r="K120" s="12">
        <f t="shared" si="29"/>
        <v>0.98724184707533924</v>
      </c>
      <c r="L120" s="12">
        <v>1.07</v>
      </c>
      <c r="M120" s="12">
        <f t="shared" si="31"/>
        <v>1.2440843406801614</v>
      </c>
      <c r="N120" s="12">
        <f t="shared" si="32"/>
        <v>0.95992739252885273</v>
      </c>
      <c r="O120" s="14">
        <f t="shared" si="33"/>
        <v>1.0992903199106301</v>
      </c>
      <c r="P120" s="12">
        <f t="shared" si="34"/>
        <v>1.1555075593952484</v>
      </c>
    </row>
    <row r="121" spans="1:23" x14ac:dyDescent="0.25">
      <c r="A121" s="28" t="s">
        <v>80</v>
      </c>
      <c r="B121" s="16">
        <v>49045.416669999999</v>
      </c>
      <c r="C121" s="16">
        <v>2042923.02</v>
      </c>
      <c r="D121" s="11">
        <f t="shared" si="27"/>
        <v>41.65</v>
      </c>
      <c r="E121" s="29">
        <v>1.168118065296827</v>
      </c>
      <c r="F121" s="12">
        <f t="shared" si="30"/>
        <v>0.7223590434617595</v>
      </c>
      <c r="G121" s="16">
        <v>454</v>
      </c>
      <c r="H121" s="13">
        <f t="shared" si="28"/>
        <v>0.38901585229053753</v>
      </c>
      <c r="I121" s="19">
        <v>15687</v>
      </c>
      <c r="J121" s="12">
        <v>1.2989999999999999</v>
      </c>
      <c r="K121" s="12">
        <f t="shared" si="29"/>
        <v>1.0200738180009572</v>
      </c>
      <c r="L121" s="12">
        <v>1.06</v>
      </c>
      <c r="M121" s="12">
        <f t="shared" si="31"/>
        <v>1.2096299090894682</v>
      </c>
      <c r="N121" s="12">
        <f t="shared" si="32"/>
        <v>0.99185098686956796</v>
      </c>
      <c r="O121" s="14">
        <f t="shared" si="33"/>
        <v>1.0890165786030541</v>
      </c>
      <c r="P121" s="12">
        <f t="shared" si="34"/>
        <v>1.144708423326134</v>
      </c>
    </row>
    <row r="122" spans="1:23" x14ac:dyDescent="0.25">
      <c r="A122" s="28" t="s">
        <v>81</v>
      </c>
      <c r="B122" s="16">
        <v>48336.5</v>
      </c>
      <c r="C122" s="16">
        <v>2654019.06</v>
      </c>
      <c r="D122" s="11">
        <f t="shared" si="27"/>
        <v>54.91</v>
      </c>
      <c r="E122" s="29">
        <v>1.1659740086585191</v>
      </c>
      <c r="F122" s="12">
        <f t="shared" si="30"/>
        <v>0.95408578045579862</v>
      </c>
      <c r="G122" s="16">
        <v>472</v>
      </c>
      <c r="H122" s="13">
        <f t="shared" si="28"/>
        <v>0.39665266081716044</v>
      </c>
      <c r="I122" s="19">
        <v>15881</v>
      </c>
      <c r="J122" s="12">
        <v>1.262</v>
      </c>
      <c r="K122" s="12">
        <f t="shared" si="29"/>
        <v>1.0874796608874187</v>
      </c>
      <c r="L122" s="12">
        <v>1.0557754905176511</v>
      </c>
      <c r="M122" s="12">
        <f t="shared" si="31"/>
        <v>1.1751754774987753</v>
      </c>
      <c r="N122" s="12">
        <f t="shared" si="32"/>
        <v>1.0573918826438864</v>
      </c>
      <c r="O122" s="14">
        <f t="shared" si="33"/>
        <v>1.0846764268457485</v>
      </c>
      <c r="P122" s="12">
        <f t="shared" si="34"/>
        <v>1.1401463180536187</v>
      </c>
    </row>
    <row r="123" spans="1:23" x14ac:dyDescent="0.25">
      <c r="A123" s="28" t="s">
        <v>82</v>
      </c>
      <c r="B123" s="16">
        <v>45817.083330000001</v>
      </c>
      <c r="C123" s="16">
        <v>2203240.15</v>
      </c>
      <c r="D123" s="11">
        <f t="shared" si="27"/>
        <v>48.09</v>
      </c>
      <c r="E123" s="29">
        <v>1.1581144503739702</v>
      </c>
      <c r="F123" s="12">
        <f t="shared" si="30"/>
        <v>0.84125594339235477</v>
      </c>
      <c r="G123" s="16">
        <v>374</v>
      </c>
      <c r="H123" s="13">
        <f t="shared" si="28"/>
        <v>0.35308167138307628</v>
      </c>
      <c r="I123" s="19">
        <v>16597</v>
      </c>
      <c r="J123" s="12">
        <v>1.246</v>
      </c>
      <c r="K123" s="12">
        <f t="shared" si="29"/>
        <v>1.0476360358898451</v>
      </c>
      <c r="L123" s="12">
        <v>1.05</v>
      </c>
      <c r="M123" s="12">
        <f t="shared" si="31"/>
        <v>1.1602762638379349</v>
      </c>
      <c r="N123" s="12">
        <f t="shared" si="32"/>
        <v>1.0186506287493891</v>
      </c>
      <c r="O123" s="14">
        <f t="shared" si="33"/>
        <v>1.0787428372954782</v>
      </c>
      <c r="P123" s="12">
        <f t="shared" si="34"/>
        <v>1.1339092872570196</v>
      </c>
    </row>
    <row r="124" spans="1:23" x14ac:dyDescent="0.25">
      <c r="A124" s="28" t="s">
        <v>83</v>
      </c>
      <c r="B124" s="16">
        <v>5512</v>
      </c>
      <c r="C124" s="16">
        <v>387451.03</v>
      </c>
      <c r="D124" s="11">
        <f t="shared" si="27"/>
        <v>70.290000000000006</v>
      </c>
      <c r="E124" s="29">
        <v>0.89284526111257778</v>
      </c>
      <c r="F124" s="12">
        <f t="shared" si="30"/>
        <v>1.5949320836398282</v>
      </c>
      <c r="G124" s="16">
        <v>82</v>
      </c>
      <c r="H124" s="13">
        <f t="shared" si="28"/>
        <v>0.16532795690182994</v>
      </c>
      <c r="I124" s="19">
        <v>1229</v>
      </c>
      <c r="J124" s="12">
        <v>1.327</v>
      </c>
      <c r="K124" s="12">
        <f t="shared" si="29"/>
        <v>1.2950940553346983</v>
      </c>
      <c r="L124" s="12">
        <v>1.3</v>
      </c>
      <c r="M124" s="12">
        <f t="shared" si="31"/>
        <v>1.2357035329959387</v>
      </c>
      <c r="N124" s="12">
        <f t="shared" si="32"/>
        <v>1.2592621182944881</v>
      </c>
      <c r="O124" s="14">
        <f t="shared" si="33"/>
        <v>1.3355863699848776</v>
      </c>
      <c r="P124" s="12">
        <f t="shared" si="34"/>
        <v>1.403887688984881</v>
      </c>
    </row>
    <row r="125" spans="1:23" x14ac:dyDescent="0.25">
      <c r="A125" s="28" t="s">
        <v>84</v>
      </c>
      <c r="B125" s="16">
        <v>9365.25</v>
      </c>
      <c r="C125" s="16">
        <v>645063.56999999995</v>
      </c>
      <c r="D125" s="11">
        <f t="shared" si="27"/>
        <v>68.88</v>
      </c>
      <c r="E125" s="29">
        <v>0.93598123363783525</v>
      </c>
      <c r="F125" s="12">
        <f t="shared" si="30"/>
        <v>1.4909080036317213</v>
      </c>
      <c r="G125" s="16">
        <v>143</v>
      </c>
      <c r="H125" s="13">
        <f t="shared" si="28"/>
        <v>0.21832697191750419</v>
      </c>
      <c r="I125" s="19">
        <v>2961</v>
      </c>
      <c r="J125" s="12">
        <v>1.385</v>
      </c>
      <c r="K125" s="12">
        <f t="shared" si="29"/>
        <v>1.3336394385760584</v>
      </c>
      <c r="L125" s="12">
        <v>1.288658613599017</v>
      </c>
      <c r="M125" s="12">
        <f t="shared" si="31"/>
        <v>1.2897131825164847</v>
      </c>
      <c r="N125" s="12">
        <f t="shared" si="32"/>
        <v>1.2967410494586371</v>
      </c>
      <c r="O125" s="14">
        <f t="shared" si="33"/>
        <v>1.3239345229895816</v>
      </c>
      <c r="P125" s="12">
        <f t="shared" si="34"/>
        <v>1.3916399714892191</v>
      </c>
    </row>
    <row r="126" spans="1:23" x14ac:dyDescent="0.25">
      <c r="A126" s="28" t="s">
        <v>85</v>
      </c>
      <c r="B126" s="16">
        <v>9724.5</v>
      </c>
      <c r="C126" s="16">
        <v>603894.79</v>
      </c>
      <c r="D126" s="11">
        <f t="shared" si="27"/>
        <v>62.1</v>
      </c>
      <c r="E126" s="29">
        <v>0.90520836800149096</v>
      </c>
      <c r="F126" s="12">
        <f t="shared" si="30"/>
        <v>1.3898498646144604</v>
      </c>
      <c r="G126" s="16">
        <v>129</v>
      </c>
      <c r="H126" s="13">
        <f t="shared" si="28"/>
        <v>0.2073644135332772</v>
      </c>
      <c r="I126" s="19">
        <v>4802</v>
      </c>
      <c r="J126" s="12">
        <v>1.361</v>
      </c>
      <c r="K126" s="12">
        <f t="shared" si="29"/>
        <v>1.29276349643597</v>
      </c>
      <c r="L126" s="12">
        <v>1.2508048225088881</v>
      </c>
      <c r="M126" s="12">
        <f t="shared" si="31"/>
        <v>1.2673643620252242</v>
      </c>
      <c r="N126" s="12">
        <f t="shared" si="32"/>
        <v>1.2569960399942024</v>
      </c>
      <c r="O126" s="14">
        <f t="shared" si="33"/>
        <v>1.2850445172724807</v>
      </c>
      <c r="P126" s="12">
        <f t="shared" si="34"/>
        <v>1.3507611474178056</v>
      </c>
    </row>
    <row r="127" spans="1:23" x14ac:dyDescent="0.25">
      <c r="A127" s="28" t="s">
        <v>86</v>
      </c>
      <c r="B127" s="16">
        <v>8537.75</v>
      </c>
      <c r="C127" s="16">
        <v>420052.34</v>
      </c>
      <c r="D127" s="11">
        <f t="shared" si="27"/>
        <v>49.2</v>
      </c>
      <c r="E127" s="29">
        <v>0.83531016730873386</v>
      </c>
      <c r="F127" s="12">
        <f t="shared" si="30"/>
        <v>1.1932795121188735</v>
      </c>
      <c r="G127" s="16">
        <v>126</v>
      </c>
      <c r="H127" s="13">
        <f t="shared" si="28"/>
        <v>0.20493901531919198</v>
      </c>
      <c r="I127" s="19">
        <v>3399</v>
      </c>
      <c r="J127" s="12">
        <v>1.3360000000000001</v>
      </c>
      <c r="K127" s="12">
        <f t="shared" si="29"/>
        <v>1.2336724491413507</v>
      </c>
      <c r="L127" s="12">
        <v>1.23</v>
      </c>
      <c r="M127" s="12">
        <f t="shared" si="31"/>
        <v>1.2440843406801614</v>
      </c>
      <c r="N127" s="12">
        <f t="shared" si="32"/>
        <v>1.19953989070377</v>
      </c>
      <c r="O127" s="14">
        <f t="shared" si="33"/>
        <v>1.2636701808318456</v>
      </c>
      <c r="P127" s="12">
        <f t="shared" si="34"/>
        <v>1.3282937365010796</v>
      </c>
    </row>
    <row r="128" spans="1:23" x14ac:dyDescent="0.25">
      <c r="A128" s="28" t="s">
        <v>87</v>
      </c>
      <c r="B128" s="16">
        <v>9439.5833299999995</v>
      </c>
      <c r="C128" s="16">
        <v>548354.82999999996</v>
      </c>
      <c r="D128" s="11">
        <f t="shared" si="27"/>
        <v>58.09</v>
      </c>
      <c r="E128" s="29">
        <v>0.84132340174048048</v>
      </c>
      <c r="F128" s="12">
        <f t="shared" si="30"/>
        <v>1.3988245839112112</v>
      </c>
      <c r="G128" s="16">
        <v>125</v>
      </c>
      <c r="H128" s="13">
        <f t="shared" si="28"/>
        <v>0.20412414523193151</v>
      </c>
      <c r="I128" s="19">
        <v>3726</v>
      </c>
      <c r="J128" s="12">
        <v>1.3160000000000001</v>
      </c>
      <c r="K128" s="12">
        <f t="shared" si="29"/>
        <v>1.2608481550530639</v>
      </c>
      <c r="L128" s="12">
        <v>1.2184438015807659</v>
      </c>
      <c r="M128" s="12">
        <f t="shared" si="31"/>
        <v>1.2254603236041111</v>
      </c>
      <c r="N128" s="12">
        <f t="shared" si="32"/>
        <v>1.2259637144033453</v>
      </c>
      <c r="O128" s="14">
        <f t="shared" si="33"/>
        <v>1.2517976415260228</v>
      </c>
      <c r="P128" s="12">
        <f t="shared" si="34"/>
        <v>1.3158140405839804</v>
      </c>
    </row>
    <row r="129" spans="1:16" x14ac:dyDescent="0.25">
      <c r="A129" s="28" t="s">
        <v>88</v>
      </c>
      <c r="B129" s="16">
        <v>11144.583329999999</v>
      </c>
      <c r="C129" s="16">
        <v>778929.9</v>
      </c>
      <c r="D129" s="11">
        <f t="shared" si="27"/>
        <v>69.89</v>
      </c>
      <c r="E129" s="29">
        <v>0.84798215632601037</v>
      </c>
      <c r="F129" s="12">
        <f t="shared" si="30"/>
        <v>1.6697566268306279</v>
      </c>
      <c r="G129" s="16">
        <v>164</v>
      </c>
      <c r="H129" s="13">
        <f t="shared" si="28"/>
        <v>0.23380903889000243</v>
      </c>
      <c r="I129" s="19">
        <v>3804</v>
      </c>
      <c r="J129" s="12">
        <v>1.2749999999999999</v>
      </c>
      <c r="K129" s="12">
        <f t="shared" si="29"/>
        <v>1.3000882304802666</v>
      </c>
      <c r="L129" s="12">
        <v>1.2</v>
      </c>
      <c r="M129" s="12">
        <f t="shared" si="31"/>
        <v>1.1872810885982079</v>
      </c>
      <c r="N129" s="12">
        <f t="shared" si="32"/>
        <v>1.2641181173989828</v>
      </c>
      <c r="O129" s="14">
        <f t="shared" si="33"/>
        <v>1.2328489569091177</v>
      </c>
      <c r="P129" s="12">
        <f t="shared" si="34"/>
        <v>1.2958963282937364</v>
      </c>
    </row>
    <row r="130" spans="1:16" x14ac:dyDescent="0.25">
      <c r="A130" s="28" t="s">
        <v>89</v>
      </c>
      <c r="B130" s="16">
        <v>12844.916670000001</v>
      </c>
      <c r="C130" s="16">
        <v>674958.88</v>
      </c>
      <c r="D130" s="11">
        <f t="shared" si="27"/>
        <v>52.55</v>
      </c>
      <c r="E130" s="29">
        <v>0.88538438781022388</v>
      </c>
      <c r="F130" s="12">
        <f t="shared" si="30"/>
        <v>1.202446353451307</v>
      </c>
      <c r="G130" s="16">
        <v>178</v>
      </c>
      <c r="H130" s="13">
        <f t="shared" si="28"/>
        <v>0.24358434541926813</v>
      </c>
      <c r="I130" s="19">
        <v>4452</v>
      </c>
      <c r="J130" s="12">
        <v>1.238</v>
      </c>
      <c r="K130" s="12">
        <f t="shared" si="29"/>
        <v>1.1649132382856786</v>
      </c>
      <c r="L130" s="12">
        <v>1.1289193003205702</v>
      </c>
      <c r="M130" s="12">
        <f t="shared" si="31"/>
        <v>1.1528266570075147</v>
      </c>
      <c r="N130" s="12">
        <f t="shared" si="32"/>
        <v>1.1326830711872955</v>
      </c>
      <c r="O130" s="14">
        <f t="shared" si="33"/>
        <v>1.1598224848623218</v>
      </c>
      <c r="P130" s="12">
        <f t="shared" si="34"/>
        <v>1.219135313521134</v>
      </c>
    </row>
    <row r="131" spans="1:16" x14ac:dyDescent="0.25">
      <c r="A131" s="28" t="s">
        <v>90</v>
      </c>
      <c r="B131" s="16">
        <v>14456.833329999999</v>
      </c>
      <c r="C131" s="16">
        <v>681954.86</v>
      </c>
      <c r="D131" s="11">
        <f t="shared" si="27"/>
        <v>47.17</v>
      </c>
      <c r="E131" s="29">
        <v>0.88782488342137766</v>
      </c>
      <c r="F131" s="12">
        <f t="shared" si="30"/>
        <v>1.076374529038955</v>
      </c>
      <c r="G131" s="16">
        <v>207</v>
      </c>
      <c r="H131" s="13">
        <f t="shared" si="28"/>
        <v>0.26267851073127396</v>
      </c>
      <c r="I131" s="19">
        <v>5033</v>
      </c>
      <c r="J131" s="12">
        <v>1.1839999999999999</v>
      </c>
      <c r="K131" s="12">
        <f t="shared" si="29"/>
        <v>1.0956682282724619</v>
      </c>
      <c r="L131" s="12">
        <v>1.058662589078285</v>
      </c>
      <c r="M131" s="12">
        <f t="shared" si="31"/>
        <v>1.102541810902179</v>
      </c>
      <c r="N131" s="12">
        <f t="shared" si="32"/>
        <v>1.0653538933323086</v>
      </c>
      <c r="O131" s="14">
        <f t="shared" si="33"/>
        <v>1.0876425572198913</v>
      </c>
      <c r="P131" s="12">
        <f t="shared" si="34"/>
        <v>1.1432641350737418</v>
      </c>
    </row>
    <row r="132" spans="1:16" x14ac:dyDescent="0.25">
      <c r="A132" s="28" t="s">
        <v>91</v>
      </c>
      <c r="B132" s="16">
        <v>16230.166670000001</v>
      </c>
      <c r="C132" s="16">
        <v>775643.89</v>
      </c>
      <c r="D132" s="11">
        <f t="shared" si="27"/>
        <v>47.79</v>
      </c>
      <c r="E132" s="29">
        <v>0.86832621819959599</v>
      </c>
      <c r="F132" s="12">
        <f t="shared" si="30"/>
        <v>1.1150105207315755</v>
      </c>
      <c r="G132" s="16">
        <v>181</v>
      </c>
      <c r="H132" s="13">
        <f t="shared" si="28"/>
        <v>0.24562844569254053</v>
      </c>
      <c r="I132" s="19">
        <v>5215</v>
      </c>
      <c r="J132" s="12">
        <v>1.1559999999999999</v>
      </c>
      <c r="K132" s="12">
        <f t="shared" si="29"/>
        <v>1.0859352805246127</v>
      </c>
      <c r="L132" s="12">
        <v>1.0488590649117797</v>
      </c>
      <c r="M132" s="12">
        <f t="shared" si="31"/>
        <v>1.0764681869957085</v>
      </c>
      <c r="N132" s="12">
        <f t="shared" si="32"/>
        <v>1.0558902313320697</v>
      </c>
      <c r="O132" s="14">
        <f t="shared" si="33"/>
        <v>1.0775706701009669</v>
      </c>
      <c r="P132" s="12">
        <f t="shared" si="34"/>
        <v>1.1326771759306475</v>
      </c>
    </row>
    <row r="133" spans="1:16" x14ac:dyDescent="0.25">
      <c r="A133" s="28" t="s">
        <v>92</v>
      </c>
      <c r="B133" s="16">
        <v>8043.0833300000004</v>
      </c>
      <c r="C133" s="16">
        <v>557639.35</v>
      </c>
      <c r="D133" s="11">
        <f t="shared" si="27"/>
        <v>69.33</v>
      </c>
      <c r="E133" s="29">
        <v>0.92562895666782508</v>
      </c>
      <c r="F133" s="12">
        <f t="shared" si="30"/>
        <v>1.5174315756231098</v>
      </c>
      <c r="G133" s="16">
        <v>131</v>
      </c>
      <c r="H133" s="13">
        <f t="shared" si="28"/>
        <v>0.20896570691543306</v>
      </c>
      <c r="I133" s="19">
        <v>2169</v>
      </c>
      <c r="J133" s="12">
        <v>1.0569999999999999</v>
      </c>
      <c r="K133" s="12">
        <f t="shared" si="29"/>
        <v>1.0956898441224237</v>
      </c>
      <c r="L133" s="12">
        <v>1.06</v>
      </c>
      <c r="M133" s="12">
        <f t="shared" si="31"/>
        <v>0.98427930246925932</v>
      </c>
      <c r="N133" s="12">
        <f t="shared" si="32"/>
        <v>1.0653749111270387</v>
      </c>
      <c r="O133" s="14">
        <f t="shared" si="33"/>
        <v>1.0890165786030541</v>
      </c>
      <c r="P133" s="12">
        <f t="shared" si="34"/>
        <v>1.144708423326134</v>
      </c>
    </row>
    <row r="134" spans="1:16" x14ac:dyDescent="0.25">
      <c r="A134" s="28" t="s">
        <v>93</v>
      </c>
      <c r="B134" s="16">
        <v>14164.25</v>
      </c>
      <c r="C134" s="16">
        <v>767317.89</v>
      </c>
      <c r="D134" s="11">
        <f t="shared" si="27"/>
        <v>54.17</v>
      </c>
      <c r="E134" s="29">
        <v>0.94258838036940884</v>
      </c>
      <c r="F134" s="12">
        <f t="shared" si="30"/>
        <v>1.1642911674126035</v>
      </c>
      <c r="G134" s="16">
        <v>229</v>
      </c>
      <c r="H134" s="13">
        <f t="shared" si="28"/>
        <v>0.27628487713469468</v>
      </c>
      <c r="I134" s="19">
        <v>4786</v>
      </c>
      <c r="J134" s="12">
        <v>1.0529999999999999</v>
      </c>
      <c r="K134" s="12">
        <f t="shared" si="29"/>
        <v>1.0313181618966307</v>
      </c>
      <c r="L134" s="12">
        <v>1.05</v>
      </c>
      <c r="M134" s="12">
        <f t="shared" si="31"/>
        <v>0.98055449905404934</v>
      </c>
      <c r="N134" s="12">
        <f t="shared" si="32"/>
        <v>1.00278422855543</v>
      </c>
      <c r="O134" s="14">
        <f t="shared" si="33"/>
        <v>1.0787428372954782</v>
      </c>
      <c r="P134" s="12">
        <f t="shared" si="34"/>
        <v>1.1339092872570196</v>
      </c>
    </row>
    <row r="135" spans="1:16" x14ac:dyDescent="0.25">
      <c r="A135" s="28" t="s">
        <v>94</v>
      </c>
      <c r="B135" s="16">
        <v>15378.166670000001</v>
      </c>
      <c r="C135" s="16">
        <v>1026519.44</v>
      </c>
      <c r="D135" s="11">
        <f t="shared" si="27"/>
        <v>66.75</v>
      </c>
      <c r="E135" s="29">
        <v>0.92991538494952375</v>
      </c>
      <c r="F135" s="12">
        <f t="shared" si="30"/>
        <v>1.4542286150821211</v>
      </c>
      <c r="G135" s="16">
        <v>222</v>
      </c>
      <c r="H135" s="13">
        <f t="shared" si="28"/>
        <v>0.27202941017470889</v>
      </c>
      <c r="I135" s="19">
        <v>7371</v>
      </c>
      <c r="J135" s="12">
        <v>1.0529999999999999</v>
      </c>
      <c r="K135" s="12">
        <f t="shared" si="29"/>
        <v>1.1094077894521923</v>
      </c>
      <c r="L135" s="12">
        <v>1.04</v>
      </c>
      <c r="M135" s="12">
        <f t="shared" si="31"/>
        <v>0.98055449905404934</v>
      </c>
      <c r="N135" s="12">
        <f t="shared" si="32"/>
        <v>1.078713316027792</v>
      </c>
      <c r="O135" s="14">
        <f t="shared" si="33"/>
        <v>1.0684690959879022</v>
      </c>
      <c r="P135" s="12">
        <f t="shared" si="34"/>
        <v>1.1231101511879051</v>
      </c>
    </row>
    <row r="136" spans="1:16" x14ac:dyDescent="0.25">
      <c r="A136" s="28" t="s">
        <v>95</v>
      </c>
      <c r="B136" s="16">
        <v>14656.333329999999</v>
      </c>
      <c r="C136" s="16">
        <v>965636.54</v>
      </c>
      <c r="D136" s="11">
        <f t="shared" si="27"/>
        <v>65.89</v>
      </c>
      <c r="E136" s="29">
        <v>0.85401479660588353</v>
      </c>
      <c r="F136" s="12">
        <f t="shared" si="30"/>
        <v>1.5630719199681806</v>
      </c>
      <c r="G136" s="16">
        <v>246</v>
      </c>
      <c r="H136" s="13">
        <f t="shared" si="28"/>
        <v>0.28635642126552707</v>
      </c>
      <c r="I136" s="19">
        <v>5887</v>
      </c>
      <c r="J136" s="12">
        <v>1.0489999999999999</v>
      </c>
      <c r="K136" s="12">
        <f t="shared" si="29"/>
        <v>1.1447039209925318</v>
      </c>
      <c r="L136" s="12">
        <v>1.04</v>
      </c>
      <c r="M136" s="12">
        <f t="shared" si="31"/>
        <v>0.97682969563883926</v>
      </c>
      <c r="N136" s="12">
        <f t="shared" si="32"/>
        <v>1.1130328939673277</v>
      </c>
      <c r="O136" s="14">
        <f t="shared" si="33"/>
        <v>1.0684690959879022</v>
      </c>
      <c r="P136" s="12">
        <f t="shared" si="34"/>
        <v>1.1231101511879051</v>
      </c>
    </row>
    <row r="137" spans="1:16" x14ac:dyDescent="0.25">
      <c r="A137" s="28" t="s">
        <v>96</v>
      </c>
      <c r="B137" s="16">
        <v>16236.666670000001</v>
      </c>
      <c r="C137" s="16">
        <v>1409315.54</v>
      </c>
      <c r="D137" s="11">
        <f t="shared" si="27"/>
        <v>86.8</v>
      </c>
      <c r="E137" s="29">
        <v>0.85529567090515246</v>
      </c>
      <c r="F137" s="12">
        <f t="shared" si="30"/>
        <v>2.0560245701225992</v>
      </c>
      <c r="G137" s="16">
        <v>273</v>
      </c>
      <c r="H137" s="13">
        <f t="shared" si="28"/>
        <v>0.30166206257996714</v>
      </c>
      <c r="I137" s="19">
        <v>6210</v>
      </c>
      <c r="J137" s="12">
        <v>1.0489999999999999</v>
      </c>
      <c r="K137" s="12">
        <f t="shared" si="29"/>
        <v>1.3023818474013391</v>
      </c>
      <c r="L137" s="12">
        <v>1.04</v>
      </c>
      <c r="M137" s="12">
        <f t="shared" si="31"/>
        <v>0.97682969563883926</v>
      </c>
      <c r="N137" s="12">
        <f t="shared" si="32"/>
        <v>1.2663482758115621</v>
      </c>
      <c r="O137" s="14">
        <f t="shared" si="33"/>
        <v>1.0684690959879022</v>
      </c>
      <c r="P137" s="12">
        <f t="shared" si="34"/>
        <v>1.1231101511879051</v>
      </c>
    </row>
    <row r="138" spans="1:16" x14ac:dyDescent="0.25">
      <c r="A138" s="28" t="s">
        <v>97</v>
      </c>
      <c r="B138" s="16">
        <v>19904.083330000001</v>
      </c>
      <c r="C138" s="16">
        <v>1593233.55</v>
      </c>
      <c r="D138" s="11">
        <f t="shared" si="27"/>
        <v>80.05</v>
      </c>
      <c r="E138" s="29">
        <v>0.85167274286782013</v>
      </c>
      <c r="F138" s="12">
        <f t="shared" si="30"/>
        <v>1.9042038417869127</v>
      </c>
      <c r="G138" s="16">
        <v>329</v>
      </c>
      <c r="H138" s="13">
        <f t="shared" si="28"/>
        <v>0.3311595788538611</v>
      </c>
      <c r="I138" s="19">
        <v>6731</v>
      </c>
      <c r="J138" s="12">
        <v>1.0449999999999999</v>
      </c>
      <c r="K138" s="12">
        <f t="shared" si="29"/>
        <v>1.2814472282322786</v>
      </c>
      <c r="L138" s="12">
        <v>1.04</v>
      </c>
      <c r="M138" s="12">
        <f t="shared" si="31"/>
        <v>0.97310489222362917</v>
      </c>
      <c r="N138" s="12">
        <f t="shared" si="32"/>
        <v>1.2459928639617974</v>
      </c>
      <c r="O138" s="14">
        <f t="shared" si="33"/>
        <v>1.0684690959879022</v>
      </c>
      <c r="P138" s="12">
        <f t="shared" si="34"/>
        <v>1.1231101511879051</v>
      </c>
    </row>
    <row r="139" spans="1:16" x14ac:dyDescent="0.25">
      <c r="A139" s="28" t="s">
        <v>98</v>
      </c>
      <c r="B139" s="16">
        <v>23173.916669999999</v>
      </c>
      <c r="C139" s="16">
        <v>1868405.27</v>
      </c>
      <c r="D139" s="11">
        <f t="shared" si="27"/>
        <v>80.63</v>
      </c>
      <c r="E139" s="29">
        <v>0.89105747265367874</v>
      </c>
      <c r="F139" s="12">
        <f t="shared" si="30"/>
        <v>1.833225088428579</v>
      </c>
      <c r="G139" s="16">
        <v>394</v>
      </c>
      <c r="H139" s="13">
        <f t="shared" si="28"/>
        <v>0.36239941133138354</v>
      </c>
      <c r="I139" s="19">
        <v>7745</v>
      </c>
      <c r="J139" s="12">
        <v>1.0409999999999999</v>
      </c>
      <c r="K139" s="12">
        <f t="shared" si="29"/>
        <v>1.2824370081523242</v>
      </c>
      <c r="L139" s="12">
        <v>1.04</v>
      </c>
      <c r="M139" s="12">
        <f t="shared" si="31"/>
        <v>0.96938008880841908</v>
      </c>
      <c r="N139" s="12">
        <f t="shared" si="32"/>
        <v>1.246955259205315</v>
      </c>
      <c r="O139" s="14">
        <f t="shared" si="33"/>
        <v>1.0684690959879022</v>
      </c>
      <c r="P139" s="12">
        <f t="shared" si="34"/>
        <v>1.1231101511879051</v>
      </c>
    </row>
    <row r="140" spans="1:16" x14ac:dyDescent="0.25">
      <c r="A140" s="28" t="s">
        <v>99</v>
      </c>
      <c r="B140" s="16">
        <v>25721.333330000001</v>
      </c>
      <c r="C140" s="16">
        <v>2130260.4</v>
      </c>
      <c r="D140" s="11">
        <f t="shared" si="27"/>
        <v>82.82</v>
      </c>
      <c r="E140" s="29">
        <v>0.88787839897750664</v>
      </c>
      <c r="F140" s="12">
        <f t="shared" si="30"/>
        <v>1.8897597072650967</v>
      </c>
      <c r="G140" s="16">
        <v>393</v>
      </c>
      <c r="H140" s="13">
        <f t="shared" si="28"/>
        <v>0.36193922141707718</v>
      </c>
      <c r="I140" s="19">
        <v>8960</v>
      </c>
      <c r="J140" s="12">
        <v>1.0409999999999999</v>
      </c>
      <c r="K140" s="12">
        <f t="shared" si="29"/>
        <v>1.3025015713207755</v>
      </c>
      <c r="L140" s="12">
        <v>1.04</v>
      </c>
      <c r="M140" s="12">
        <f t="shared" si="31"/>
        <v>0.96938008880841908</v>
      </c>
      <c r="N140" s="12">
        <f t="shared" si="32"/>
        <v>1.2664646872766436</v>
      </c>
      <c r="O140" s="14">
        <f t="shared" si="33"/>
        <v>1.0684690959879022</v>
      </c>
      <c r="P140" s="12">
        <f t="shared" si="34"/>
        <v>1.1231101511879051</v>
      </c>
    </row>
    <row r="141" spans="1:16" x14ac:dyDescent="0.25">
      <c r="A141" s="28" t="s">
        <v>100</v>
      </c>
      <c r="B141" s="16">
        <v>27980.583330000001</v>
      </c>
      <c r="C141" s="16">
        <v>1958208.27</v>
      </c>
      <c r="D141" s="11">
        <f t="shared" si="27"/>
        <v>69.98</v>
      </c>
      <c r="E141" s="29">
        <v>0.90154754721817965</v>
      </c>
      <c r="F141" s="12">
        <f t="shared" si="30"/>
        <v>1.5725705960488816</v>
      </c>
      <c r="G141" s="16">
        <v>409</v>
      </c>
      <c r="H141" s="13">
        <f t="shared" si="28"/>
        <v>0.36923344016127974</v>
      </c>
      <c r="I141" s="19">
        <v>9515</v>
      </c>
      <c r="J141" s="12">
        <v>1.0369999999999999</v>
      </c>
      <c r="K141" s="12">
        <f t="shared" si="29"/>
        <v>1.1897487134331546</v>
      </c>
      <c r="L141" s="12">
        <v>1.04</v>
      </c>
      <c r="M141" s="12">
        <f t="shared" si="31"/>
        <v>0.965655285393209</v>
      </c>
      <c r="N141" s="12">
        <f t="shared" si="32"/>
        <v>1.1568314123168348</v>
      </c>
      <c r="O141" s="14">
        <f t="shared" si="33"/>
        <v>1.0684690959879022</v>
      </c>
      <c r="P141" s="12">
        <f t="shared" si="34"/>
        <v>1.1231101511879051</v>
      </c>
    </row>
    <row r="142" spans="1:16" x14ac:dyDescent="0.25">
      <c r="A142" s="28" t="s">
        <v>101</v>
      </c>
      <c r="B142" s="16">
        <v>117276.16667000001</v>
      </c>
      <c r="C142" s="16">
        <v>6930865.2800000003</v>
      </c>
      <c r="D142" s="11">
        <f t="shared" si="27"/>
        <v>59.1</v>
      </c>
      <c r="E142" s="29">
        <v>1.0286818137084068</v>
      </c>
      <c r="F142" s="12">
        <f t="shared" si="30"/>
        <v>1.163941807756631</v>
      </c>
      <c r="G142" s="16">
        <v>1348</v>
      </c>
      <c r="H142" s="13">
        <f t="shared" si="28"/>
        <v>0.67032330507996907</v>
      </c>
      <c r="I142" s="19">
        <v>38440</v>
      </c>
      <c r="J142" s="12">
        <v>1.0369999999999999</v>
      </c>
      <c r="K142" s="12">
        <f t="shared" si="29"/>
        <v>1.0985713624166713</v>
      </c>
      <c r="L142" s="12">
        <v>1.04</v>
      </c>
      <c r="M142" s="12">
        <f t="shared" si="31"/>
        <v>0.965655285393209</v>
      </c>
      <c r="N142" s="12">
        <f t="shared" si="32"/>
        <v>1.0681767051868385</v>
      </c>
      <c r="O142" s="14">
        <f t="shared" si="33"/>
        <v>1.0684690959879022</v>
      </c>
      <c r="P142" s="12">
        <f t="shared" si="34"/>
        <v>1.1231101511879051</v>
      </c>
    </row>
    <row r="143" spans="1:16" x14ac:dyDescent="0.25">
      <c r="A143" s="28" t="s">
        <v>102</v>
      </c>
      <c r="B143" s="16">
        <v>98516.083329999994</v>
      </c>
      <c r="C143" s="16">
        <v>7389491.2999999998</v>
      </c>
      <c r="D143" s="11">
        <f t="shared" si="27"/>
        <v>75.010000000000005</v>
      </c>
      <c r="E143" s="29">
        <v>1.013895403862147</v>
      </c>
      <c r="F143" s="12">
        <f t="shared" si="30"/>
        <v>1.4988247642898709</v>
      </c>
      <c r="G143" s="16">
        <v>1108</v>
      </c>
      <c r="H143" s="13">
        <f t="shared" si="28"/>
        <v>0.60772800933751059</v>
      </c>
      <c r="I143" s="19">
        <v>32453</v>
      </c>
      <c r="J143" s="12">
        <v>1.0329999999999999</v>
      </c>
      <c r="K143" s="12">
        <f t="shared" si="29"/>
        <v>1.2882161753920842</v>
      </c>
      <c r="L143" s="12">
        <v>1.038</v>
      </c>
      <c r="M143" s="12">
        <f t="shared" si="31"/>
        <v>0.96193048197799902</v>
      </c>
      <c r="N143" s="12">
        <f t="shared" si="32"/>
        <v>1.2525745316823533</v>
      </c>
      <c r="O143" s="14">
        <f t="shared" si="33"/>
        <v>1.066414347726387</v>
      </c>
      <c r="P143" s="12">
        <f t="shared" si="34"/>
        <v>1.1209503239740821</v>
      </c>
    </row>
    <row r="144" spans="1:16" x14ac:dyDescent="0.25">
      <c r="A144" s="28" t="s">
        <v>103</v>
      </c>
      <c r="B144" s="16">
        <v>101156.75</v>
      </c>
      <c r="C144" s="16">
        <v>5836255.4100000001</v>
      </c>
      <c r="D144" s="11">
        <f t="shared" si="27"/>
        <v>57.7</v>
      </c>
      <c r="E144" s="29">
        <v>1.0229567466683136</v>
      </c>
      <c r="F144" s="12">
        <f t="shared" si="30"/>
        <v>1.1427293741008386</v>
      </c>
      <c r="G144" s="16">
        <v>1138</v>
      </c>
      <c r="H144" s="13">
        <f t="shared" si="28"/>
        <v>0.61590042485237284</v>
      </c>
      <c r="I144" s="19">
        <v>33779</v>
      </c>
      <c r="J144" s="12">
        <v>1.0329999999999999</v>
      </c>
      <c r="K144" s="12">
        <f t="shared" si="29"/>
        <v>1.0732845964492943</v>
      </c>
      <c r="L144" s="12">
        <v>1.036</v>
      </c>
      <c r="M144" s="12">
        <f t="shared" si="31"/>
        <v>0.96193048197799902</v>
      </c>
      <c r="N144" s="12">
        <f t="shared" si="32"/>
        <v>1.0435895592990698</v>
      </c>
      <c r="O144" s="14">
        <f t="shared" si="33"/>
        <v>1.0643595994648718</v>
      </c>
      <c r="P144" s="12">
        <f t="shared" si="34"/>
        <v>1.1187904967602593</v>
      </c>
    </row>
    <row r="145" spans="1:16" x14ac:dyDescent="0.25">
      <c r="A145" s="28" t="s">
        <v>104</v>
      </c>
      <c r="B145" s="16">
        <v>104835.75</v>
      </c>
      <c r="C145" s="16">
        <v>6706070.2199999997</v>
      </c>
      <c r="D145" s="11">
        <f t="shared" si="27"/>
        <v>63.97</v>
      </c>
      <c r="E145" s="29">
        <v>1.0227573550732354</v>
      </c>
      <c r="F145" s="12">
        <f t="shared" si="30"/>
        <v>1.2671516350898293</v>
      </c>
      <c r="G145" s="16">
        <v>1130</v>
      </c>
      <c r="H145" s="13">
        <f t="shared" si="28"/>
        <v>0.61373175465073226</v>
      </c>
      <c r="I145" s="19">
        <v>33379</v>
      </c>
      <c r="J145" s="12">
        <v>1.0249999999999999</v>
      </c>
      <c r="K145" s="12">
        <f t="shared" si="29"/>
        <v>1.1463768492749142</v>
      </c>
      <c r="L145" s="12">
        <v>1.034</v>
      </c>
      <c r="M145" s="12">
        <f t="shared" si="31"/>
        <v>0.95448087514757884</v>
      </c>
      <c r="N145" s="12">
        <f t="shared" si="32"/>
        <v>1.1146595366068721</v>
      </c>
      <c r="O145" s="14">
        <f t="shared" si="33"/>
        <v>1.0623048512033564</v>
      </c>
      <c r="P145" s="12">
        <f t="shared" si="34"/>
        <v>1.1166306695464361</v>
      </c>
    </row>
    <row r="146" spans="1:16" x14ac:dyDescent="0.25">
      <c r="A146" s="28" t="s">
        <v>105</v>
      </c>
      <c r="B146" s="16">
        <v>110721.75</v>
      </c>
      <c r="C146" s="16">
        <v>6737228.0499999998</v>
      </c>
      <c r="D146" s="11">
        <f t="shared" si="27"/>
        <v>60.85</v>
      </c>
      <c r="E146" s="29">
        <v>1.0375012128158649</v>
      </c>
      <c r="F146" s="12">
        <f t="shared" si="30"/>
        <v>1.1882198915799742</v>
      </c>
      <c r="G146" s="16">
        <v>1135</v>
      </c>
      <c r="H146" s="13">
        <f t="shared" si="28"/>
        <v>0.6150880695748645</v>
      </c>
      <c r="I146" s="19">
        <v>35858</v>
      </c>
      <c r="J146" s="12">
        <v>1.012</v>
      </c>
      <c r="K146" s="12">
        <f t="shared" si="29"/>
        <v>1.09359136141205</v>
      </c>
      <c r="L146" s="12">
        <v>1.03</v>
      </c>
      <c r="M146" s="12">
        <f t="shared" si="31"/>
        <v>0.9423752640481462</v>
      </c>
      <c r="N146" s="12">
        <f t="shared" si="32"/>
        <v>1.0633344880610966</v>
      </c>
      <c r="O146" s="14">
        <f t="shared" si="33"/>
        <v>1.058195354680326</v>
      </c>
      <c r="P146" s="12">
        <f t="shared" si="34"/>
        <v>1.1123110151187903</v>
      </c>
    </row>
    <row r="147" spans="1:16" x14ac:dyDescent="0.25">
      <c r="A147" s="9" t="s">
        <v>216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x14ac:dyDescent="0.25">
      <c r="A148" s="39" t="s">
        <v>58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</row>
    <row r="149" spans="1:16" ht="64.5" x14ac:dyDescent="0.25">
      <c r="A149" s="4" t="s">
        <v>0</v>
      </c>
      <c r="B149" s="24" t="s">
        <v>10</v>
      </c>
      <c r="C149" s="25" t="s">
        <v>1</v>
      </c>
      <c r="D149" s="26" t="s">
        <v>2</v>
      </c>
      <c r="E149" s="27" t="s">
        <v>12</v>
      </c>
      <c r="F149" s="27" t="s">
        <v>13</v>
      </c>
      <c r="G149" s="24" t="s">
        <v>11</v>
      </c>
      <c r="H149" s="2" t="s">
        <v>3</v>
      </c>
      <c r="I149" s="20" t="s">
        <v>22</v>
      </c>
      <c r="J149" s="3" t="s">
        <v>6</v>
      </c>
      <c r="K149" s="3" t="s">
        <v>4</v>
      </c>
      <c r="L149" s="3" t="s">
        <v>8</v>
      </c>
      <c r="M149" s="3" t="s">
        <v>7</v>
      </c>
      <c r="N149" s="3" t="s">
        <v>5</v>
      </c>
      <c r="O149" s="3" t="s">
        <v>9</v>
      </c>
      <c r="P149" s="3" t="s">
        <v>14</v>
      </c>
    </row>
    <row r="150" spans="1:16" x14ac:dyDescent="0.25">
      <c r="A150" s="28" t="s">
        <v>106</v>
      </c>
      <c r="B150" s="16">
        <v>148093.91667000001</v>
      </c>
      <c r="C150" s="16">
        <v>8848287.9900000002</v>
      </c>
      <c r="D150" s="11">
        <f t="shared" si="27"/>
        <v>59.75</v>
      </c>
      <c r="E150" s="29">
        <v>1.0448900244547565</v>
      </c>
      <c r="F150" s="12">
        <f t="shared" si="30"/>
        <v>1.1584896965805169</v>
      </c>
      <c r="G150" s="16">
        <v>1467</v>
      </c>
      <c r="H150" s="13">
        <f t="shared" si="28"/>
        <v>0.69928534948188348</v>
      </c>
      <c r="I150" s="19">
        <v>47769</v>
      </c>
      <c r="J150" s="12">
        <v>1.012</v>
      </c>
      <c r="K150" s="12">
        <f t="shared" si="29"/>
        <v>1.093500920529624</v>
      </c>
      <c r="L150" s="12">
        <v>1.02</v>
      </c>
      <c r="M150" s="12">
        <f t="shared" si="31"/>
        <v>0.9423752640481462</v>
      </c>
      <c r="N150" s="12">
        <f t="shared" si="32"/>
        <v>1.0632465494463568</v>
      </c>
      <c r="O150" s="14">
        <f t="shared" si="33"/>
        <v>1.04792161337275</v>
      </c>
      <c r="P150" s="12">
        <f t="shared" si="34"/>
        <v>1.1015118790496758</v>
      </c>
    </row>
    <row r="151" spans="1:16" x14ac:dyDescent="0.25">
      <c r="A151" s="28" t="s">
        <v>107</v>
      </c>
      <c r="B151" s="16">
        <v>148389.91667000001</v>
      </c>
      <c r="C151" s="16">
        <v>7854910.0800000001</v>
      </c>
      <c r="D151" s="11">
        <f t="shared" si="27"/>
        <v>52.93</v>
      </c>
      <c r="E151" s="29">
        <v>1.0493387750691543</v>
      </c>
      <c r="F151" s="12">
        <f t="shared" si="30"/>
        <v>1.0219061711347355</v>
      </c>
      <c r="G151" s="16">
        <v>1429</v>
      </c>
      <c r="H151" s="13">
        <f t="shared" si="28"/>
        <v>0.69016906141418233</v>
      </c>
      <c r="I151" s="19">
        <v>49419</v>
      </c>
      <c r="J151" s="12">
        <v>1.008</v>
      </c>
      <c r="K151" s="12">
        <f t="shared" si="29"/>
        <v>0.99611097620733391</v>
      </c>
      <c r="L151" s="12">
        <v>0.9699805911843441</v>
      </c>
      <c r="M151" s="12">
        <f t="shared" si="31"/>
        <v>0.93865046063293611</v>
      </c>
      <c r="N151" s="12">
        <f t="shared" si="32"/>
        <v>0.96855113556294192</v>
      </c>
      <c r="O151" s="14">
        <f t="shared" si="33"/>
        <v>0.99653296671975666</v>
      </c>
      <c r="P151" s="12">
        <f t="shared" si="34"/>
        <v>1.0474952388599827</v>
      </c>
    </row>
    <row r="152" spans="1:16" x14ac:dyDescent="0.25">
      <c r="A152" s="28" t="s">
        <v>108</v>
      </c>
      <c r="B152" s="16">
        <v>146833</v>
      </c>
      <c r="C152" s="16">
        <v>7519828.3899999997</v>
      </c>
      <c r="D152" s="11">
        <f t="shared" si="27"/>
        <v>51.21</v>
      </c>
      <c r="E152" s="29">
        <v>1.0569281348074404</v>
      </c>
      <c r="F152" s="12">
        <f t="shared" si="30"/>
        <v>0.98159913291524725</v>
      </c>
      <c r="G152" s="16">
        <v>1333</v>
      </c>
      <c r="H152" s="13">
        <f t="shared" si="28"/>
        <v>0.66658332812434884</v>
      </c>
      <c r="I152" s="19">
        <v>49164</v>
      </c>
      <c r="J152" s="12">
        <v>1.008</v>
      </c>
      <c r="K152" s="12">
        <f t="shared" si="29"/>
        <v>0.96727932954140106</v>
      </c>
      <c r="L152" s="12">
        <v>0.94078730516799725</v>
      </c>
      <c r="M152" s="12">
        <f t="shared" si="31"/>
        <v>0.93865046063293611</v>
      </c>
      <c r="N152" s="12">
        <f t="shared" si="32"/>
        <v>0.9405171867505695</v>
      </c>
      <c r="O152" s="14">
        <f t="shared" si="33"/>
        <v>0.96654053987475441</v>
      </c>
      <c r="P152" s="12">
        <f t="shared" si="34"/>
        <v>1.0159690120604721</v>
      </c>
    </row>
    <row r="153" spans="1:16" x14ac:dyDescent="0.25">
      <c r="A153" s="28" t="s">
        <v>109</v>
      </c>
      <c r="B153" s="16">
        <v>146069.5</v>
      </c>
      <c r="C153" s="16">
        <v>7496656.1500000004</v>
      </c>
      <c r="D153" s="11">
        <f t="shared" si="27"/>
        <v>51.32</v>
      </c>
      <c r="E153" s="29">
        <v>1.0636200029382563</v>
      </c>
      <c r="F153" s="12">
        <f t="shared" si="30"/>
        <v>0.97751853380913212</v>
      </c>
      <c r="G153" s="16">
        <v>1375</v>
      </c>
      <c r="H153" s="13">
        <f t="shared" si="28"/>
        <v>0.67700320038633</v>
      </c>
      <c r="I153" s="19">
        <v>48475</v>
      </c>
      <c r="J153" s="12">
        <v>1.008</v>
      </c>
      <c r="K153" s="12">
        <f t="shared" si="29"/>
        <v>0.96496427056607081</v>
      </c>
      <c r="L153" s="12">
        <v>0.93808656759288256</v>
      </c>
      <c r="M153" s="12">
        <f t="shared" si="31"/>
        <v>0.93865046063293611</v>
      </c>
      <c r="N153" s="12">
        <f t="shared" si="32"/>
        <v>0.93826617953048186</v>
      </c>
      <c r="O153" s="14">
        <f t="shared" si="33"/>
        <v>0.96376587195611652</v>
      </c>
      <c r="P153" s="12">
        <f t="shared" si="34"/>
        <v>1.0130524488044088</v>
      </c>
    </row>
    <row r="154" spans="1:16" x14ac:dyDescent="0.25">
      <c r="A154" s="28" t="s">
        <v>110</v>
      </c>
      <c r="B154" s="16">
        <v>143869</v>
      </c>
      <c r="C154" s="16">
        <v>8518512.8599999994</v>
      </c>
      <c r="D154" s="11">
        <f t="shared" si="27"/>
        <v>59.21</v>
      </c>
      <c r="E154" s="29">
        <v>1.0839760092371551</v>
      </c>
      <c r="F154" s="12">
        <f t="shared" si="30"/>
        <v>1.1066243945932639</v>
      </c>
      <c r="G154" s="16">
        <v>1361</v>
      </c>
      <c r="H154" s="13">
        <f t="shared" si="28"/>
        <v>0.67354782062350005</v>
      </c>
      <c r="I154" s="19">
        <v>46993</v>
      </c>
      <c r="J154" s="12">
        <v>1.004</v>
      </c>
      <c r="K154" s="12">
        <f t="shared" si="29"/>
        <v>1.0505729675808262</v>
      </c>
      <c r="L154" s="12">
        <v>0.93600000000000005</v>
      </c>
      <c r="M154" s="12">
        <f t="shared" si="31"/>
        <v>0.93492565721772614</v>
      </c>
      <c r="N154" s="12">
        <f t="shared" si="32"/>
        <v>1.0215063030590943</v>
      </c>
      <c r="O154" s="14">
        <f t="shared" si="33"/>
        <v>0.9616221863891119</v>
      </c>
      <c r="P154" s="12">
        <f t="shared" si="34"/>
        <v>1.0107991360691144</v>
      </c>
    </row>
    <row r="155" spans="1:16" x14ac:dyDescent="0.25">
      <c r="A155" s="28" t="s">
        <v>111</v>
      </c>
      <c r="B155" s="16">
        <v>141058.08332999999</v>
      </c>
      <c r="C155" s="16">
        <v>8480544.3800000008</v>
      </c>
      <c r="D155" s="11">
        <f t="shared" si="27"/>
        <v>60.12</v>
      </c>
      <c r="E155" s="29">
        <v>1.0826060581975772</v>
      </c>
      <c r="F155" s="12">
        <f t="shared" si="30"/>
        <v>1.1250539993786524</v>
      </c>
      <c r="G155" s="16">
        <v>1160</v>
      </c>
      <c r="H155" s="13">
        <f t="shared" si="28"/>
        <v>0.62182527020592104</v>
      </c>
      <c r="I155" s="19">
        <v>47902</v>
      </c>
      <c r="J155" s="12">
        <v>1.004</v>
      </c>
      <c r="K155" s="12">
        <f t="shared" si="29"/>
        <v>1.0531522649557479</v>
      </c>
      <c r="L155" s="12">
        <v>0.93600000000000005</v>
      </c>
      <c r="M155" s="12">
        <f t="shared" si="31"/>
        <v>0.93492565721772614</v>
      </c>
      <c r="N155" s="12">
        <f t="shared" si="32"/>
        <v>1.0240142378787132</v>
      </c>
      <c r="O155" s="14">
        <f t="shared" si="33"/>
        <v>0.9616221863891119</v>
      </c>
      <c r="P155" s="12">
        <f t="shared" si="34"/>
        <v>1.0107991360691144</v>
      </c>
    </row>
    <row r="156" spans="1:16" x14ac:dyDescent="0.25">
      <c r="A156" s="28" t="s">
        <v>112</v>
      </c>
      <c r="B156" s="16">
        <v>137392.08332999999</v>
      </c>
      <c r="C156" s="16">
        <v>7814571.79</v>
      </c>
      <c r="D156" s="11">
        <f t="shared" si="27"/>
        <v>56.88</v>
      </c>
      <c r="E156" s="29">
        <v>1.1034021234900346</v>
      </c>
      <c r="F156" s="12">
        <f t="shared" si="30"/>
        <v>1.0443609419496325</v>
      </c>
      <c r="G156" s="16">
        <v>1173</v>
      </c>
      <c r="H156" s="13">
        <f t="shared" si="28"/>
        <v>0.62529992803453927</v>
      </c>
      <c r="I156" s="19">
        <v>47007</v>
      </c>
      <c r="J156" s="12">
        <v>1.004</v>
      </c>
      <c r="K156" s="12">
        <f t="shared" si="29"/>
        <v>1.0033555328850265</v>
      </c>
      <c r="L156" s="12">
        <v>0.93600000000000005</v>
      </c>
      <c r="M156" s="12">
        <f t="shared" si="31"/>
        <v>0.93492565721772614</v>
      </c>
      <c r="N156" s="12">
        <f t="shared" si="32"/>
        <v>0.97559525390359636</v>
      </c>
      <c r="O156" s="14">
        <f t="shared" si="33"/>
        <v>0.9616221863891119</v>
      </c>
      <c r="P156" s="12">
        <f t="shared" si="34"/>
        <v>1.0107991360691144</v>
      </c>
    </row>
    <row r="157" spans="1:16" x14ac:dyDescent="0.25">
      <c r="A157" s="28" t="s">
        <v>113</v>
      </c>
      <c r="B157" s="16">
        <v>133977.75</v>
      </c>
      <c r="C157" s="16">
        <v>8004698.6200000001</v>
      </c>
      <c r="D157" s="11">
        <f t="shared" si="27"/>
        <v>59.75</v>
      </c>
      <c r="E157" s="29">
        <v>1.1000385980927239</v>
      </c>
      <c r="F157" s="12">
        <f t="shared" si="30"/>
        <v>1.1004107760303929</v>
      </c>
      <c r="G157" s="16">
        <v>1202</v>
      </c>
      <c r="H157" s="13">
        <f t="shared" si="28"/>
        <v>0.63298235889056709</v>
      </c>
      <c r="I157" s="19">
        <v>45084</v>
      </c>
      <c r="J157" s="12">
        <v>1</v>
      </c>
      <c r="K157" s="12">
        <f t="shared" si="29"/>
        <v>1.038307749522007</v>
      </c>
      <c r="L157" s="12">
        <v>0.93400000000000005</v>
      </c>
      <c r="M157" s="12">
        <f t="shared" si="31"/>
        <v>0.93120085380251605</v>
      </c>
      <c r="N157" s="12">
        <f t="shared" si="32"/>
        <v>1.009580432184719</v>
      </c>
      <c r="O157" s="14">
        <f t="shared" si="33"/>
        <v>0.95956743812759671</v>
      </c>
      <c r="P157" s="12">
        <f t="shared" si="34"/>
        <v>1.0086393088552916</v>
      </c>
    </row>
    <row r="158" spans="1:16" x14ac:dyDescent="0.25">
      <c r="A158" s="28" t="s">
        <v>114</v>
      </c>
      <c r="B158" s="16">
        <v>131085.41667000001</v>
      </c>
      <c r="C158" s="16">
        <v>7297052.3300000001</v>
      </c>
      <c r="D158" s="11">
        <f t="shared" si="27"/>
        <v>55.67</v>
      </c>
      <c r="E158" s="29">
        <v>1.0989858185949226</v>
      </c>
      <c r="F158" s="12">
        <f t="shared" si="30"/>
        <v>1.0262519184661778</v>
      </c>
      <c r="G158" s="16">
        <v>1127</v>
      </c>
      <c r="H158" s="13">
        <f t="shared" si="28"/>
        <v>0.61291652503963923</v>
      </c>
      <c r="I158" s="19">
        <v>43566</v>
      </c>
      <c r="J158" s="12">
        <v>0.996</v>
      </c>
      <c r="K158" s="12">
        <f t="shared" si="29"/>
        <v>0.98801741220798189</v>
      </c>
      <c r="L158" s="12">
        <v>0.93400000000000005</v>
      </c>
      <c r="M158" s="12">
        <f t="shared" si="31"/>
        <v>0.92747605038730596</v>
      </c>
      <c r="N158" s="12">
        <f t="shared" si="32"/>
        <v>0.96068149975973993</v>
      </c>
      <c r="O158" s="14">
        <f t="shared" si="33"/>
        <v>0.95956743812759671</v>
      </c>
      <c r="P158" s="12">
        <f t="shared" si="34"/>
        <v>1.0086393088552916</v>
      </c>
    </row>
    <row r="159" spans="1:16" x14ac:dyDescent="0.25">
      <c r="A159" s="28" t="s">
        <v>115</v>
      </c>
      <c r="B159" s="16">
        <v>130962</v>
      </c>
      <c r="C159" s="16">
        <v>6423262.8799999999</v>
      </c>
      <c r="D159" s="11">
        <f t="shared" si="27"/>
        <v>49.05</v>
      </c>
      <c r="E159" s="29">
        <v>1.1120444104684526</v>
      </c>
      <c r="F159" s="12">
        <f t="shared" si="30"/>
        <v>0.89359705571692216</v>
      </c>
      <c r="G159" s="16">
        <v>1095</v>
      </c>
      <c r="H159" s="13">
        <f t="shared" si="28"/>
        <v>0.60415229867972864</v>
      </c>
      <c r="I159" s="19">
        <v>45344</v>
      </c>
      <c r="J159" s="12">
        <v>0.996</v>
      </c>
      <c r="K159" s="12">
        <f t="shared" si="29"/>
        <v>0.90700797788023535</v>
      </c>
      <c r="L159" s="12">
        <v>0.93200000000000005</v>
      </c>
      <c r="M159" s="12">
        <f t="shared" si="31"/>
        <v>0.92747605038730596</v>
      </c>
      <c r="N159" s="12">
        <f t="shared" si="32"/>
        <v>0.88191338909380623</v>
      </c>
      <c r="O159" s="14">
        <f t="shared" si="33"/>
        <v>0.95751268986608151</v>
      </c>
      <c r="P159" s="12">
        <f t="shared" si="34"/>
        <v>1.0064794816414686</v>
      </c>
    </row>
    <row r="160" spans="1:16" x14ac:dyDescent="0.25">
      <c r="A160" s="28" t="s">
        <v>116</v>
      </c>
      <c r="B160" s="16">
        <v>130836.41667000001</v>
      </c>
      <c r="C160" s="16">
        <v>7556739.3799999999</v>
      </c>
      <c r="D160" s="11">
        <f t="shared" si="27"/>
        <v>57.76</v>
      </c>
      <c r="E160" s="29">
        <v>1.1176049899428515</v>
      </c>
      <c r="F160" s="12">
        <f t="shared" si="30"/>
        <v>1.0470410319745989</v>
      </c>
      <c r="G160" s="16">
        <v>1096</v>
      </c>
      <c r="H160" s="13">
        <f t="shared" si="28"/>
        <v>0.60442810435430061</v>
      </c>
      <c r="I160" s="19">
        <v>42317</v>
      </c>
      <c r="J160" s="12">
        <v>0.996</v>
      </c>
      <c r="K160" s="12">
        <f t="shared" si="29"/>
        <v>0.99974448555527029</v>
      </c>
      <c r="L160" s="12">
        <v>0.93200000000000005</v>
      </c>
      <c r="M160" s="12">
        <f t="shared" si="31"/>
        <v>0.92747605038730596</v>
      </c>
      <c r="N160" s="12">
        <f t="shared" si="32"/>
        <v>0.97208411500908931</v>
      </c>
      <c r="O160" s="14">
        <f t="shared" si="33"/>
        <v>0.95751268986608151</v>
      </c>
      <c r="P160" s="12">
        <f t="shared" si="34"/>
        <v>1.0064794816414686</v>
      </c>
    </row>
    <row r="161" spans="1:16" x14ac:dyDescent="0.25">
      <c r="A161" s="28" t="s">
        <v>117</v>
      </c>
      <c r="B161" s="16">
        <v>134733.08332999999</v>
      </c>
      <c r="C161" s="16">
        <v>7212872.21</v>
      </c>
      <c r="D161" s="11">
        <f t="shared" si="27"/>
        <v>53.53</v>
      </c>
      <c r="E161" s="29">
        <v>1.1254546764503581</v>
      </c>
      <c r="F161" s="12">
        <f t="shared" si="30"/>
        <v>0.96359398927255746</v>
      </c>
      <c r="G161" s="16">
        <v>1130</v>
      </c>
      <c r="H161" s="13">
        <f t="shared" si="28"/>
        <v>0.61373175465073226</v>
      </c>
      <c r="I161" s="19">
        <v>44491</v>
      </c>
      <c r="J161" s="12">
        <v>0.99199999999999999</v>
      </c>
      <c r="K161" s="12">
        <f t="shared" si="29"/>
        <v>0.94820400311425512</v>
      </c>
      <c r="L161" s="12">
        <v>0.93200000000000005</v>
      </c>
      <c r="M161" s="12">
        <f t="shared" si="31"/>
        <v>0.92375124697209587</v>
      </c>
      <c r="N161" s="12">
        <f t="shared" si="32"/>
        <v>0.92196962577238339</v>
      </c>
      <c r="O161" s="14">
        <f t="shared" si="33"/>
        <v>0.95751268986608151</v>
      </c>
      <c r="P161" s="12">
        <f t="shared" si="34"/>
        <v>1.0064794816414686</v>
      </c>
    </row>
    <row r="162" spans="1:16" x14ac:dyDescent="0.25">
      <c r="A162" s="28" t="s">
        <v>118</v>
      </c>
      <c r="B162" s="16">
        <v>137877.58332999999</v>
      </c>
      <c r="C162" s="16">
        <v>8189585.1799999997</v>
      </c>
      <c r="D162" s="11">
        <f t="shared" si="27"/>
        <v>59.4</v>
      </c>
      <c r="E162" s="29">
        <v>1.118389715752458</v>
      </c>
      <c r="F162" s="12">
        <f t="shared" si="30"/>
        <v>1.0760145132687837</v>
      </c>
      <c r="G162" s="16">
        <v>1180</v>
      </c>
      <c r="H162" s="13">
        <f t="shared" si="28"/>
        <v>0.62716292407422591</v>
      </c>
      <c r="I162" s="19">
        <v>44708</v>
      </c>
      <c r="J162" s="12">
        <v>0.99199999999999999</v>
      </c>
      <c r="K162" s="12">
        <f t="shared" si="29"/>
        <v>1.0192451222918191</v>
      </c>
      <c r="L162" s="12">
        <v>0.93</v>
      </c>
      <c r="M162" s="12">
        <f t="shared" si="31"/>
        <v>0.92375124697209587</v>
      </c>
      <c r="N162" s="12">
        <f t="shared" si="32"/>
        <v>0.99104521904922138</v>
      </c>
      <c r="O162" s="14">
        <f t="shared" si="33"/>
        <v>0.95545794160456632</v>
      </c>
      <c r="P162" s="12">
        <f t="shared" si="34"/>
        <v>1.0043196544276458</v>
      </c>
    </row>
    <row r="163" spans="1:16" x14ac:dyDescent="0.25">
      <c r="A163" s="28" t="s">
        <v>119</v>
      </c>
      <c r="B163" s="16">
        <v>142345.08332999999</v>
      </c>
      <c r="C163" s="16">
        <v>9281940.3599999994</v>
      </c>
      <c r="D163" s="11">
        <f t="shared" si="27"/>
        <v>65.209999999999994</v>
      </c>
      <c r="E163" s="29">
        <v>1.1144720842120617</v>
      </c>
      <c r="F163" s="12">
        <f t="shared" si="30"/>
        <v>1.1854134611464522</v>
      </c>
      <c r="G163" s="16">
        <v>1210</v>
      </c>
      <c r="H163" s="13">
        <f t="shared" si="28"/>
        <v>0.63508529610858833</v>
      </c>
      <c r="I163" s="19">
        <v>45876</v>
      </c>
      <c r="J163" s="12">
        <v>0.99199999999999999</v>
      </c>
      <c r="K163" s="12">
        <f t="shared" si="29"/>
        <v>1.0899290717414458</v>
      </c>
      <c r="L163" s="12">
        <v>0.93</v>
      </c>
      <c r="M163" s="12">
        <f t="shared" si="31"/>
        <v>0.92375124697209587</v>
      </c>
      <c r="N163" s="12">
        <f t="shared" si="32"/>
        <v>1.0597735245701314</v>
      </c>
      <c r="O163" s="14">
        <f t="shared" si="33"/>
        <v>0.95545794160456632</v>
      </c>
      <c r="P163" s="12">
        <f t="shared" si="34"/>
        <v>1.0043196544276458</v>
      </c>
    </row>
    <row r="164" spans="1:16" x14ac:dyDescent="0.25">
      <c r="A164" s="28" t="s">
        <v>120</v>
      </c>
      <c r="B164" s="16">
        <v>148565.91667000001</v>
      </c>
      <c r="C164" s="16">
        <v>8863189.9199999999</v>
      </c>
      <c r="D164" s="11">
        <f t="shared" si="27"/>
        <v>59.66</v>
      </c>
      <c r="E164" s="29">
        <v>1.1180148253844562</v>
      </c>
      <c r="F164" s="12">
        <f t="shared" si="30"/>
        <v>1.0810867273062776</v>
      </c>
      <c r="G164" s="16">
        <v>1284</v>
      </c>
      <c r="H164" s="13">
        <f t="shared" si="28"/>
        <v>0.65421708935184508</v>
      </c>
      <c r="I164" s="19">
        <v>46176</v>
      </c>
      <c r="J164" s="12">
        <v>0.98799999999999999</v>
      </c>
      <c r="K164" s="12">
        <f t="shared" si="29"/>
        <v>1.0253948336015952</v>
      </c>
      <c r="L164" s="12">
        <v>0.92800000000000005</v>
      </c>
      <c r="M164" s="12">
        <f t="shared" si="31"/>
        <v>0.92002644355688579</v>
      </c>
      <c r="N164" s="12">
        <f t="shared" si="32"/>
        <v>0.99702478359045998</v>
      </c>
      <c r="O164" s="14">
        <f t="shared" si="33"/>
        <v>0.95340319334305113</v>
      </c>
      <c r="P164" s="12">
        <f t="shared" si="34"/>
        <v>1.0021598272138228</v>
      </c>
    </row>
    <row r="165" spans="1:16" x14ac:dyDescent="0.25">
      <c r="A165" s="28" t="s">
        <v>121</v>
      </c>
      <c r="B165" s="16">
        <v>155177.5</v>
      </c>
      <c r="C165" s="16">
        <v>10871571.91</v>
      </c>
      <c r="D165" s="11">
        <f t="shared" si="27"/>
        <v>70.06</v>
      </c>
      <c r="E165" s="29">
        <v>1.1110081158982306</v>
      </c>
      <c r="F165" s="12">
        <f t="shared" si="30"/>
        <v>1.2775495416527318</v>
      </c>
      <c r="G165" s="16">
        <v>1304</v>
      </c>
      <c r="H165" s="13">
        <f t="shared" si="28"/>
        <v>0.65929255013739285</v>
      </c>
      <c r="I165" s="19">
        <v>48474</v>
      </c>
      <c r="J165" s="12">
        <v>0.98799999999999999</v>
      </c>
      <c r="K165" s="12">
        <f t="shared" si="29"/>
        <v>1.1557387586335173</v>
      </c>
      <c r="L165" s="12">
        <v>0.92800000000000005</v>
      </c>
      <c r="M165" s="12">
        <f t="shared" si="31"/>
        <v>0.92002644355688579</v>
      </c>
      <c r="N165" s="12">
        <f t="shared" si="32"/>
        <v>1.1237624259002281</v>
      </c>
      <c r="O165" s="14">
        <f t="shared" si="33"/>
        <v>0.95340319334305113</v>
      </c>
      <c r="P165" s="12">
        <f t="shared" si="34"/>
        <v>1.0021598272138228</v>
      </c>
    </row>
    <row r="166" spans="1:16" x14ac:dyDescent="0.25">
      <c r="A166" s="28" t="s">
        <v>122</v>
      </c>
      <c r="B166" s="16">
        <v>157204.25</v>
      </c>
      <c r="C166" s="16">
        <v>9792338.7200000007</v>
      </c>
      <c r="D166" s="11">
        <f t="shared" si="27"/>
        <v>62.29</v>
      </c>
      <c r="E166" s="29">
        <v>1.1282340176905494</v>
      </c>
      <c r="F166" s="12">
        <f t="shared" si="30"/>
        <v>1.1185206070655647</v>
      </c>
      <c r="G166" s="16">
        <v>1264</v>
      </c>
      <c r="H166" s="13">
        <f t="shared" si="28"/>
        <v>0.64910194371403118</v>
      </c>
      <c r="I166" s="19">
        <v>53479</v>
      </c>
      <c r="J166" s="12">
        <v>0.98799999999999999</v>
      </c>
      <c r="K166" s="12">
        <f t="shared" si="29"/>
        <v>1.0488693909062599</v>
      </c>
      <c r="L166" s="12">
        <v>0.92600000000000005</v>
      </c>
      <c r="M166" s="12">
        <f t="shared" si="31"/>
        <v>0.92002644355688579</v>
      </c>
      <c r="N166" s="12">
        <f t="shared" si="32"/>
        <v>1.0198498599899173</v>
      </c>
      <c r="O166" s="14">
        <f t="shared" si="33"/>
        <v>0.95134844508153593</v>
      </c>
      <c r="P166" s="12">
        <f t="shared" si="34"/>
        <v>1</v>
      </c>
    </row>
    <row r="167" spans="1:16" x14ac:dyDescent="0.25">
      <c r="A167" s="28" t="s">
        <v>123</v>
      </c>
      <c r="B167" s="16">
        <v>151845.41667000001</v>
      </c>
      <c r="C167" s="16">
        <v>9061588.3000000007</v>
      </c>
      <c r="D167" s="11">
        <f t="shared" ref="D167:D222" si="35">ROUND(C167/B167,2)</f>
        <v>59.68</v>
      </c>
      <c r="E167" s="29">
        <v>1.1462537596899809</v>
      </c>
      <c r="F167" s="12">
        <f t="shared" si="30"/>
        <v>1.0548067256656404</v>
      </c>
      <c r="G167" s="16">
        <v>1140</v>
      </c>
      <c r="H167" s="13">
        <f t="shared" ref="H167:H222" si="36">MIN(SQRT(G167/3000),1)</f>
        <v>0.61644140029689765</v>
      </c>
      <c r="I167" s="19">
        <v>53664</v>
      </c>
      <c r="J167" s="12">
        <v>0.98399999999999999</v>
      </c>
      <c r="K167" s="12">
        <f t="shared" ref="K167:K222" si="37">F167*H167+M167*(1-H167)</f>
        <v>1.0016819090103102</v>
      </c>
      <c r="L167" s="12">
        <v>0.92600000000000005</v>
      </c>
      <c r="M167" s="12">
        <f t="shared" si="31"/>
        <v>0.9163016401416757</v>
      </c>
      <c r="N167" s="12">
        <f t="shared" si="32"/>
        <v>0.97396793491697742</v>
      </c>
      <c r="O167" s="14">
        <f t="shared" si="33"/>
        <v>0.95134844508153593</v>
      </c>
      <c r="P167" s="12">
        <f t="shared" si="34"/>
        <v>1</v>
      </c>
    </row>
    <row r="168" spans="1:16" x14ac:dyDescent="0.25">
      <c r="A168" s="28" t="s">
        <v>124</v>
      </c>
      <c r="B168" s="16">
        <v>146138.25</v>
      </c>
      <c r="C168" s="16">
        <v>9227166.5</v>
      </c>
      <c r="D168" s="11">
        <f t="shared" si="35"/>
        <v>63.14</v>
      </c>
      <c r="E168" s="29">
        <v>1.130470416974632</v>
      </c>
      <c r="F168" s="12">
        <f t="shared" ref="F168:F222" si="38">D168/(E168*D$223)</f>
        <v>1.1315408174912025</v>
      </c>
      <c r="G168" s="16">
        <v>1155</v>
      </c>
      <c r="H168" s="13">
        <f t="shared" si="36"/>
        <v>0.62048368229954287</v>
      </c>
      <c r="I168" s="19">
        <v>49311</v>
      </c>
      <c r="J168" s="12">
        <v>0.98</v>
      </c>
      <c r="K168" s="12">
        <f t="shared" si="37"/>
        <v>1.0484404138023358</v>
      </c>
      <c r="L168" s="12">
        <v>0.92400000000000004</v>
      </c>
      <c r="M168" s="12">
        <f t="shared" ref="M168:M222" si="39">J168/$J$223</f>
        <v>0.91257683672646572</v>
      </c>
      <c r="N168" s="12">
        <f t="shared" ref="N168:N222" si="40">K168/$K$223</f>
        <v>1.0194327515842674</v>
      </c>
      <c r="O168" s="14">
        <f t="shared" ref="O168:O222" si="41">L168/$L$223</f>
        <v>0.94929369682002074</v>
      </c>
      <c r="P168" s="12">
        <f t="shared" ref="P168:P222" si="42">O168/$O$166</f>
        <v>0.99784017278617709</v>
      </c>
    </row>
    <row r="169" spans="1:16" x14ac:dyDescent="0.25">
      <c r="A169" s="28" t="s">
        <v>125</v>
      </c>
      <c r="B169" s="16">
        <v>146280.33332999999</v>
      </c>
      <c r="C169" s="16">
        <v>8656346.1099999994</v>
      </c>
      <c r="D169" s="11">
        <f t="shared" si="35"/>
        <v>59.18</v>
      </c>
      <c r="E169" s="29">
        <v>1.1441792185870794</v>
      </c>
      <c r="F169" s="12">
        <f t="shared" si="38"/>
        <v>1.0478660125269834</v>
      </c>
      <c r="G169" s="16">
        <v>1092</v>
      </c>
      <c r="H169" s="13">
        <f t="shared" si="36"/>
        <v>0.60332412515993428</v>
      </c>
      <c r="I169" s="19">
        <v>48313</v>
      </c>
      <c r="J169" s="12">
        <v>0.98</v>
      </c>
      <c r="K169" s="12">
        <f t="shared" si="37"/>
        <v>0.9942000603599217</v>
      </c>
      <c r="L169" s="12">
        <v>0.92400000000000004</v>
      </c>
      <c r="M169" s="12">
        <f t="shared" si="39"/>
        <v>0.91257683672646572</v>
      </c>
      <c r="N169" s="12">
        <f t="shared" si="40"/>
        <v>0.96669308986503866</v>
      </c>
      <c r="O169" s="14">
        <f t="shared" si="41"/>
        <v>0.94929369682002074</v>
      </c>
      <c r="P169" s="12">
        <f t="shared" si="42"/>
        <v>0.99784017278617709</v>
      </c>
    </row>
    <row r="170" spans="1:16" x14ac:dyDescent="0.25">
      <c r="A170" s="28" t="s">
        <v>126</v>
      </c>
      <c r="B170" s="16">
        <v>149931.5</v>
      </c>
      <c r="C170" s="16">
        <v>8826439.2400000002</v>
      </c>
      <c r="D170" s="11">
        <f t="shared" si="35"/>
        <v>58.87</v>
      </c>
      <c r="E170" s="29">
        <v>1.137613187702988</v>
      </c>
      <c r="F170" s="12">
        <f t="shared" si="38"/>
        <v>1.0483933724663692</v>
      </c>
      <c r="G170" s="16">
        <v>1130</v>
      </c>
      <c r="H170" s="13">
        <f t="shared" si="36"/>
        <v>0.61373175465073226</v>
      </c>
      <c r="I170" s="19">
        <v>47394</v>
      </c>
      <c r="J170" s="12">
        <v>0.96699999999999997</v>
      </c>
      <c r="K170" s="12">
        <f t="shared" si="37"/>
        <v>0.99125574435844199</v>
      </c>
      <c r="L170" s="12">
        <v>0.92200000000000004</v>
      </c>
      <c r="M170" s="12">
        <f t="shared" si="39"/>
        <v>0.90047122562703297</v>
      </c>
      <c r="N170" s="12">
        <f t="shared" si="40"/>
        <v>0.96383023554980241</v>
      </c>
      <c r="O170" s="14">
        <f t="shared" si="41"/>
        <v>0.94723894855850554</v>
      </c>
      <c r="P170" s="12">
        <f t="shared" si="42"/>
        <v>0.99568034557235419</v>
      </c>
    </row>
    <row r="171" spans="1:16" x14ac:dyDescent="0.25">
      <c r="A171" s="28" t="s">
        <v>127</v>
      </c>
      <c r="B171" s="16">
        <v>156267</v>
      </c>
      <c r="C171" s="16">
        <v>9709090.9499999993</v>
      </c>
      <c r="D171" s="11">
        <f t="shared" si="35"/>
        <v>62.13</v>
      </c>
      <c r="E171" s="29">
        <v>1.1402291909793034</v>
      </c>
      <c r="F171" s="12">
        <f t="shared" si="38"/>
        <v>1.1039109656649742</v>
      </c>
      <c r="G171" s="16">
        <v>1114</v>
      </c>
      <c r="H171" s="13">
        <f t="shared" si="36"/>
        <v>0.60937126067228786</v>
      </c>
      <c r="I171" s="19">
        <v>49083</v>
      </c>
      <c r="J171" s="12">
        <v>0.96299999999999997</v>
      </c>
      <c r="K171" s="12">
        <f t="shared" si="37"/>
        <v>1.0229865412224686</v>
      </c>
      <c r="L171" s="12">
        <v>0.92200000000000004</v>
      </c>
      <c r="M171" s="12">
        <f t="shared" si="39"/>
        <v>0.89674642221182288</v>
      </c>
      <c r="N171" s="12">
        <f t="shared" si="40"/>
        <v>0.99468312249617929</v>
      </c>
      <c r="O171" s="14">
        <f t="shared" si="41"/>
        <v>0.94723894855850554</v>
      </c>
      <c r="P171" s="12">
        <f t="shared" si="42"/>
        <v>0.99568034557235419</v>
      </c>
    </row>
    <row r="172" spans="1:16" x14ac:dyDescent="0.25">
      <c r="A172" s="28" t="s">
        <v>128</v>
      </c>
      <c r="B172" s="16">
        <v>159430.66667000001</v>
      </c>
      <c r="C172" s="16">
        <v>9859484.6300000008</v>
      </c>
      <c r="D172" s="11">
        <f t="shared" si="35"/>
        <v>61.84</v>
      </c>
      <c r="E172" s="29">
        <v>1.1375585878071408</v>
      </c>
      <c r="F172" s="12">
        <f t="shared" si="38"/>
        <v>1.1013378283357176</v>
      </c>
      <c r="G172" s="16">
        <v>1076</v>
      </c>
      <c r="H172" s="13">
        <f t="shared" si="36"/>
        <v>0.59888785817268553</v>
      </c>
      <c r="I172" s="19">
        <v>51624</v>
      </c>
      <c r="J172" s="12">
        <v>0.95899999999999996</v>
      </c>
      <c r="K172" s="12">
        <f t="shared" si="37"/>
        <v>1.0177796673501396</v>
      </c>
      <c r="L172" s="12">
        <v>0.92</v>
      </c>
      <c r="M172" s="12">
        <f t="shared" si="39"/>
        <v>0.89302161879661279</v>
      </c>
      <c r="N172" s="12">
        <f t="shared" si="40"/>
        <v>0.98962030949417945</v>
      </c>
      <c r="O172" s="14">
        <f t="shared" si="41"/>
        <v>0.94518420029699035</v>
      </c>
      <c r="P172" s="12">
        <f t="shared" si="42"/>
        <v>0.99352051835853128</v>
      </c>
    </row>
    <row r="173" spans="1:16" x14ac:dyDescent="0.25">
      <c r="A173" s="28" t="s">
        <v>129</v>
      </c>
      <c r="B173" s="16">
        <v>158975.83332999999</v>
      </c>
      <c r="C173" s="16">
        <v>9314232.6699999999</v>
      </c>
      <c r="D173" s="11">
        <f t="shared" si="35"/>
        <v>58.59</v>
      </c>
      <c r="E173" s="29">
        <v>1.1559987964158382</v>
      </c>
      <c r="F173" s="12">
        <f t="shared" si="38"/>
        <v>1.0268120699589729</v>
      </c>
      <c r="G173" s="16">
        <v>1056</v>
      </c>
      <c r="H173" s="13">
        <f t="shared" si="36"/>
        <v>0.59329587896765301</v>
      </c>
      <c r="I173" s="19">
        <v>53800</v>
      </c>
      <c r="J173" s="12">
        <v>0.95899999999999996</v>
      </c>
      <c r="K173" s="12">
        <f t="shared" si="37"/>
        <v>0.97239894211646405</v>
      </c>
      <c r="L173" s="12">
        <v>0.92</v>
      </c>
      <c r="M173" s="12">
        <f t="shared" si="39"/>
        <v>0.89302161879661279</v>
      </c>
      <c r="N173" s="12">
        <f t="shared" si="40"/>
        <v>0.94549515275200768</v>
      </c>
      <c r="O173" s="14">
        <f t="shared" si="41"/>
        <v>0.94518420029699035</v>
      </c>
      <c r="P173" s="12">
        <f t="shared" si="42"/>
        <v>0.99352051835853128</v>
      </c>
    </row>
    <row r="174" spans="1:16" x14ac:dyDescent="0.25">
      <c r="A174" s="28" t="s">
        <v>130</v>
      </c>
      <c r="B174" s="16">
        <v>157722.58332999999</v>
      </c>
      <c r="C174" s="16">
        <v>7974075.9000000004</v>
      </c>
      <c r="D174" s="11">
        <f t="shared" si="35"/>
        <v>50.56</v>
      </c>
      <c r="E174" s="29">
        <v>1.1562100907591446</v>
      </c>
      <c r="F174" s="12">
        <f t="shared" si="38"/>
        <v>0.8859213315390666</v>
      </c>
      <c r="G174" s="16">
        <v>1085</v>
      </c>
      <c r="H174" s="13">
        <f t="shared" si="36"/>
        <v>0.60138728508895722</v>
      </c>
      <c r="I174" s="19">
        <v>51928</v>
      </c>
      <c r="J174" s="12">
        <v>0.95899999999999996</v>
      </c>
      <c r="K174" s="12">
        <f t="shared" si="37"/>
        <v>0.88875159631944534</v>
      </c>
      <c r="L174" s="12">
        <v>0.89</v>
      </c>
      <c r="M174" s="12">
        <f t="shared" si="39"/>
        <v>0.89302161879661279</v>
      </c>
      <c r="N174" s="12">
        <f t="shared" si="40"/>
        <v>0.86416211487404193</v>
      </c>
      <c r="O174" s="14">
        <f t="shared" si="41"/>
        <v>0.91436297637426234</v>
      </c>
      <c r="P174" s="12">
        <f t="shared" si="42"/>
        <v>0.96112311015118779</v>
      </c>
    </row>
    <row r="175" spans="1:16" x14ac:dyDescent="0.25">
      <c r="A175" s="28" t="s">
        <v>131</v>
      </c>
      <c r="B175" s="16">
        <v>157389.25</v>
      </c>
      <c r="C175" s="16">
        <v>9161808.0600000005</v>
      </c>
      <c r="D175" s="11">
        <f t="shared" si="35"/>
        <v>58.21</v>
      </c>
      <c r="E175" s="29">
        <v>1.1526501465983912</v>
      </c>
      <c r="F175" s="12">
        <f t="shared" si="38"/>
        <v>1.0231161460127844</v>
      </c>
      <c r="G175" s="16">
        <v>1034</v>
      </c>
      <c r="H175" s="13">
        <f t="shared" si="36"/>
        <v>0.58708318547431304</v>
      </c>
      <c r="I175" s="19">
        <v>51894</v>
      </c>
      <c r="J175" s="12">
        <v>0.95499999999999996</v>
      </c>
      <c r="K175" s="12">
        <f t="shared" si="37"/>
        <v>0.96785989428651464</v>
      </c>
      <c r="L175" s="12">
        <v>0.89</v>
      </c>
      <c r="M175" s="12">
        <f t="shared" si="39"/>
        <v>0.88929681538140271</v>
      </c>
      <c r="N175" s="12">
        <f t="shared" si="40"/>
        <v>0.94108168875544507</v>
      </c>
      <c r="O175" s="14">
        <f t="shared" si="41"/>
        <v>0.91436297637426234</v>
      </c>
      <c r="P175" s="12">
        <f t="shared" si="42"/>
        <v>0.96112311015118779</v>
      </c>
    </row>
    <row r="176" spans="1:16" x14ac:dyDescent="0.25">
      <c r="A176" s="28" t="s">
        <v>132</v>
      </c>
      <c r="B176" s="16">
        <v>155886.91667000001</v>
      </c>
      <c r="C176" s="16">
        <v>7709360.0199999996</v>
      </c>
      <c r="D176" s="11">
        <f t="shared" si="35"/>
        <v>49.45</v>
      </c>
      <c r="E176" s="29">
        <v>1.1641060765522941</v>
      </c>
      <c r="F176" s="12">
        <f t="shared" si="38"/>
        <v>0.86059454453059414</v>
      </c>
      <c r="G176" s="16">
        <v>974</v>
      </c>
      <c r="H176" s="13">
        <f t="shared" si="36"/>
        <v>0.56979528487577591</v>
      </c>
      <c r="I176" s="19">
        <v>51872</v>
      </c>
      <c r="J176" s="12">
        <v>0.95099999999999996</v>
      </c>
      <c r="K176" s="12">
        <f t="shared" si="37"/>
        <v>0.87133996879325037</v>
      </c>
      <c r="L176" s="12">
        <v>0.89</v>
      </c>
      <c r="M176" s="12">
        <f t="shared" si="39"/>
        <v>0.88557201196619273</v>
      </c>
      <c r="N176" s="12">
        <f t="shared" si="40"/>
        <v>0.84723222250732544</v>
      </c>
      <c r="O176" s="14">
        <f t="shared" si="41"/>
        <v>0.91436297637426234</v>
      </c>
      <c r="P176" s="12">
        <f t="shared" si="42"/>
        <v>0.96112311015118779</v>
      </c>
    </row>
    <row r="177" spans="1:16" x14ac:dyDescent="0.25">
      <c r="A177" s="28" t="s">
        <v>133</v>
      </c>
      <c r="B177" s="16">
        <v>153447.25</v>
      </c>
      <c r="C177" s="16">
        <v>7121058.7199999997</v>
      </c>
      <c r="D177" s="11">
        <f t="shared" si="35"/>
        <v>46.41</v>
      </c>
      <c r="E177" s="29">
        <v>1.1477623187526935</v>
      </c>
      <c r="F177" s="12">
        <f t="shared" si="38"/>
        <v>0.81918964644658154</v>
      </c>
      <c r="G177" s="16">
        <v>951</v>
      </c>
      <c r="H177" s="13">
        <f t="shared" si="36"/>
        <v>0.5630275304103699</v>
      </c>
      <c r="I177" s="19">
        <v>51696</v>
      </c>
      <c r="J177" s="12">
        <v>0.95099999999999996</v>
      </c>
      <c r="K177" s="12">
        <f t="shared" si="37"/>
        <v>0.84819691264488761</v>
      </c>
      <c r="L177" s="12">
        <v>0.82558409024387314</v>
      </c>
      <c r="M177" s="12">
        <f t="shared" si="39"/>
        <v>0.88557201196619273</v>
      </c>
      <c r="N177" s="12">
        <f t="shared" si="40"/>
        <v>0.82472947547582587</v>
      </c>
      <c r="O177" s="14">
        <f t="shared" si="41"/>
        <v>0.84818373708160166</v>
      </c>
      <c r="P177" s="12">
        <f t="shared" si="42"/>
        <v>0.89155949270396662</v>
      </c>
    </row>
    <row r="178" spans="1:16" x14ac:dyDescent="0.25">
      <c r="A178" s="28" t="s">
        <v>134</v>
      </c>
      <c r="B178" s="16">
        <v>150873.5</v>
      </c>
      <c r="C178" s="16">
        <v>8823526.7799999993</v>
      </c>
      <c r="D178" s="11">
        <f t="shared" si="35"/>
        <v>58.48</v>
      </c>
      <c r="E178" s="29">
        <v>1.1481356922070081</v>
      </c>
      <c r="F178" s="12">
        <f t="shared" si="38"/>
        <v>1.0319032845489311</v>
      </c>
      <c r="G178" s="16">
        <v>933</v>
      </c>
      <c r="H178" s="13">
        <f t="shared" si="36"/>
        <v>0.55767373974394741</v>
      </c>
      <c r="I178" s="19">
        <v>50081</v>
      </c>
      <c r="J178" s="12">
        <v>0.95099999999999996</v>
      </c>
      <c r="K178" s="12">
        <f t="shared" si="37"/>
        <v>0.96717711998889944</v>
      </c>
      <c r="L178" s="12">
        <v>0.82499999999999996</v>
      </c>
      <c r="M178" s="12">
        <f t="shared" si="39"/>
        <v>0.88557201196619273</v>
      </c>
      <c r="N178" s="12">
        <f t="shared" si="40"/>
        <v>0.94041780507472672</v>
      </c>
      <c r="O178" s="14">
        <f t="shared" si="41"/>
        <v>0.84758365787501844</v>
      </c>
      <c r="P178" s="12">
        <f t="shared" si="42"/>
        <v>0.89092872570194381</v>
      </c>
    </row>
    <row r="179" spans="1:16" x14ac:dyDescent="0.25">
      <c r="A179" s="28" t="s">
        <v>135</v>
      </c>
      <c r="B179" s="16">
        <v>148489.5</v>
      </c>
      <c r="C179" s="16">
        <v>6823892.6600000001</v>
      </c>
      <c r="D179" s="11">
        <f t="shared" si="35"/>
        <v>45.96</v>
      </c>
      <c r="E179" s="29">
        <v>1.150905346996373</v>
      </c>
      <c r="F179" s="12">
        <f t="shared" si="38"/>
        <v>0.80903118302010091</v>
      </c>
      <c r="G179" s="16">
        <v>860</v>
      </c>
      <c r="H179" s="13">
        <f t="shared" si="36"/>
        <v>0.53541261347363367</v>
      </c>
      <c r="I179" s="19">
        <v>49195</v>
      </c>
      <c r="J179" s="12">
        <v>0.95099999999999996</v>
      </c>
      <c r="K179" s="12">
        <f t="shared" si="37"/>
        <v>0.84459108670272731</v>
      </c>
      <c r="L179" s="12">
        <v>0.82088688645286967</v>
      </c>
      <c r="M179" s="12">
        <f t="shared" si="39"/>
        <v>0.88557201196619273</v>
      </c>
      <c r="N179" s="12">
        <f t="shared" si="40"/>
        <v>0.82122341350648687</v>
      </c>
      <c r="O179" s="14">
        <f t="shared" si="41"/>
        <v>0.84335795141982817</v>
      </c>
      <c r="P179" s="12">
        <f t="shared" si="42"/>
        <v>0.88648691841562599</v>
      </c>
    </row>
    <row r="180" spans="1:16" x14ac:dyDescent="0.25">
      <c r="A180" s="28" t="s">
        <v>136</v>
      </c>
      <c r="B180" s="16">
        <v>146822.16667000001</v>
      </c>
      <c r="C180" s="16">
        <v>6096729.4299999997</v>
      </c>
      <c r="D180" s="11">
        <f t="shared" si="35"/>
        <v>41.52</v>
      </c>
      <c r="E180" s="29">
        <v>1.1588854960235431</v>
      </c>
      <c r="F180" s="12">
        <f t="shared" si="38"/>
        <v>0.72584128430047712</v>
      </c>
      <c r="G180" s="16">
        <v>842</v>
      </c>
      <c r="H180" s="13">
        <f t="shared" si="36"/>
        <v>0.52977982848223537</v>
      </c>
      <c r="I180" s="19">
        <v>48652</v>
      </c>
      <c r="J180" s="12">
        <v>0.94699999999999995</v>
      </c>
      <c r="K180" s="12">
        <f t="shared" si="37"/>
        <v>0.79919841675933723</v>
      </c>
      <c r="L180" s="12">
        <v>0.8</v>
      </c>
      <c r="M180" s="12">
        <f t="shared" si="39"/>
        <v>0.88184720855098264</v>
      </c>
      <c r="N180" s="12">
        <f t="shared" si="40"/>
        <v>0.77708664253413973</v>
      </c>
      <c r="O180" s="14">
        <f t="shared" si="41"/>
        <v>0.82189930460607852</v>
      </c>
      <c r="P180" s="12">
        <f t="shared" si="42"/>
        <v>0.86393088552915764</v>
      </c>
    </row>
    <row r="181" spans="1:16" x14ac:dyDescent="0.25">
      <c r="A181" s="28" t="s">
        <v>137</v>
      </c>
      <c r="B181" s="16">
        <v>144371.91667000001</v>
      </c>
      <c r="C181" s="16">
        <v>5987252.7300000004</v>
      </c>
      <c r="D181" s="11">
        <f t="shared" si="35"/>
        <v>41.47</v>
      </c>
      <c r="E181" s="29">
        <v>1.1600238712433997</v>
      </c>
      <c r="F181" s="12">
        <f t="shared" si="38"/>
        <v>0.72425576029400229</v>
      </c>
      <c r="G181" s="16">
        <v>777</v>
      </c>
      <c r="H181" s="13">
        <f t="shared" si="36"/>
        <v>0.50892042599997889</v>
      </c>
      <c r="I181" s="19">
        <v>47243</v>
      </c>
      <c r="J181" s="12">
        <v>0.94699999999999995</v>
      </c>
      <c r="K181" s="12">
        <f t="shared" si="37"/>
        <v>0.80164570157008663</v>
      </c>
      <c r="L181" s="12">
        <v>0.77982212153541708</v>
      </c>
      <c r="M181" s="12">
        <f t="shared" si="39"/>
        <v>0.88184720855098264</v>
      </c>
      <c r="N181" s="12">
        <f t="shared" si="40"/>
        <v>0.77946621723928167</v>
      </c>
      <c r="O181" s="14">
        <f t="shared" si="41"/>
        <v>0.80116907425799522</v>
      </c>
      <c r="P181" s="12">
        <f t="shared" si="42"/>
        <v>0.84214052001664907</v>
      </c>
    </row>
    <row r="182" spans="1:16" x14ac:dyDescent="0.25">
      <c r="A182" s="28" t="s">
        <v>138</v>
      </c>
      <c r="B182" s="16">
        <v>141383.83332999999</v>
      </c>
      <c r="C182" s="16">
        <v>6270340.8799999999</v>
      </c>
      <c r="D182" s="11">
        <f t="shared" si="35"/>
        <v>44.35</v>
      </c>
      <c r="E182" s="29">
        <v>1.1477205661577108</v>
      </c>
      <c r="F182" s="12">
        <f t="shared" si="38"/>
        <v>0.78285676572019058</v>
      </c>
      <c r="G182" s="16">
        <v>763</v>
      </c>
      <c r="H182" s="13">
        <f t="shared" si="36"/>
        <v>0.50431471655438864</v>
      </c>
      <c r="I182" s="19">
        <v>46585</v>
      </c>
      <c r="J182" s="12">
        <v>0.94299999999999995</v>
      </c>
      <c r="K182" s="12">
        <f t="shared" si="37"/>
        <v>0.83007854119653079</v>
      </c>
      <c r="L182" s="12">
        <v>0.8070970373797367</v>
      </c>
      <c r="M182" s="12">
        <f t="shared" si="39"/>
        <v>0.87812240513577255</v>
      </c>
      <c r="N182" s="12">
        <f t="shared" si="40"/>
        <v>0.80711239298199278</v>
      </c>
      <c r="O182" s="14">
        <f t="shared" si="41"/>
        <v>0.82919061721503973</v>
      </c>
      <c r="P182" s="12">
        <f t="shared" si="42"/>
        <v>0.87159507276429449</v>
      </c>
    </row>
    <row r="183" spans="1:16" x14ac:dyDescent="0.25">
      <c r="A183" s="28" t="s">
        <v>139</v>
      </c>
      <c r="B183" s="16">
        <v>136749.66667000001</v>
      </c>
      <c r="C183" s="16">
        <v>6454334.7000000002</v>
      </c>
      <c r="D183" s="11">
        <f t="shared" si="35"/>
        <v>47.2</v>
      </c>
      <c r="E183" s="29">
        <v>1.1481333075223614</v>
      </c>
      <c r="F183" s="12">
        <f t="shared" si="38"/>
        <v>0.83286484598543242</v>
      </c>
      <c r="G183" s="16">
        <v>699</v>
      </c>
      <c r="H183" s="13">
        <f t="shared" si="36"/>
        <v>0.48270073544588682</v>
      </c>
      <c r="I183" s="19">
        <v>46674</v>
      </c>
      <c r="J183" s="12">
        <v>0.94299999999999995</v>
      </c>
      <c r="K183" s="12">
        <f t="shared" si="37"/>
        <v>0.85627654804941766</v>
      </c>
      <c r="L183" s="12">
        <v>0.83323951368155691</v>
      </c>
      <c r="M183" s="12">
        <f t="shared" si="39"/>
        <v>0.87812240513577255</v>
      </c>
      <c r="N183" s="12">
        <f t="shared" si="40"/>
        <v>0.83258556805276718</v>
      </c>
      <c r="O183" s="14">
        <f t="shared" si="41"/>
        <v>0.85604872108147334</v>
      </c>
      <c r="P183" s="12">
        <f t="shared" si="42"/>
        <v>0.89982668864099014</v>
      </c>
    </row>
    <row r="184" spans="1:16" x14ac:dyDescent="0.25">
      <c r="A184" s="28" t="s">
        <v>140</v>
      </c>
      <c r="B184" s="16">
        <v>131156</v>
      </c>
      <c r="C184" s="16">
        <v>8027877.9199999999</v>
      </c>
      <c r="D184" s="11">
        <f t="shared" si="35"/>
        <v>61.21</v>
      </c>
      <c r="E184" s="29">
        <v>1.1600937740964359</v>
      </c>
      <c r="F184" s="12">
        <f t="shared" si="38"/>
        <v>1.0689419780011236</v>
      </c>
      <c r="G184" s="16">
        <v>662</v>
      </c>
      <c r="H184" s="13">
        <f t="shared" si="36"/>
        <v>0.46975170746540845</v>
      </c>
      <c r="I184" s="19">
        <v>45230</v>
      </c>
      <c r="J184" s="12">
        <v>0.93899999999999995</v>
      </c>
      <c r="K184" s="12">
        <f t="shared" si="37"/>
        <v>0.96578515465614889</v>
      </c>
      <c r="L184" s="12">
        <v>0.84</v>
      </c>
      <c r="M184" s="12">
        <f t="shared" si="39"/>
        <v>0.87439760172056247</v>
      </c>
      <c r="N184" s="12">
        <f t="shared" si="40"/>
        <v>0.93906435185926973</v>
      </c>
      <c r="O184" s="14">
        <f t="shared" si="41"/>
        <v>0.86299426983638239</v>
      </c>
      <c r="P184" s="12">
        <f t="shared" si="42"/>
        <v>0.90712742980561545</v>
      </c>
    </row>
    <row r="185" spans="1:16" x14ac:dyDescent="0.25">
      <c r="A185" s="28" t="s">
        <v>141</v>
      </c>
      <c r="B185" s="16">
        <v>123610</v>
      </c>
      <c r="C185" s="16">
        <v>5675338.4199999999</v>
      </c>
      <c r="D185" s="11">
        <f t="shared" si="35"/>
        <v>45.91</v>
      </c>
      <c r="E185" s="29">
        <v>0.86431531474818313</v>
      </c>
      <c r="F185" s="12">
        <f t="shared" si="38"/>
        <v>1.0761180932346159</v>
      </c>
      <c r="G185" s="16">
        <v>669</v>
      </c>
      <c r="H185" s="13">
        <f t="shared" si="36"/>
        <v>0.47222875812470377</v>
      </c>
      <c r="I185" s="19">
        <v>41331</v>
      </c>
      <c r="J185" s="12">
        <v>1.012</v>
      </c>
      <c r="K185" s="12">
        <f t="shared" si="37"/>
        <v>1.0055324741829572</v>
      </c>
      <c r="L185" s="12">
        <v>0.84</v>
      </c>
      <c r="M185" s="12">
        <f t="shared" si="39"/>
        <v>0.9423752640481462</v>
      </c>
      <c r="N185" s="12">
        <f t="shared" si="40"/>
        <v>0.97771196480883371</v>
      </c>
      <c r="O185" s="14">
        <f t="shared" si="41"/>
        <v>0.86299426983638239</v>
      </c>
      <c r="P185" s="12">
        <f t="shared" si="42"/>
        <v>0.90712742980561545</v>
      </c>
    </row>
    <row r="186" spans="1:16" x14ac:dyDescent="0.25">
      <c r="A186" s="28" t="s">
        <v>142</v>
      </c>
      <c r="B186" s="16">
        <v>122605</v>
      </c>
      <c r="C186" s="16">
        <v>4587984.6900000004</v>
      </c>
      <c r="D186" s="11">
        <f t="shared" si="35"/>
        <v>37.42</v>
      </c>
      <c r="E186" s="29">
        <v>0.85999222293801714</v>
      </c>
      <c r="F186" s="12">
        <f t="shared" si="38"/>
        <v>0.88152393416398156</v>
      </c>
      <c r="G186" s="16">
        <v>534</v>
      </c>
      <c r="H186" s="13">
        <f t="shared" si="36"/>
        <v>0.42190046219457972</v>
      </c>
      <c r="I186" s="19">
        <v>40388</v>
      </c>
      <c r="J186" s="12">
        <v>1.02</v>
      </c>
      <c r="K186" s="12">
        <f t="shared" si="37"/>
        <v>0.92100867411036025</v>
      </c>
      <c r="L186" s="12">
        <v>0.85</v>
      </c>
      <c r="M186" s="12">
        <f t="shared" si="39"/>
        <v>0.94982487087856637</v>
      </c>
      <c r="N186" s="12">
        <f t="shared" si="40"/>
        <v>0.89552672190135163</v>
      </c>
      <c r="O186" s="14">
        <f t="shared" si="41"/>
        <v>0.87326801114395836</v>
      </c>
      <c r="P186" s="12">
        <f t="shared" si="42"/>
        <v>0.91792656587472987</v>
      </c>
    </row>
    <row r="187" spans="1:16" x14ac:dyDescent="0.25">
      <c r="A187" s="28" t="s">
        <v>143</v>
      </c>
      <c r="B187" s="16">
        <v>122288.5</v>
      </c>
      <c r="C187" s="16">
        <v>4798267.3499999996</v>
      </c>
      <c r="D187" s="11">
        <f t="shared" si="35"/>
        <v>39.24</v>
      </c>
      <c r="E187" s="29">
        <v>0.85366653089552069</v>
      </c>
      <c r="F187" s="12">
        <f t="shared" si="38"/>
        <v>0.93124851454923918</v>
      </c>
      <c r="G187" s="16">
        <v>575</v>
      </c>
      <c r="H187" s="13">
        <f t="shared" si="36"/>
        <v>0.43779751788545657</v>
      </c>
      <c r="I187" s="19">
        <v>39941</v>
      </c>
      <c r="J187" s="12">
        <v>1.0289999999999999</v>
      </c>
      <c r="K187" s="12">
        <f t="shared" si="37"/>
        <v>0.94640389906842581</v>
      </c>
      <c r="L187" s="12">
        <v>0.85</v>
      </c>
      <c r="M187" s="12">
        <f t="shared" si="39"/>
        <v>0.95820567856278893</v>
      </c>
      <c r="N187" s="12">
        <f t="shared" si="40"/>
        <v>0.92021932599719392</v>
      </c>
      <c r="O187" s="14">
        <f t="shared" si="41"/>
        <v>0.87326801114395836</v>
      </c>
      <c r="P187" s="12">
        <f t="shared" si="42"/>
        <v>0.91792656587472987</v>
      </c>
    </row>
    <row r="188" spans="1:16" x14ac:dyDescent="0.25">
      <c r="A188" s="28" t="s">
        <v>144</v>
      </c>
      <c r="B188" s="16">
        <v>122294.83332999999</v>
      </c>
      <c r="C188" s="16">
        <v>5689466.25</v>
      </c>
      <c r="D188" s="11">
        <f t="shared" si="35"/>
        <v>46.52</v>
      </c>
      <c r="E188" s="29">
        <v>0.85358766957014998</v>
      </c>
      <c r="F188" s="12">
        <f t="shared" si="38"/>
        <v>1.1041203696158004</v>
      </c>
      <c r="G188" s="16">
        <v>541</v>
      </c>
      <c r="H188" s="13">
        <f t="shared" si="36"/>
        <v>0.42465672411176225</v>
      </c>
      <c r="I188" s="19">
        <v>39664</v>
      </c>
      <c r="J188" s="12">
        <v>1.0289999999999999</v>
      </c>
      <c r="K188" s="12">
        <f t="shared" si="37"/>
        <v>1.0201693332651407</v>
      </c>
      <c r="L188" s="12">
        <v>0.86</v>
      </c>
      <c r="M188" s="12">
        <f t="shared" si="39"/>
        <v>0.95820567856278893</v>
      </c>
      <c r="N188" s="12">
        <f t="shared" si="40"/>
        <v>0.99194385947091279</v>
      </c>
      <c r="O188" s="14">
        <f t="shared" si="41"/>
        <v>0.88354175245153432</v>
      </c>
      <c r="P188" s="12">
        <f t="shared" si="42"/>
        <v>0.92872570194384441</v>
      </c>
    </row>
    <row r="189" spans="1:16" x14ac:dyDescent="0.25">
      <c r="A189" s="28" t="s">
        <v>145</v>
      </c>
      <c r="B189" s="16">
        <v>114276.08332999999</v>
      </c>
      <c r="C189" s="16">
        <v>3680896.22</v>
      </c>
      <c r="D189" s="11">
        <f t="shared" si="35"/>
        <v>32.21</v>
      </c>
      <c r="E189" s="29">
        <v>0.8533951437446109</v>
      </c>
      <c r="F189" s="12">
        <f t="shared" si="38"/>
        <v>0.76465477805136228</v>
      </c>
      <c r="G189" s="16">
        <v>432</v>
      </c>
      <c r="H189" s="13">
        <f t="shared" si="36"/>
        <v>0.3794733192202055</v>
      </c>
      <c r="I189" s="19">
        <v>39257</v>
      </c>
      <c r="J189" s="12">
        <v>1.0329999999999999</v>
      </c>
      <c r="K189" s="12">
        <f t="shared" si="37"/>
        <v>0.88706961580745558</v>
      </c>
      <c r="L189" s="12">
        <v>0.86</v>
      </c>
      <c r="M189" s="12">
        <f t="shared" si="39"/>
        <v>0.96193048197799902</v>
      </c>
      <c r="N189" s="12">
        <f t="shared" si="40"/>
        <v>0.86252667045690978</v>
      </c>
      <c r="O189" s="14">
        <f t="shared" si="41"/>
        <v>0.88354175245153432</v>
      </c>
      <c r="P189" s="12">
        <f t="shared" si="42"/>
        <v>0.92872570194384441</v>
      </c>
    </row>
    <row r="190" spans="1:16" x14ac:dyDescent="0.25">
      <c r="A190" s="28" t="s">
        <v>146</v>
      </c>
      <c r="B190" s="16">
        <v>104558.08332999999</v>
      </c>
      <c r="C190" s="16">
        <v>3986022.95</v>
      </c>
      <c r="D190" s="11">
        <f t="shared" si="35"/>
        <v>38.119999999999997</v>
      </c>
      <c r="E190" s="29">
        <v>0.85310456152588532</v>
      </c>
      <c r="F190" s="12">
        <f t="shared" si="38"/>
        <v>0.90526447289676826</v>
      </c>
      <c r="G190" s="16">
        <v>456</v>
      </c>
      <c r="H190" s="13">
        <f t="shared" si="36"/>
        <v>0.38987177379235854</v>
      </c>
      <c r="I190" s="19">
        <v>40715</v>
      </c>
      <c r="J190" s="12">
        <v>1.0329999999999999</v>
      </c>
      <c r="K190" s="12">
        <f t="shared" si="37"/>
        <v>0.93983800450376576</v>
      </c>
      <c r="L190" s="12">
        <v>0.87</v>
      </c>
      <c r="M190" s="12">
        <f t="shared" si="39"/>
        <v>0.96193048197799902</v>
      </c>
      <c r="N190" s="12">
        <f t="shared" si="40"/>
        <v>0.91383509292629528</v>
      </c>
      <c r="O190" s="14">
        <f t="shared" si="41"/>
        <v>0.8938154937591104</v>
      </c>
      <c r="P190" s="12">
        <f t="shared" si="42"/>
        <v>0.93952483801295894</v>
      </c>
    </row>
    <row r="191" spans="1:16" x14ac:dyDescent="0.25">
      <c r="A191" s="28" t="s">
        <v>147</v>
      </c>
      <c r="B191" s="16">
        <v>94594.5</v>
      </c>
      <c r="C191" s="16">
        <v>3073812.07</v>
      </c>
      <c r="D191" s="11">
        <f t="shared" si="35"/>
        <v>32.49</v>
      </c>
      <c r="E191" s="29">
        <v>0.85669674996840506</v>
      </c>
      <c r="F191" s="12">
        <f t="shared" si="38"/>
        <v>0.76832938102630288</v>
      </c>
      <c r="G191" s="16">
        <v>418</v>
      </c>
      <c r="H191" s="13">
        <f t="shared" si="36"/>
        <v>0.37327380477785116</v>
      </c>
      <c r="I191" s="19">
        <v>31464</v>
      </c>
      <c r="J191" s="12">
        <v>1.0369999999999999</v>
      </c>
      <c r="K191" s="12">
        <f t="shared" si="37"/>
        <v>0.89199869428894352</v>
      </c>
      <c r="L191" s="12">
        <v>0.87</v>
      </c>
      <c r="M191" s="12">
        <f t="shared" si="39"/>
        <v>0.965655285393209</v>
      </c>
      <c r="N191" s="12">
        <f t="shared" si="40"/>
        <v>0.8673193739553704</v>
      </c>
      <c r="O191" s="14">
        <f t="shared" si="41"/>
        <v>0.8938154937591104</v>
      </c>
      <c r="P191" s="12">
        <f t="shared" si="42"/>
        <v>0.93952483801295894</v>
      </c>
    </row>
    <row r="192" spans="1:16" x14ac:dyDescent="0.25">
      <c r="A192" s="28" t="s">
        <v>148</v>
      </c>
      <c r="B192" s="16">
        <v>91339.166670000006</v>
      </c>
      <c r="C192" s="16">
        <v>3194180.43</v>
      </c>
      <c r="D192" s="11">
        <f t="shared" si="35"/>
        <v>34.97</v>
      </c>
      <c r="E192" s="29">
        <v>0.83967267970802573</v>
      </c>
      <c r="F192" s="12">
        <f t="shared" si="38"/>
        <v>0.84374353552656245</v>
      </c>
      <c r="G192" s="16">
        <v>331</v>
      </c>
      <c r="H192" s="13">
        <f t="shared" si="36"/>
        <v>0.33216461782274964</v>
      </c>
      <c r="I192" s="19">
        <v>30103</v>
      </c>
      <c r="J192" s="12">
        <v>1.0369999999999999</v>
      </c>
      <c r="K192" s="12">
        <f t="shared" si="37"/>
        <v>0.92516051559065171</v>
      </c>
      <c r="L192" s="12">
        <v>0.88</v>
      </c>
      <c r="M192" s="12">
        <f t="shared" si="39"/>
        <v>0.965655285393209</v>
      </c>
      <c r="N192" s="12">
        <f t="shared" si="40"/>
        <v>0.89956369255669411</v>
      </c>
      <c r="O192" s="14">
        <f t="shared" si="41"/>
        <v>0.90408923506668637</v>
      </c>
      <c r="P192" s="12">
        <f t="shared" si="42"/>
        <v>0.95032397408207336</v>
      </c>
    </row>
    <row r="193" spans="1:16" x14ac:dyDescent="0.25">
      <c r="A193" s="28" t="s">
        <v>149</v>
      </c>
      <c r="B193" s="16">
        <v>86561.833329999994</v>
      </c>
      <c r="C193" s="16">
        <v>3284077.81</v>
      </c>
      <c r="D193" s="11">
        <f t="shared" si="35"/>
        <v>37.94</v>
      </c>
      <c r="E193" s="29">
        <v>0.8317150207947529</v>
      </c>
      <c r="F193" s="12">
        <f t="shared" si="38"/>
        <v>0.9241609860664084</v>
      </c>
      <c r="G193" s="16">
        <v>313</v>
      </c>
      <c r="H193" s="13">
        <f t="shared" si="36"/>
        <v>0.32300670787668379</v>
      </c>
      <c r="I193" s="19">
        <v>29770</v>
      </c>
      <c r="J193" s="12">
        <v>1.0409999999999999</v>
      </c>
      <c r="K193" s="12">
        <f t="shared" si="37"/>
        <v>0.95477401529858463</v>
      </c>
      <c r="L193" s="12">
        <v>0.89</v>
      </c>
      <c r="M193" s="12">
        <f t="shared" si="39"/>
        <v>0.96938008880841908</v>
      </c>
      <c r="N193" s="12">
        <f t="shared" si="40"/>
        <v>0.92835786253895647</v>
      </c>
      <c r="O193" s="14">
        <f t="shared" si="41"/>
        <v>0.91436297637426234</v>
      </c>
      <c r="P193" s="12">
        <f t="shared" si="42"/>
        <v>0.96112311015118779</v>
      </c>
    </row>
    <row r="194" spans="1:16" x14ac:dyDescent="0.25">
      <c r="A194" s="28" t="s">
        <v>150</v>
      </c>
      <c r="B194" s="16">
        <v>79305.75</v>
      </c>
      <c r="C194" s="16">
        <v>2922193.09</v>
      </c>
      <c r="D194" s="11">
        <f t="shared" si="35"/>
        <v>36.85</v>
      </c>
      <c r="E194" s="29">
        <v>0.83315236434779105</v>
      </c>
      <c r="F194" s="12">
        <f t="shared" si="38"/>
        <v>0.8960616901155305</v>
      </c>
      <c r="G194" s="16">
        <v>298</v>
      </c>
      <c r="H194" s="13">
        <f t="shared" si="36"/>
        <v>0.31517191076194168</v>
      </c>
      <c r="I194" s="19">
        <v>29146</v>
      </c>
      <c r="J194" s="12">
        <v>1.0409999999999999</v>
      </c>
      <c r="K194" s="12">
        <f t="shared" si="37"/>
        <v>0.94627218899837551</v>
      </c>
      <c r="L194" s="12">
        <v>0.89</v>
      </c>
      <c r="M194" s="12">
        <f t="shared" si="39"/>
        <v>0.96938008880841908</v>
      </c>
      <c r="N194" s="12">
        <f t="shared" si="40"/>
        <v>0.92009126000760111</v>
      </c>
      <c r="O194" s="14">
        <f t="shared" si="41"/>
        <v>0.91436297637426234</v>
      </c>
      <c r="P194" s="12">
        <f t="shared" si="42"/>
        <v>0.96112311015118779</v>
      </c>
    </row>
    <row r="195" spans="1:16" x14ac:dyDescent="0.25">
      <c r="A195" s="28" t="s">
        <v>151</v>
      </c>
      <c r="B195" s="16">
        <v>72051.166670000006</v>
      </c>
      <c r="C195" s="16">
        <v>1799084.9</v>
      </c>
      <c r="D195" s="11">
        <f t="shared" si="35"/>
        <v>24.97</v>
      </c>
      <c r="E195" s="29">
        <v>0.82546920333141804</v>
      </c>
      <c r="F195" s="12">
        <f t="shared" si="38"/>
        <v>0.61283352613469799</v>
      </c>
      <c r="G195" s="16">
        <v>285</v>
      </c>
      <c r="H195" s="13">
        <f t="shared" si="36"/>
        <v>0.30822070014844882</v>
      </c>
      <c r="I195" s="19">
        <v>25817</v>
      </c>
      <c r="J195" s="12">
        <v>1.07</v>
      </c>
      <c r="K195" s="12">
        <f t="shared" si="37"/>
        <v>0.87816643639087755</v>
      </c>
      <c r="L195" s="12">
        <v>0.9</v>
      </c>
      <c r="M195" s="12">
        <f t="shared" si="39"/>
        <v>0.99638491356869219</v>
      </c>
      <c r="N195" s="12">
        <f t="shared" si="40"/>
        <v>0.85386981922244209</v>
      </c>
      <c r="O195" s="14">
        <f t="shared" si="41"/>
        <v>0.9246367176818383</v>
      </c>
      <c r="P195" s="12">
        <f t="shared" si="42"/>
        <v>0.97192224622030232</v>
      </c>
    </row>
    <row r="196" spans="1:16" x14ac:dyDescent="0.25">
      <c r="A196" s="28" t="s">
        <v>152</v>
      </c>
      <c r="B196" s="16">
        <v>65073.833330000001</v>
      </c>
      <c r="C196" s="16">
        <v>2253731.5299999998</v>
      </c>
      <c r="D196" s="11">
        <f t="shared" si="35"/>
        <v>34.630000000000003</v>
      </c>
      <c r="E196" s="29">
        <v>0.81297075292055621</v>
      </c>
      <c r="F196" s="12">
        <f t="shared" si="38"/>
        <v>0.8629833538094509</v>
      </c>
      <c r="G196" s="16">
        <v>221</v>
      </c>
      <c r="H196" s="13">
        <f t="shared" si="36"/>
        <v>0.27141603981096379</v>
      </c>
      <c r="I196" s="19">
        <v>21535</v>
      </c>
      <c r="J196" s="12">
        <v>1.0740000000000001</v>
      </c>
      <c r="K196" s="12">
        <f t="shared" si="37"/>
        <v>0.96289142253741267</v>
      </c>
      <c r="L196" s="12">
        <v>0.9</v>
      </c>
      <c r="M196" s="12">
        <f t="shared" si="39"/>
        <v>1.0001097169839022</v>
      </c>
      <c r="N196" s="12">
        <f t="shared" si="40"/>
        <v>0.93625068190023741</v>
      </c>
      <c r="O196" s="14">
        <f t="shared" si="41"/>
        <v>0.9246367176818383</v>
      </c>
      <c r="P196" s="12">
        <f t="shared" si="42"/>
        <v>0.97192224622030232</v>
      </c>
    </row>
    <row r="197" spans="1:16" x14ac:dyDescent="0.25">
      <c r="A197" s="28" t="s">
        <v>153</v>
      </c>
      <c r="B197" s="16">
        <v>60421.916669999999</v>
      </c>
      <c r="C197" s="16">
        <v>1773931.08</v>
      </c>
      <c r="D197" s="11">
        <f t="shared" si="35"/>
        <v>29.36</v>
      </c>
      <c r="E197" s="29">
        <v>0.80189067970758166</v>
      </c>
      <c r="F197" s="12">
        <f t="shared" si="38"/>
        <v>0.74176397022031249</v>
      </c>
      <c r="G197" s="16">
        <v>211</v>
      </c>
      <c r="H197" s="13">
        <f t="shared" si="36"/>
        <v>0.26520432374554781</v>
      </c>
      <c r="I197" s="19">
        <v>20541</v>
      </c>
      <c r="J197" s="12">
        <v>1.0820000000000001</v>
      </c>
      <c r="K197" s="12">
        <f t="shared" si="37"/>
        <v>0.93706924680971426</v>
      </c>
      <c r="L197" s="12">
        <v>0.91</v>
      </c>
      <c r="M197" s="12">
        <f t="shared" si="39"/>
        <v>1.0075593238143223</v>
      </c>
      <c r="N197" s="12">
        <f t="shared" si="40"/>
        <v>0.91114293966955406</v>
      </c>
      <c r="O197" s="14">
        <f t="shared" si="41"/>
        <v>0.93491045898941427</v>
      </c>
      <c r="P197" s="12">
        <f t="shared" si="42"/>
        <v>0.98272138228941674</v>
      </c>
    </row>
    <row r="198" spans="1:16" x14ac:dyDescent="0.25">
      <c r="A198" s="28" t="s">
        <v>154</v>
      </c>
      <c r="B198" s="16">
        <v>55627.666669999999</v>
      </c>
      <c r="C198" s="16">
        <v>2825873.14</v>
      </c>
      <c r="D198" s="11">
        <f t="shared" si="35"/>
        <v>50.8</v>
      </c>
      <c r="E198" s="29">
        <v>0.79654478771526738</v>
      </c>
      <c r="F198" s="12">
        <f t="shared" si="38"/>
        <v>1.2920471461812937</v>
      </c>
      <c r="G198" s="16">
        <v>199</v>
      </c>
      <c r="H198" s="13">
        <f t="shared" si="36"/>
        <v>0.25755258362775807</v>
      </c>
      <c r="I198" s="19">
        <v>19410</v>
      </c>
      <c r="J198" s="12">
        <v>1.0860000000000001</v>
      </c>
      <c r="K198" s="12">
        <f t="shared" si="37"/>
        <v>1.0835953681476878</v>
      </c>
      <c r="L198" s="12">
        <v>0.91</v>
      </c>
      <c r="M198" s="12">
        <f t="shared" si="39"/>
        <v>1.0112841272295325</v>
      </c>
      <c r="N198" s="12">
        <f t="shared" si="40"/>
        <v>1.053615058340384</v>
      </c>
      <c r="O198" s="14">
        <f t="shared" si="41"/>
        <v>0.93491045898941427</v>
      </c>
      <c r="P198" s="12">
        <f t="shared" si="42"/>
        <v>0.98272138228941674</v>
      </c>
    </row>
    <row r="199" spans="1:16" x14ac:dyDescent="0.25">
      <c r="A199" s="28" t="s">
        <v>155</v>
      </c>
      <c r="B199" s="16">
        <v>49920.333330000001</v>
      </c>
      <c r="C199" s="16">
        <v>1342030.05</v>
      </c>
      <c r="D199" s="11">
        <f t="shared" si="35"/>
        <v>26.88</v>
      </c>
      <c r="E199" s="29">
        <v>0.7941314440698215</v>
      </c>
      <c r="F199" s="12">
        <f t="shared" si="38"/>
        <v>0.68574353338820648</v>
      </c>
      <c r="G199" s="16">
        <v>178</v>
      </c>
      <c r="H199" s="13">
        <f t="shared" si="36"/>
        <v>0.24358434541926813</v>
      </c>
      <c r="I199" s="19">
        <v>16907</v>
      </c>
      <c r="J199" s="12">
        <v>1.0900000000000001</v>
      </c>
      <c r="K199" s="12">
        <f t="shared" si="37"/>
        <v>0.9348050343847939</v>
      </c>
      <c r="L199" s="12">
        <v>0.92</v>
      </c>
      <c r="M199" s="12">
        <f t="shared" si="39"/>
        <v>1.0150089306447425</v>
      </c>
      <c r="N199" s="12">
        <f t="shared" si="40"/>
        <v>0.9089413722059948</v>
      </c>
      <c r="O199" s="14">
        <f t="shared" si="41"/>
        <v>0.94518420029699035</v>
      </c>
      <c r="P199" s="12">
        <f t="shared" si="42"/>
        <v>0.99352051835853128</v>
      </c>
    </row>
    <row r="200" spans="1:16" x14ac:dyDescent="0.25">
      <c r="A200" s="28" t="s">
        <v>156</v>
      </c>
      <c r="B200" s="16">
        <v>45609.666669999999</v>
      </c>
      <c r="C200" s="16">
        <v>1190251.8500000001</v>
      </c>
      <c r="D200" s="11">
        <f t="shared" si="35"/>
        <v>26.1</v>
      </c>
      <c r="E200" s="29">
        <v>0.77725153472356423</v>
      </c>
      <c r="F200" s="12">
        <f t="shared" si="38"/>
        <v>0.68030516475650182</v>
      </c>
      <c r="G200" s="16">
        <v>148</v>
      </c>
      <c r="H200" s="13">
        <f t="shared" si="36"/>
        <v>0.22211108331943577</v>
      </c>
      <c r="I200" s="19">
        <v>15469</v>
      </c>
      <c r="J200" s="12">
        <v>1.1020000000000001</v>
      </c>
      <c r="K200" s="12">
        <f t="shared" si="37"/>
        <v>0.94935996449272808</v>
      </c>
      <c r="L200" s="12">
        <v>0.92</v>
      </c>
      <c r="M200" s="12">
        <f t="shared" si="39"/>
        <v>1.0261833408903727</v>
      </c>
      <c r="N200" s="12">
        <f t="shared" si="40"/>
        <v>0.92309360465880197</v>
      </c>
      <c r="O200" s="14">
        <f t="shared" si="41"/>
        <v>0.94518420029699035</v>
      </c>
      <c r="P200" s="12">
        <f t="shared" si="42"/>
        <v>0.99352051835853128</v>
      </c>
    </row>
    <row r="201" spans="1:16" x14ac:dyDescent="0.25">
      <c r="A201" s="28" t="s">
        <v>157</v>
      </c>
      <c r="B201" s="16">
        <v>40772</v>
      </c>
      <c r="C201" s="16">
        <v>2139430.88</v>
      </c>
      <c r="D201" s="11">
        <f t="shared" si="35"/>
        <v>52.47</v>
      </c>
      <c r="E201" s="29">
        <v>0.76787400398320738</v>
      </c>
      <c r="F201" s="12">
        <f t="shared" si="38"/>
        <v>1.3843501374809124</v>
      </c>
      <c r="G201" s="16">
        <v>176</v>
      </c>
      <c r="H201" s="13">
        <f t="shared" si="36"/>
        <v>0.24221202832779934</v>
      </c>
      <c r="I201" s="19">
        <v>14171</v>
      </c>
      <c r="J201" s="12">
        <v>1.111</v>
      </c>
      <c r="K201" s="12">
        <f t="shared" si="37"/>
        <v>1.1192865224282396</v>
      </c>
      <c r="L201" s="12">
        <v>0.94</v>
      </c>
      <c r="M201" s="12">
        <f t="shared" si="39"/>
        <v>1.0345641485745953</v>
      </c>
      <c r="N201" s="12">
        <f t="shared" si="40"/>
        <v>1.0883187297521781</v>
      </c>
      <c r="O201" s="14">
        <f t="shared" si="41"/>
        <v>0.96573168291214218</v>
      </c>
      <c r="P201" s="12">
        <f t="shared" si="42"/>
        <v>1.01511879049676</v>
      </c>
    </row>
    <row r="202" spans="1:16" x14ac:dyDescent="0.25">
      <c r="A202" s="9" t="s">
        <v>216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x14ac:dyDescent="0.25">
      <c r="A203" s="39" t="s">
        <v>58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</row>
    <row r="204" spans="1:16" ht="64.5" x14ac:dyDescent="0.25">
      <c r="A204" s="4" t="s">
        <v>0</v>
      </c>
      <c r="B204" s="24" t="s">
        <v>10</v>
      </c>
      <c r="C204" s="25" t="s">
        <v>1</v>
      </c>
      <c r="D204" s="26" t="s">
        <v>2</v>
      </c>
      <c r="E204" s="27" t="s">
        <v>12</v>
      </c>
      <c r="F204" s="27" t="s">
        <v>13</v>
      </c>
      <c r="G204" s="24" t="s">
        <v>11</v>
      </c>
      <c r="H204" s="2" t="s">
        <v>3</v>
      </c>
      <c r="I204" s="20" t="s">
        <v>22</v>
      </c>
      <c r="J204" s="3" t="s">
        <v>6</v>
      </c>
      <c r="K204" s="3" t="s">
        <v>4</v>
      </c>
      <c r="L204" s="3" t="s">
        <v>8</v>
      </c>
      <c r="M204" s="3" t="s">
        <v>7</v>
      </c>
      <c r="N204" s="3" t="s">
        <v>5</v>
      </c>
      <c r="O204" s="3" t="s">
        <v>9</v>
      </c>
      <c r="P204" s="3" t="s">
        <v>14</v>
      </c>
    </row>
    <row r="205" spans="1:16" x14ac:dyDescent="0.25">
      <c r="A205" s="28" t="s">
        <v>158</v>
      </c>
      <c r="B205" s="16">
        <v>36639.166669999999</v>
      </c>
      <c r="C205" s="16">
        <v>1370796.45</v>
      </c>
      <c r="D205" s="11">
        <f t="shared" si="35"/>
        <v>37.409999999999997</v>
      </c>
      <c r="E205" s="29">
        <v>0.7630419509356835</v>
      </c>
      <c r="F205" s="12">
        <f t="shared" si="38"/>
        <v>0.9932627342343372</v>
      </c>
      <c r="G205" s="16">
        <v>133</v>
      </c>
      <c r="H205" s="13">
        <f t="shared" si="36"/>
        <v>0.21055482263138342</v>
      </c>
      <c r="I205" s="19">
        <v>12561</v>
      </c>
      <c r="J205" s="12">
        <v>1.115</v>
      </c>
      <c r="K205" s="12">
        <f t="shared" si="37"/>
        <v>1.0288084646965407</v>
      </c>
      <c r="L205" s="12">
        <v>0.94</v>
      </c>
      <c r="M205" s="12">
        <f t="shared" si="39"/>
        <v>1.0382889519898053</v>
      </c>
      <c r="N205" s="12">
        <f t="shared" si="40"/>
        <v>1.0003439682519835</v>
      </c>
      <c r="O205" s="14">
        <f t="shared" si="41"/>
        <v>0.96573168291214218</v>
      </c>
      <c r="P205" s="12">
        <f t="shared" si="42"/>
        <v>1.01511879049676</v>
      </c>
    </row>
    <row r="206" spans="1:16" x14ac:dyDescent="0.25">
      <c r="A206" s="28" t="s">
        <v>159</v>
      </c>
      <c r="B206" s="16">
        <v>33254.583330000001</v>
      </c>
      <c r="C206" s="16">
        <v>687002.93</v>
      </c>
      <c r="D206" s="11">
        <f t="shared" si="35"/>
        <v>20.66</v>
      </c>
      <c r="E206" s="29">
        <v>0.73717666135993865</v>
      </c>
      <c r="F206" s="12">
        <f t="shared" si="38"/>
        <v>0.56778457377451763</v>
      </c>
      <c r="G206" s="16">
        <v>106</v>
      </c>
      <c r="H206" s="13">
        <f t="shared" si="36"/>
        <v>0.18797162906495579</v>
      </c>
      <c r="I206" s="19">
        <v>11044</v>
      </c>
      <c r="J206" s="12">
        <v>1.119</v>
      </c>
      <c r="K206" s="12">
        <f t="shared" si="37"/>
        <v>0.95287212358379003</v>
      </c>
      <c r="L206" s="12">
        <v>0.95</v>
      </c>
      <c r="M206" s="12">
        <f t="shared" si="39"/>
        <v>1.0420137554050155</v>
      </c>
      <c r="N206" s="12">
        <f t="shared" si="40"/>
        <v>0.92650859129902319</v>
      </c>
      <c r="O206" s="14">
        <f t="shared" si="41"/>
        <v>0.97600542421971814</v>
      </c>
      <c r="P206" s="12">
        <f t="shared" si="42"/>
        <v>1.0259179265658747</v>
      </c>
    </row>
    <row r="207" spans="1:16" x14ac:dyDescent="0.25">
      <c r="A207" s="28" t="s">
        <v>160</v>
      </c>
      <c r="B207" s="16">
        <v>29775.916669999999</v>
      </c>
      <c r="C207" s="16">
        <v>1040125.76</v>
      </c>
      <c r="D207" s="11">
        <f t="shared" si="35"/>
        <v>34.93</v>
      </c>
      <c r="E207" s="29">
        <v>0.74485772776608405</v>
      </c>
      <c r="F207" s="12">
        <f t="shared" si="38"/>
        <v>0.95005797256448854</v>
      </c>
      <c r="G207" s="16">
        <v>97</v>
      </c>
      <c r="H207" s="13">
        <f t="shared" si="36"/>
        <v>0.17981471945681568</v>
      </c>
      <c r="I207" s="19">
        <v>9705</v>
      </c>
      <c r="J207" s="12">
        <v>1.123</v>
      </c>
      <c r="K207" s="12">
        <f t="shared" si="37"/>
        <v>1.0285337810451864</v>
      </c>
      <c r="L207" s="12">
        <v>0.96</v>
      </c>
      <c r="M207" s="12">
        <f t="shared" si="39"/>
        <v>1.0457385588202255</v>
      </c>
      <c r="N207" s="12">
        <f t="shared" si="40"/>
        <v>1.0000768843940655</v>
      </c>
      <c r="O207" s="14">
        <f t="shared" si="41"/>
        <v>0.98627916552729411</v>
      </c>
      <c r="P207" s="12">
        <f t="shared" si="42"/>
        <v>1.0367170626349891</v>
      </c>
    </row>
    <row r="208" spans="1:16" x14ac:dyDescent="0.25">
      <c r="A208" s="28" t="s">
        <v>161</v>
      </c>
      <c r="B208" s="16">
        <v>26336.5</v>
      </c>
      <c r="C208" s="16">
        <v>835079.92</v>
      </c>
      <c r="D208" s="11">
        <f t="shared" si="35"/>
        <v>31.71</v>
      </c>
      <c r="E208" s="29">
        <v>0.73283318226907623</v>
      </c>
      <c r="F208" s="12">
        <f t="shared" si="38"/>
        <v>0.87662926588227252</v>
      </c>
      <c r="G208" s="16">
        <v>70</v>
      </c>
      <c r="H208" s="13">
        <f t="shared" si="36"/>
        <v>0.15275252316519466</v>
      </c>
      <c r="I208" s="19">
        <v>9071</v>
      </c>
      <c r="J208" s="12">
        <v>1.127</v>
      </c>
      <c r="K208" s="12">
        <f t="shared" si="37"/>
        <v>1.0230625179285133</v>
      </c>
      <c r="L208" s="12">
        <v>0.97</v>
      </c>
      <c r="M208" s="12">
        <f t="shared" si="39"/>
        <v>1.0494633622354355</v>
      </c>
      <c r="N208" s="12">
        <f t="shared" si="40"/>
        <v>0.99475699712126997</v>
      </c>
      <c r="O208" s="14">
        <f t="shared" si="41"/>
        <v>0.99655290683487019</v>
      </c>
      <c r="P208" s="12">
        <f t="shared" si="42"/>
        <v>1.0475161987041035</v>
      </c>
    </row>
    <row r="209" spans="1:16" x14ac:dyDescent="0.25">
      <c r="A209" s="28" t="s">
        <v>162</v>
      </c>
      <c r="B209" s="16">
        <v>22456.25</v>
      </c>
      <c r="C209" s="16">
        <v>356801.17</v>
      </c>
      <c r="D209" s="11">
        <f t="shared" si="35"/>
        <v>15.89</v>
      </c>
      <c r="E209" s="29">
        <v>0.72262875876828558</v>
      </c>
      <c r="F209" s="12">
        <f t="shared" si="38"/>
        <v>0.44548543019116243</v>
      </c>
      <c r="G209" s="16">
        <v>73</v>
      </c>
      <c r="H209" s="13">
        <f t="shared" si="36"/>
        <v>0.1559914527573012</v>
      </c>
      <c r="I209" s="19">
        <v>7658</v>
      </c>
      <c r="J209" s="12">
        <v>1.131</v>
      </c>
      <c r="K209" s="12">
        <f t="shared" si="37"/>
        <v>0.95839173310173498</v>
      </c>
      <c r="L209" s="12">
        <v>0.98</v>
      </c>
      <c r="M209" s="12">
        <f t="shared" si="39"/>
        <v>1.0531881656506457</v>
      </c>
      <c r="N209" s="12">
        <f t="shared" si="40"/>
        <v>0.93187548735193537</v>
      </c>
      <c r="O209" s="14">
        <f t="shared" si="41"/>
        <v>1.0068266481424462</v>
      </c>
      <c r="P209" s="12">
        <f t="shared" si="42"/>
        <v>1.0583153347732182</v>
      </c>
    </row>
    <row r="210" spans="1:16" x14ac:dyDescent="0.25">
      <c r="A210" s="28" t="s">
        <v>163</v>
      </c>
      <c r="B210" s="16">
        <v>18756.5</v>
      </c>
      <c r="C210" s="16">
        <v>739574.48</v>
      </c>
      <c r="D210" s="11">
        <f t="shared" si="35"/>
        <v>39.43</v>
      </c>
      <c r="E210" s="29">
        <v>0.73941877620197349</v>
      </c>
      <c r="F210" s="12">
        <f t="shared" si="38"/>
        <v>1.0803417294655784</v>
      </c>
      <c r="G210" s="16">
        <v>46</v>
      </c>
      <c r="H210" s="13">
        <f t="shared" si="36"/>
        <v>0.12382783747337807</v>
      </c>
      <c r="I210" s="19">
        <v>6588</v>
      </c>
      <c r="J210" s="12">
        <v>1.139</v>
      </c>
      <c r="K210" s="12">
        <f t="shared" si="37"/>
        <v>1.0630776708641265</v>
      </c>
      <c r="L210" s="12">
        <v>0.99</v>
      </c>
      <c r="M210" s="12">
        <f t="shared" si="39"/>
        <v>1.0606377724810658</v>
      </c>
      <c r="N210" s="12">
        <f t="shared" si="40"/>
        <v>1.0336650332148769</v>
      </c>
      <c r="O210" s="14">
        <f t="shared" si="41"/>
        <v>1.0171003894500221</v>
      </c>
      <c r="P210" s="12">
        <f t="shared" si="42"/>
        <v>1.0691144708423326</v>
      </c>
    </row>
    <row r="211" spans="1:16" x14ac:dyDescent="0.25">
      <c r="A211" s="28" t="s">
        <v>164</v>
      </c>
      <c r="B211" s="16">
        <v>15306.25</v>
      </c>
      <c r="C211" s="16">
        <v>483514.37</v>
      </c>
      <c r="D211" s="11">
        <f t="shared" si="35"/>
        <v>31.59</v>
      </c>
      <c r="E211" s="29">
        <v>0.71981161247947656</v>
      </c>
      <c r="F211" s="12">
        <f t="shared" si="38"/>
        <v>0.88911026882125055</v>
      </c>
      <c r="G211" s="16">
        <v>46</v>
      </c>
      <c r="H211" s="13">
        <f t="shared" si="36"/>
        <v>0.12382783747337807</v>
      </c>
      <c r="I211" s="19">
        <v>5370</v>
      </c>
      <c r="J211" s="12">
        <v>1.143</v>
      </c>
      <c r="K211" s="12">
        <f t="shared" si="37"/>
        <v>1.0426614616989549</v>
      </c>
      <c r="L211" s="12">
        <v>1</v>
      </c>
      <c r="M211" s="12">
        <f t="shared" si="39"/>
        <v>1.0643625758962758</v>
      </c>
      <c r="N211" s="12">
        <f t="shared" si="40"/>
        <v>1.0138136882913353</v>
      </c>
      <c r="O211" s="14">
        <f t="shared" si="41"/>
        <v>1.0273741307575981</v>
      </c>
      <c r="P211" s="12">
        <f t="shared" si="42"/>
        <v>1.079913606911447</v>
      </c>
    </row>
    <row r="212" spans="1:16" x14ac:dyDescent="0.25">
      <c r="A212" s="28" t="s">
        <v>165</v>
      </c>
      <c r="B212" s="16">
        <v>12323.25</v>
      </c>
      <c r="C212" s="16">
        <v>564174.24</v>
      </c>
      <c r="D212" s="11">
        <f t="shared" si="35"/>
        <v>45.78</v>
      </c>
      <c r="E212" s="29">
        <v>0.70082087983335695</v>
      </c>
      <c r="F212" s="12">
        <f t="shared" si="38"/>
        <v>1.3234075405594867</v>
      </c>
      <c r="G212" s="16">
        <v>38</v>
      </c>
      <c r="H212" s="13">
        <f t="shared" si="36"/>
        <v>0.11254628677422755</v>
      </c>
      <c r="I212" s="19">
        <v>4318</v>
      </c>
      <c r="J212" s="12">
        <v>1.1479999999999999</v>
      </c>
      <c r="K212" s="12">
        <f t="shared" si="37"/>
        <v>1.0976491130540114</v>
      </c>
      <c r="L212" s="12">
        <v>1.01</v>
      </c>
      <c r="M212" s="12">
        <f t="shared" si="39"/>
        <v>1.0690185801652883</v>
      </c>
      <c r="N212" s="12">
        <f t="shared" si="40"/>
        <v>1.0672799721030635</v>
      </c>
      <c r="O212" s="14">
        <f t="shared" si="41"/>
        <v>1.0376478720651741</v>
      </c>
      <c r="P212" s="12">
        <f t="shared" si="42"/>
        <v>1.0907127429805614</v>
      </c>
    </row>
    <row r="213" spans="1:16" x14ac:dyDescent="0.25">
      <c r="A213" s="28" t="s">
        <v>166</v>
      </c>
      <c r="B213" s="16">
        <v>9782.9166700000005</v>
      </c>
      <c r="C213" s="16">
        <v>23687.72</v>
      </c>
      <c r="D213" s="11">
        <f t="shared" si="35"/>
        <v>2.42</v>
      </c>
      <c r="E213" s="29">
        <v>0.71199955478611898</v>
      </c>
      <c r="F213" s="12">
        <f t="shared" si="38"/>
        <v>6.8858965352805279E-2</v>
      </c>
      <c r="G213" s="16">
        <v>26</v>
      </c>
      <c r="H213" s="13">
        <f t="shared" si="36"/>
        <v>9.3094933625126275E-2</v>
      </c>
      <c r="I213" s="19">
        <v>3347</v>
      </c>
      <c r="J213" s="12">
        <v>1.1519999999999999</v>
      </c>
      <c r="K213" s="12">
        <f t="shared" si="37"/>
        <v>0.97928683029829289</v>
      </c>
      <c r="L213" s="12">
        <v>1.02</v>
      </c>
      <c r="M213" s="12">
        <f t="shared" si="39"/>
        <v>1.0727433835804985</v>
      </c>
      <c r="N213" s="12">
        <f t="shared" si="40"/>
        <v>0.95219247070099933</v>
      </c>
      <c r="O213" s="14">
        <f t="shared" si="41"/>
        <v>1.04792161337275</v>
      </c>
      <c r="P213" s="12">
        <f t="shared" si="42"/>
        <v>1.1015118790496758</v>
      </c>
    </row>
    <row r="214" spans="1:16" x14ac:dyDescent="0.25">
      <c r="A214" s="28" t="s">
        <v>167</v>
      </c>
      <c r="B214" s="16">
        <v>7695.8333300000004</v>
      </c>
      <c r="C214" s="16">
        <v>297536.55</v>
      </c>
      <c r="D214" s="11">
        <f t="shared" si="35"/>
        <v>38.659999999999997</v>
      </c>
      <c r="E214" s="29">
        <v>0.70481749671865457</v>
      </c>
      <c r="F214" s="12">
        <f t="shared" si="38"/>
        <v>1.1112455171400404</v>
      </c>
      <c r="G214" s="16">
        <v>21</v>
      </c>
      <c r="H214" s="13">
        <f t="shared" si="36"/>
        <v>8.3666002653407553E-2</v>
      </c>
      <c r="I214" s="19">
        <v>2704</v>
      </c>
      <c r="J214" s="12">
        <v>1.1559999999999999</v>
      </c>
      <c r="K214" s="12">
        <f t="shared" si="37"/>
        <v>1.0793778671918426</v>
      </c>
      <c r="L214" s="12">
        <v>1.02</v>
      </c>
      <c r="M214" s="12">
        <f t="shared" si="39"/>
        <v>1.0764681869957085</v>
      </c>
      <c r="N214" s="12">
        <f t="shared" si="40"/>
        <v>1.0495142448390866</v>
      </c>
      <c r="O214" s="14">
        <f t="shared" si="41"/>
        <v>1.04792161337275</v>
      </c>
      <c r="P214" s="12">
        <f t="shared" si="42"/>
        <v>1.1015118790496758</v>
      </c>
    </row>
    <row r="215" spans="1:16" x14ac:dyDescent="0.25">
      <c r="A215" s="28" t="s">
        <v>168</v>
      </c>
      <c r="B215" s="16">
        <v>5662.1666699999996</v>
      </c>
      <c r="C215" s="16">
        <v>103114.31</v>
      </c>
      <c r="D215" s="11">
        <f t="shared" si="35"/>
        <v>18.21</v>
      </c>
      <c r="E215" s="29">
        <v>0.67983494726663107</v>
      </c>
      <c r="F215" s="12">
        <f t="shared" si="38"/>
        <v>0.54266437125252287</v>
      </c>
      <c r="G215" s="16">
        <v>17</v>
      </c>
      <c r="H215" s="13">
        <f t="shared" si="36"/>
        <v>7.5277265270908097E-2</v>
      </c>
      <c r="I215" s="19">
        <v>1813</v>
      </c>
      <c r="J215" s="12">
        <v>1.1639999999999999</v>
      </c>
      <c r="K215" s="12">
        <f t="shared" si="37"/>
        <v>1.0431737163562684</v>
      </c>
      <c r="L215" s="12">
        <v>1.03</v>
      </c>
      <c r="M215" s="12">
        <f t="shared" si="39"/>
        <v>1.0839177938261286</v>
      </c>
      <c r="N215" s="12">
        <f t="shared" si="40"/>
        <v>1.0143117701736648</v>
      </c>
      <c r="O215" s="14">
        <f t="shared" si="41"/>
        <v>1.058195354680326</v>
      </c>
      <c r="P215" s="12">
        <f t="shared" si="42"/>
        <v>1.1123110151187903</v>
      </c>
    </row>
    <row r="216" spans="1:16" x14ac:dyDescent="0.25">
      <c r="A216" s="28" t="s">
        <v>169</v>
      </c>
      <c r="B216" s="16">
        <v>4098.25</v>
      </c>
      <c r="C216" s="16">
        <v>14104.64</v>
      </c>
      <c r="D216" s="11">
        <f t="shared" si="35"/>
        <v>3.44</v>
      </c>
      <c r="E216" s="29">
        <v>0.67081860171549823</v>
      </c>
      <c r="F216" s="12">
        <f t="shared" si="38"/>
        <v>0.10389106409484562</v>
      </c>
      <c r="G216" s="16">
        <v>6</v>
      </c>
      <c r="H216" s="13">
        <f t="shared" si="36"/>
        <v>4.4721359549995794E-2</v>
      </c>
      <c r="I216" s="19">
        <v>1265</v>
      </c>
      <c r="J216" s="12">
        <v>1.1679999999999999</v>
      </c>
      <c r="K216" s="12">
        <f t="shared" si="37"/>
        <v>1.0436478912196345</v>
      </c>
      <c r="L216" s="12">
        <v>1.03</v>
      </c>
      <c r="M216" s="12">
        <f t="shared" si="39"/>
        <v>1.0876425972413386</v>
      </c>
      <c r="N216" s="12">
        <f t="shared" si="40"/>
        <v>1.0147728258324602</v>
      </c>
      <c r="O216" s="14">
        <f t="shared" si="41"/>
        <v>1.058195354680326</v>
      </c>
      <c r="P216" s="12">
        <f t="shared" si="42"/>
        <v>1.1123110151187903</v>
      </c>
    </row>
    <row r="217" spans="1:16" x14ac:dyDescent="0.25">
      <c r="A217" s="28" t="s">
        <v>170</v>
      </c>
      <c r="B217" s="16">
        <v>3043</v>
      </c>
      <c r="C217" s="16">
        <v>16770</v>
      </c>
      <c r="D217" s="11">
        <f t="shared" si="35"/>
        <v>5.51</v>
      </c>
      <c r="E217" s="29">
        <v>0.66406138055012054</v>
      </c>
      <c r="F217" s="12">
        <f t="shared" si="38"/>
        <v>0.16810019757238273</v>
      </c>
      <c r="G217" s="16">
        <v>5</v>
      </c>
      <c r="H217" s="13">
        <f t="shared" si="36"/>
        <v>4.0824829046386304E-2</v>
      </c>
      <c r="I217" s="19">
        <v>1059</v>
      </c>
      <c r="J217" s="12">
        <v>1.1719999999999999</v>
      </c>
      <c r="K217" s="12">
        <f t="shared" si="37"/>
        <v>1.0536751749265025</v>
      </c>
      <c r="L217" s="12">
        <v>1.04</v>
      </c>
      <c r="M217" s="12">
        <f t="shared" si="39"/>
        <v>1.0913674006565488</v>
      </c>
      <c r="N217" s="12">
        <f t="shared" si="40"/>
        <v>1.0245226802692387</v>
      </c>
      <c r="O217" s="14">
        <f t="shared" si="41"/>
        <v>1.0684690959879022</v>
      </c>
      <c r="P217" s="12">
        <f t="shared" si="42"/>
        <v>1.1231101511879051</v>
      </c>
    </row>
    <row r="218" spans="1:16" x14ac:dyDescent="0.25">
      <c r="A218" s="28" t="s">
        <v>171</v>
      </c>
      <c r="B218" s="16">
        <v>2102.3333299999999</v>
      </c>
      <c r="C218" s="16">
        <v>0</v>
      </c>
      <c r="D218" s="11">
        <f t="shared" si="35"/>
        <v>0</v>
      </c>
      <c r="E218" s="29">
        <v>0.66653349866120715</v>
      </c>
      <c r="F218" s="12">
        <f t="shared" si="38"/>
        <v>0</v>
      </c>
      <c r="G218" s="16">
        <v>0</v>
      </c>
      <c r="H218" s="13">
        <f t="shared" si="36"/>
        <v>0</v>
      </c>
      <c r="I218" s="19">
        <v>728</v>
      </c>
      <c r="J218" s="12">
        <v>1.1759999999999999</v>
      </c>
      <c r="K218" s="12">
        <f t="shared" si="37"/>
        <v>1.0950922040717588</v>
      </c>
      <c r="L218" s="12">
        <v>1.05</v>
      </c>
      <c r="M218" s="12">
        <f t="shared" si="39"/>
        <v>1.0950922040717588</v>
      </c>
      <c r="N218" s="12">
        <f t="shared" si="40"/>
        <v>1.0647938062466034</v>
      </c>
      <c r="O218" s="14">
        <f t="shared" si="41"/>
        <v>1.0787428372954782</v>
      </c>
      <c r="P218" s="12">
        <f t="shared" si="42"/>
        <v>1.1339092872570196</v>
      </c>
    </row>
    <row r="219" spans="1:16" x14ac:dyDescent="0.25">
      <c r="A219" s="28" t="s">
        <v>172</v>
      </c>
      <c r="B219" s="16">
        <v>1318.1666700000001</v>
      </c>
      <c r="C219" s="16">
        <v>500</v>
      </c>
      <c r="D219" s="11">
        <f t="shared" si="35"/>
        <v>0.38</v>
      </c>
      <c r="E219" s="29">
        <v>0.70075185243323124</v>
      </c>
      <c r="F219" s="12">
        <f t="shared" si="38"/>
        <v>1.098611627251442E-2</v>
      </c>
      <c r="G219" s="16">
        <v>2</v>
      </c>
      <c r="H219" s="13">
        <f t="shared" si="36"/>
        <v>2.5819888974716113E-2</v>
      </c>
      <c r="I219" s="19">
        <v>521</v>
      </c>
      <c r="J219" s="12">
        <v>1.1759999999999999</v>
      </c>
      <c r="K219" s="12">
        <f t="shared" si="37"/>
        <v>1.0671007052479684</v>
      </c>
      <c r="L219" s="12">
        <v>1.05</v>
      </c>
      <c r="M219" s="12">
        <f t="shared" si="39"/>
        <v>1.0950922040717588</v>
      </c>
      <c r="N219" s="12">
        <f t="shared" si="40"/>
        <v>1.0375767605363795</v>
      </c>
      <c r="O219" s="14">
        <f t="shared" si="41"/>
        <v>1.0787428372954782</v>
      </c>
      <c r="P219" s="12">
        <f t="shared" si="42"/>
        <v>1.1339092872570196</v>
      </c>
    </row>
    <row r="220" spans="1:16" x14ac:dyDescent="0.25">
      <c r="A220" s="28" t="s">
        <v>173</v>
      </c>
      <c r="B220" s="16">
        <v>816.5</v>
      </c>
      <c r="C220" s="16">
        <v>0</v>
      </c>
      <c r="D220" s="11">
        <f t="shared" si="35"/>
        <v>0</v>
      </c>
      <c r="E220" s="29">
        <v>0.68413328241768967</v>
      </c>
      <c r="F220" s="12">
        <f t="shared" si="38"/>
        <v>0</v>
      </c>
      <c r="G220" s="16">
        <v>0</v>
      </c>
      <c r="H220" s="13">
        <f t="shared" si="36"/>
        <v>0</v>
      </c>
      <c r="I220" s="19">
        <v>312</v>
      </c>
      <c r="J220" s="12">
        <v>1.18</v>
      </c>
      <c r="K220" s="12">
        <f t="shared" si="37"/>
        <v>1.0988170074869688</v>
      </c>
      <c r="L220" s="12">
        <v>1.06</v>
      </c>
      <c r="M220" s="12">
        <f t="shared" si="39"/>
        <v>1.0988170074869688</v>
      </c>
      <c r="N220" s="12">
        <f t="shared" si="40"/>
        <v>1.068415553886898</v>
      </c>
      <c r="O220" s="14">
        <f t="shared" si="41"/>
        <v>1.0890165786030541</v>
      </c>
      <c r="P220" s="12">
        <f t="shared" si="42"/>
        <v>1.144708423326134</v>
      </c>
    </row>
    <row r="221" spans="1:16" x14ac:dyDescent="0.25">
      <c r="A221" s="28" t="s">
        <v>174</v>
      </c>
      <c r="B221" s="16">
        <v>468</v>
      </c>
      <c r="C221" s="16">
        <v>10142</v>
      </c>
      <c r="D221" s="11">
        <f t="shared" si="35"/>
        <v>21.67</v>
      </c>
      <c r="E221" s="29">
        <v>0.62242885821290961</v>
      </c>
      <c r="F221" s="12">
        <f t="shared" si="38"/>
        <v>0.70533273506470884</v>
      </c>
      <c r="G221" s="16">
        <v>3</v>
      </c>
      <c r="H221" s="13">
        <f t="shared" si="36"/>
        <v>3.1622776601683791E-2</v>
      </c>
      <c r="I221" s="19">
        <v>165</v>
      </c>
      <c r="J221" s="12">
        <v>1.18</v>
      </c>
      <c r="K221" s="12">
        <f t="shared" si="37"/>
        <v>1.0863739422438836</v>
      </c>
      <c r="L221" s="12">
        <v>1.06</v>
      </c>
      <c r="M221" s="12">
        <f t="shared" si="39"/>
        <v>1.0988170074869688</v>
      </c>
      <c r="N221" s="12">
        <f t="shared" si="40"/>
        <v>1.0563167564045526</v>
      </c>
      <c r="O221" s="14">
        <f t="shared" si="41"/>
        <v>1.0890165786030541</v>
      </c>
      <c r="P221" s="12">
        <f t="shared" si="42"/>
        <v>1.144708423326134</v>
      </c>
    </row>
    <row r="222" spans="1:16" x14ac:dyDescent="0.25">
      <c r="A222" s="28" t="s">
        <v>175</v>
      </c>
      <c r="B222" s="16">
        <v>686.08333000000005</v>
      </c>
      <c r="C222" s="16">
        <v>250</v>
      </c>
      <c r="D222" s="11">
        <f t="shared" si="35"/>
        <v>0.36</v>
      </c>
      <c r="E222" s="29">
        <v>0.58862914138764766</v>
      </c>
      <c r="F222" s="12">
        <f t="shared" si="38"/>
        <v>1.2390407525662738E-2</v>
      </c>
      <c r="G222" s="16">
        <v>1</v>
      </c>
      <c r="H222" s="13">
        <f t="shared" si="36"/>
        <v>1.8257418583505537E-2</v>
      </c>
      <c r="I222" s="19">
        <v>235</v>
      </c>
      <c r="J222" s="12">
        <v>1.1839999999999999</v>
      </c>
      <c r="K222" s="12">
        <f t="shared" si="37"/>
        <v>1.0826384604113379</v>
      </c>
      <c r="L222" s="12">
        <v>1.06</v>
      </c>
      <c r="M222" s="12">
        <f t="shared" si="39"/>
        <v>1.102541810902179</v>
      </c>
      <c r="N222" s="12">
        <f t="shared" si="40"/>
        <v>1.0526846257913931</v>
      </c>
      <c r="O222" s="14">
        <f t="shared" si="41"/>
        <v>1.0890165786030541</v>
      </c>
      <c r="P222" s="12">
        <f t="shared" si="42"/>
        <v>1.144708423326134</v>
      </c>
    </row>
    <row r="223" spans="1:16" x14ac:dyDescent="0.25">
      <c r="A223" s="28" t="s">
        <v>20</v>
      </c>
      <c r="B223" s="16">
        <f>SUM(B205:B222,B150:B201,B100:B146)</f>
        <v>10465590.66667</v>
      </c>
      <c r="C223" s="16">
        <f>SUM(C205:C222,C150:C201,C100:C146)</f>
        <v>516530078.15999985</v>
      </c>
      <c r="D223" s="11">
        <f>ROUND(SUM(C100:C222)/SUM(B100:B222),2)</f>
        <v>49.36</v>
      </c>
      <c r="E223" s="29"/>
      <c r="F223" s="12"/>
      <c r="G223" s="16">
        <f>SUM(G205:G222,G150:G201,G100:G146)</f>
        <v>74418</v>
      </c>
      <c r="H223" s="13"/>
      <c r="I223" s="16">
        <f>SUM(I205:I222,I150:I201,I100:I146)</f>
        <v>3527313</v>
      </c>
      <c r="J223" s="12">
        <f>SUMPRODUCT(J100:J222,I100:I222)/SUM(I100:I222)</f>
        <v>1.0738821768864857</v>
      </c>
      <c r="K223" s="12">
        <f>SUMPRODUCT(K100:K222,I100:I222)/SUM(I100:I222)</f>
        <v>1.0284547089280667</v>
      </c>
      <c r="L223" s="12">
        <f>SUMPRODUCT(L100:L222,I100:I222)/SUM(I100:I222)</f>
        <v>0.97335524621647607</v>
      </c>
      <c r="M223" s="12"/>
      <c r="N223" s="12"/>
      <c r="O223" s="14"/>
      <c r="P223" s="12"/>
    </row>
    <row r="224" spans="1:1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x14ac:dyDescent="0.25">
      <c r="A225" s="9" t="s">
        <v>216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x14ac:dyDescent="0.25">
      <c r="A226" s="39" t="s">
        <v>176</v>
      </c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</row>
    <row r="227" spans="1:16" ht="64.5" x14ac:dyDescent="0.25">
      <c r="A227" s="4" t="s">
        <v>0</v>
      </c>
      <c r="B227" s="24" t="s">
        <v>10</v>
      </c>
      <c r="C227" s="25" t="s">
        <v>1</v>
      </c>
      <c r="D227" s="26" t="s">
        <v>2</v>
      </c>
      <c r="E227" s="27" t="s">
        <v>12</v>
      </c>
      <c r="F227" s="27" t="s">
        <v>13</v>
      </c>
      <c r="G227" s="24" t="s">
        <v>11</v>
      </c>
      <c r="H227" s="2" t="s">
        <v>3</v>
      </c>
      <c r="I227" s="20" t="s">
        <v>22</v>
      </c>
      <c r="J227" s="3" t="s">
        <v>6</v>
      </c>
      <c r="K227" s="3" t="s">
        <v>4</v>
      </c>
      <c r="L227" s="3" t="s">
        <v>8</v>
      </c>
      <c r="M227" s="3" t="s">
        <v>7</v>
      </c>
      <c r="N227" s="3" t="s">
        <v>5</v>
      </c>
      <c r="O227" s="3" t="s">
        <v>9</v>
      </c>
      <c r="P227" s="3" t="s">
        <v>14</v>
      </c>
    </row>
    <row r="228" spans="1:16" x14ac:dyDescent="0.25">
      <c r="A228" s="6" t="s">
        <v>177</v>
      </c>
      <c r="B228" s="16">
        <v>10190775</v>
      </c>
      <c r="C228" s="16">
        <v>505489987.69</v>
      </c>
      <c r="D228" s="11">
        <f t="shared" ref="D228:D230" si="43">ROUND(C228/B228,2)</f>
        <v>49.6</v>
      </c>
      <c r="E228" s="12">
        <v>0.98209747085614219</v>
      </c>
      <c r="F228" s="12">
        <f>D228/(E228*D$231)</f>
        <v>1.0231797417753881</v>
      </c>
      <c r="G228" s="16">
        <v>72706</v>
      </c>
      <c r="H228" s="13">
        <f t="shared" ref="H228:H230" si="44">MIN(SQRT(G228/3000),1)</f>
        <v>1</v>
      </c>
      <c r="I228" s="19">
        <v>3410568</v>
      </c>
      <c r="J228" s="12">
        <v>1</v>
      </c>
      <c r="K228" s="12">
        <f t="shared" ref="K228:K230" si="45">F228*H228+M228*(1-H228)</f>
        <v>1.0231797417753881</v>
      </c>
      <c r="L228" s="12">
        <v>1.0100476440947102</v>
      </c>
      <c r="M228" s="12">
        <f>J228/$J$231</f>
        <v>1.0007830825674997</v>
      </c>
      <c r="N228" s="12">
        <f>K228/$K$231</f>
        <v>1.0100639314714746</v>
      </c>
      <c r="O228" s="14">
        <f>L228/$L$231</f>
        <v>1.0044411576040084</v>
      </c>
      <c r="P228" s="12">
        <f>O228/$O$228</f>
        <v>1</v>
      </c>
    </row>
    <row r="229" spans="1:16" x14ac:dyDescent="0.25">
      <c r="A229" s="28" t="s">
        <v>178</v>
      </c>
      <c r="B229" s="16">
        <v>195713.91667000001</v>
      </c>
      <c r="C229" s="16">
        <v>8113982.5899999999</v>
      </c>
      <c r="D229" s="11">
        <f t="shared" si="43"/>
        <v>41.46</v>
      </c>
      <c r="E229" s="12">
        <v>1.5272717517386776</v>
      </c>
      <c r="F229" s="12">
        <f t="shared" ref="F229:F230" si="46">D229/(E229*D$231)</f>
        <v>0.54996851521511714</v>
      </c>
      <c r="G229" s="16">
        <v>1350</v>
      </c>
      <c r="H229" s="13">
        <f t="shared" si="44"/>
        <v>0.67082039324993692</v>
      </c>
      <c r="I229" s="19">
        <v>88226</v>
      </c>
      <c r="J229" s="12">
        <v>0.98099999999999998</v>
      </c>
      <c r="K229" s="12">
        <f t="shared" si="45"/>
        <v>0.69210816696370214</v>
      </c>
      <c r="L229" s="12">
        <v>0.88</v>
      </c>
      <c r="M229" s="12">
        <f t="shared" ref="M229:M230" si="47">J229/$J$231</f>
        <v>0.98176820399871723</v>
      </c>
      <c r="N229" s="12">
        <f t="shared" ref="N229:N230" si="48">K229/$K$231</f>
        <v>0.68323625613801076</v>
      </c>
      <c r="O229" s="14">
        <f t="shared" ref="O229:O230" si="49">L229/$L$231</f>
        <v>0.87511537090288494</v>
      </c>
      <c r="P229" s="12">
        <f t="shared" ref="P229:P230" si="50">O229/$O$228</f>
        <v>0.87124602997191303</v>
      </c>
    </row>
    <row r="230" spans="1:16" x14ac:dyDescent="0.25">
      <c r="A230" s="28" t="s">
        <v>179</v>
      </c>
      <c r="B230" s="16">
        <v>79101.75</v>
      </c>
      <c r="C230" s="16">
        <v>2926107.88</v>
      </c>
      <c r="D230" s="11">
        <f t="shared" si="43"/>
        <v>36.99</v>
      </c>
      <c r="E230" s="12">
        <v>1.645928219789345</v>
      </c>
      <c r="F230" s="12">
        <f t="shared" si="46"/>
        <v>0.45530066950143505</v>
      </c>
      <c r="G230" s="16">
        <v>362</v>
      </c>
      <c r="H230" s="13">
        <f t="shared" si="44"/>
        <v>0.34737107920301408</v>
      </c>
      <c r="I230" s="19">
        <v>28519</v>
      </c>
      <c r="J230" s="12">
        <v>0.96199999999999997</v>
      </c>
      <c r="K230" s="12">
        <f t="shared" si="45"/>
        <v>0.78647894869561608</v>
      </c>
      <c r="L230" s="12">
        <v>0.86</v>
      </c>
      <c r="M230" s="12">
        <f t="shared" si="47"/>
        <v>0.96275332542993475</v>
      </c>
      <c r="N230" s="12">
        <f t="shared" si="48"/>
        <v>0.7763973293300741</v>
      </c>
      <c r="O230" s="14">
        <f t="shared" si="49"/>
        <v>0.85522638520054661</v>
      </c>
      <c r="P230" s="12">
        <f t="shared" si="50"/>
        <v>0.85144498383618772</v>
      </c>
    </row>
    <row r="231" spans="1:16" x14ac:dyDescent="0.25">
      <c r="A231" s="28" t="s">
        <v>20</v>
      </c>
      <c r="B231" s="16">
        <f>SUM(B228:B230)</f>
        <v>10465590.66667</v>
      </c>
      <c r="C231" s="16">
        <f>SUM(C228:C230)</f>
        <v>516530078.15999997</v>
      </c>
      <c r="D231" s="11">
        <f>ROUND(SUM(C228:C230)/SUM(B228:B230),2)</f>
        <v>49.36</v>
      </c>
      <c r="E231" s="10"/>
      <c r="F231" s="10"/>
      <c r="G231" s="16">
        <f>SUM(G228:G230)</f>
        <v>74418</v>
      </c>
      <c r="H231" s="10"/>
      <c r="I231" s="16">
        <f>SUM(I228:I230)</f>
        <v>3527313</v>
      </c>
      <c r="J231" s="12">
        <f>SUMPRODUCT(J228:J230,I228:I230)/SUM(I228:I230)</f>
        <v>0.99921753017098291</v>
      </c>
      <c r="K231" s="12">
        <f>SUMPRODUCT(K228:K230,I228:I230)/SUM(I228:I230)</f>
        <v>1.0129851288569489</v>
      </c>
      <c r="L231" s="12">
        <f>SUMPRODUCT(L228:L230,I228:I230)/SUM(I228:I230)</f>
        <v>1.0055816972933243</v>
      </c>
      <c r="M231" s="10"/>
      <c r="N231" s="10"/>
      <c r="O231" s="10"/>
      <c r="P231" s="10"/>
    </row>
    <row r="232" spans="1:1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x14ac:dyDescent="0.25">
      <c r="A233" s="9" t="s">
        <v>216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x14ac:dyDescent="0.25">
      <c r="A234" s="39" t="s">
        <v>180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</row>
    <row r="235" spans="1:16" ht="64.5" x14ac:dyDescent="0.25">
      <c r="A235" s="4" t="s">
        <v>0</v>
      </c>
      <c r="B235" s="24" t="s">
        <v>10</v>
      </c>
      <c r="C235" s="25" t="s">
        <v>1</v>
      </c>
      <c r="D235" s="26" t="s">
        <v>2</v>
      </c>
      <c r="E235" s="27" t="s">
        <v>12</v>
      </c>
      <c r="F235" s="27" t="s">
        <v>13</v>
      </c>
      <c r="G235" s="24" t="s">
        <v>11</v>
      </c>
      <c r="H235" s="2" t="s">
        <v>3</v>
      </c>
      <c r="I235" s="20" t="s">
        <v>22</v>
      </c>
      <c r="J235" s="3" t="s">
        <v>6</v>
      </c>
      <c r="K235" s="3" t="s">
        <v>4</v>
      </c>
      <c r="L235" s="3" t="s">
        <v>8</v>
      </c>
      <c r="M235" s="3" t="s">
        <v>7</v>
      </c>
      <c r="N235" s="3" t="s">
        <v>5</v>
      </c>
      <c r="O235" s="3" t="s">
        <v>9</v>
      </c>
      <c r="P235" s="3" t="s">
        <v>14</v>
      </c>
    </row>
    <row r="236" spans="1:16" x14ac:dyDescent="0.25">
      <c r="A236" s="6" t="s">
        <v>181</v>
      </c>
      <c r="B236" s="16">
        <v>8568107.9166700002</v>
      </c>
      <c r="C236" s="16">
        <v>403560761.5</v>
      </c>
      <c r="D236" s="11">
        <f t="shared" ref="D236:D237" si="51">ROUND(C236/B236,2)</f>
        <v>47.1</v>
      </c>
      <c r="E236" s="12">
        <v>1.006847892523302</v>
      </c>
      <c r="F236" s="12">
        <f>D236/(E236*D$238)</f>
        <v>0.94772402613891904</v>
      </c>
      <c r="G236" s="16">
        <v>59323</v>
      </c>
      <c r="H236" s="13">
        <f t="shared" ref="H236:H237" si="52">MIN(SQRT(G236/3000),1)</f>
        <v>1</v>
      </c>
      <c r="I236" s="19">
        <v>2898340</v>
      </c>
      <c r="J236" s="12">
        <v>1</v>
      </c>
      <c r="K236" s="12">
        <f t="shared" ref="K236:K237" si="53">F236*H236+M236*(1-H236)</f>
        <v>0.94772402613891904</v>
      </c>
      <c r="L236" s="12">
        <v>0.94616552651118224</v>
      </c>
      <c r="M236" s="12">
        <f>J236/$J$238</f>
        <v>0.97870866131832657</v>
      </c>
      <c r="N236" s="12">
        <f>K236/$K$238</f>
        <v>0.94679368917629414</v>
      </c>
      <c r="O236" s="14">
        <f>L236/$L$238</f>
        <v>0.94616552651118224</v>
      </c>
      <c r="P236" s="12">
        <f>O236/$O$236</f>
        <v>1</v>
      </c>
    </row>
    <row r="237" spans="1:16" x14ac:dyDescent="0.25">
      <c r="A237" s="28" t="s">
        <v>182</v>
      </c>
      <c r="B237" s="16">
        <v>1897482.75</v>
      </c>
      <c r="C237" s="16">
        <v>112969316.66</v>
      </c>
      <c r="D237" s="11">
        <f t="shared" si="51"/>
        <v>59.54</v>
      </c>
      <c r="E237" s="12">
        <v>0.96777926609602349</v>
      </c>
      <c r="F237" s="12">
        <f>D237/(E237*D$238)</f>
        <v>1.2463997861891298</v>
      </c>
      <c r="G237" s="16">
        <v>15095</v>
      </c>
      <c r="H237" s="13">
        <f t="shared" si="52"/>
        <v>1</v>
      </c>
      <c r="I237" s="19">
        <v>628976</v>
      </c>
      <c r="J237" s="12">
        <v>1.1220000000000001</v>
      </c>
      <c r="K237" s="12">
        <f t="shared" si="53"/>
        <v>1.2463997861891298</v>
      </c>
      <c r="L237" s="12">
        <v>1.2480708451380977</v>
      </c>
      <c r="M237" s="12">
        <f>J237/$J$238</f>
        <v>1.0981111179991625</v>
      </c>
      <c r="N237" s="12">
        <f>K237/$K$238</f>
        <v>1.2451762530093036</v>
      </c>
      <c r="O237" s="14">
        <f>L237/$L$238</f>
        <v>1.2480708451380977</v>
      </c>
      <c r="P237" s="12">
        <f>O237/$O$236</f>
        <v>1.31908298301687</v>
      </c>
    </row>
    <row r="238" spans="1:16" x14ac:dyDescent="0.25">
      <c r="A238" s="28" t="s">
        <v>20</v>
      </c>
      <c r="B238" s="16">
        <f>SUM(B236:B237)</f>
        <v>10465590.66667</v>
      </c>
      <c r="C238" s="16">
        <f>SUM(C236:C237)</f>
        <v>516530078.15999997</v>
      </c>
      <c r="D238" s="11">
        <f>ROUND(SUM(C236:C237)/SUM(B236:B237),2)</f>
        <v>49.36</v>
      </c>
      <c r="E238" s="12"/>
      <c r="F238" s="10"/>
      <c r="G238" s="16">
        <f>SUM(G236:G237)</f>
        <v>74418</v>
      </c>
      <c r="H238" s="10"/>
      <c r="I238" s="16">
        <f>SUM(I236:I237)</f>
        <v>3527316</v>
      </c>
      <c r="J238" s="12">
        <f>SUMPRODUCT(J236:J237,I236:I237)/SUM(I236:I237)</f>
        <v>1.0217545215682406</v>
      </c>
      <c r="K238" s="12">
        <f>SUMPRODUCT(K236:K237,I236:I237)/SUM(I236:I237)</f>
        <v>1.0009826184661563</v>
      </c>
      <c r="L238" s="12">
        <f>SUMPRODUCT(L236:L237,I236:I237)/SUM(I236:I237)</f>
        <v>1</v>
      </c>
      <c r="M238" s="10"/>
      <c r="N238" s="10"/>
      <c r="O238" s="10"/>
      <c r="P238" s="10"/>
    </row>
    <row r="239" spans="1:1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x14ac:dyDescent="0.25">
      <c r="A240" s="9" t="s">
        <v>216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x14ac:dyDescent="0.25">
      <c r="A241" s="39" t="s">
        <v>183</v>
      </c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</row>
    <row r="242" spans="1:16" ht="64.5" x14ac:dyDescent="0.25">
      <c r="A242" s="4" t="s">
        <v>0</v>
      </c>
      <c r="B242" s="24" t="s">
        <v>10</v>
      </c>
      <c r="C242" s="25" t="s">
        <v>1</v>
      </c>
      <c r="D242" s="26" t="s">
        <v>2</v>
      </c>
      <c r="E242" s="27" t="s">
        <v>12</v>
      </c>
      <c r="F242" s="27" t="s">
        <v>13</v>
      </c>
      <c r="G242" s="24" t="s">
        <v>11</v>
      </c>
      <c r="H242" s="2" t="s">
        <v>3</v>
      </c>
      <c r="I242" s="20" t="s">
        <v>22</v>
      </c>
      <c r="J242" s="3" t="s">
        <v>6</v>
      </c>
      <c r="K242" s="3" t="s">
        <v>4</v>
      </c>
      <c r="L242" s="3" t="s">
        <v>8</v>
      </c>
      <c r="M242" s="3" t="s">
        <v>7</v>
      </c>
      <c r="N242" s="3" t="s">
        <v>5</v>
      </c>
      <c r="O242" s="3" t="s">
        <v>9</v>
      </c>
      <c r="P242" s="3" t="s">
        <v>14</v>
      </c>
    </row>
    <row r="243" spans="1:16" x14ac:dyDescent="0.25">
      <c r="A243" s="6" t="s">
        <v>184</v>
      </c>
      <c r="B243" s="16">
        <v>2269612.9166700002</v>
      </c>
      <c r="C243" s="16">
        <v>107420972.88</v>
      </c>
      <c r="D243" s="11">
        <f t="shared" ref="D243:D248" si="54">ROUND(C243/B243,2)</f>
        <v>47.33</v>
      </c>
      <c r="E243" s="12">
        <v>1.1914502813984094</v>
      </c>
      <c r="F243" s="12">
        <f>D243/(E243*D$249)</f>
        <v>0.80479529596670762</v>
      </c>
      <c r="G243" s="16">
        <v>9357</v>
      </c>
      <c r="H243" s="13">
        <f t="shared" ref="H243:H248" si="55">MIN(SQRT(G243/3000),1)</f>
        <v>1</v>
      </c>
      <c r="I243" s="19">
        <v>767013</v>
      </c>
      <c r="J243" s="12">
        <v>0.78</v>
      </c>
      <c r="K243" s="12">
        <f t="shared" ref="K243:K248" si="56">F243*H243+M243*(1-H243)</f>
        <v>0.80479529596670762</v>
      </c>
      <c r="L243" s="12">
        <v>0.88</v>
      </c>
      <c r="M243" s="12">
        <f>J243/$J$249</f>
        <v>0.90276536952968855</v>
      </c>
      <c r="N243" s="12">
        <f>K243/$K$249</f>
        <v>0.78282078777595021</v>
      </c>
      <c r="O243" s="14">
        <f>L243/$L$249</f>
        <v>0.85381525900380884</v>
      </c>
      <c r="P243" s="30">
        <f>ROUND(O243/$O$248,2)</f>
        <v>0.72</v>
      </c>
    </row>
    <row r="244" spans="1:16" x14ac:dyDescent="0.25">
      <c r="A244" s="28" t="s">
        <v>185</v>
      </c>
      <c r="B244" s="16">
        <v>3991920.0833299998</v>
      </c>
      <c r="C244" s="16">
        <v>166552164.38</v>
      </c>
      <c r="D244" s="11">
        <f t="shared" si="54"/>
        <v>41.72</v>
      </c>
      <c r="E244" s="12">
        <v>0.91603920347810319</v>
      </c>
      <c r="F244" s="12">
        <f t="shared" ref="F244:F248" si="57">D244/(E244*D$249)</f>
        <v>0.92268845857152459</v>
      </c>
      <c r="G244" s="16">
        <v>25412</v>
      </c>
      <c r="H244" s="13">
        <f t="shared" si="55"/>
        <v>1</v>
      </c>
      <c r="I244" s="19">
        <v>1347227</v>
      </c>
      <c r="J244" s="12">
        <v>0.83</v>
      </c>
      <c r="K244" s="12">
        <f t="shared" si="56"/>
        <v>0.92268845857152459</v>
      </c>
      <c r="L244" s="12">
        <v>0.97499999999999998</v>
      </c>
      <c r="M244" s="12">
        <f t="shared" ref="M244:M248" si="58">J244/$J$249</f>
        <v>0.96063494449954034</v>
      </c>
      <c r="N244" s="12">
        <f t="shared" ref="N244:N248" si="59">K244/$K$249</f>
        <v>0.89749494017994091</v>
      </c>
      <c r="O244" s="14">
        <f t="shared" ref="O244:O248" si="60">L244/$L$249</f>
        <v>0.94598849719171996</v>
      </c>
      <c r="P244" s="30">
        <f t="shared" ref="P244:P248" si="61">ROUND(O244/$O$248,2)</f>
        <v>0.79</v>
      </c>
    </row>
    <row r="245" spans="1:16" x14ac:dyDescent="0.25">
      <c r="A245" s="28" t="s">
        <v>186</v>
      </c>
      <c r="B245" s="16">
        <v>149063.33332999999</v>
      </c>
      <c r="C245" s="16">
        <v>12240230.949999999</v>
      </c>
      <c r="D245" s="11">
        <f t="shared" si="54"/>
        <v>82.11</v>
      </c>
      <c r="E245" s="12">
        <v>1.4012587768076912</v>
      </c>
      <c r="F245" s="12">
        <f t="shared" si="57"/>
        <v>1.1871416858738824</v>
      </c>
      <c r="G245" s="16">
        <v>788</v>
      </c>
      <c r="H245" s="13">
        <f t="shared" si="55"/>
        <v>0.51251016250086856</v>
      </c>
      <c r="I245" s="19">
        <v>50050</v>
      </c>
      <c r="J245" s="12">
        <v>0.85</v>
      </c>
      <c r="K245" s="12">
        <f t="shared" si="56"/>
        <v>1.0880062832081254</v>
      </c>
      <c r="L245" s="12">
        <v>1.034</v>
      </c>
      <c r="M245" s="12">
        <f t="shared" si="58"/>
        <v>0.98378277448748108</v>
      </c>
      <c r="N245" s="12">
        <f t="shared" si="59"/>
        <v>1.0582988494025711</v>
      </c>
      <c r="O245" s="14">
        <f t="shared" si="60"/>
        <v>1.0032329293294755</v>
      </c>
      <c r="P245" s="30">
        <f t="shared" si="61"/>
        <v>0.84</v>
      </c>
    </row>
    <row r="246" spans="1:16" x14ac:dyDescent="0.25">
      <c r="A246" s="28" t="s">
        <v>187</v>
      </c>
      <c r="B246" s="16">
        <v>1927438.4166699999</v>
      </c>
      <c r="C246" s="16">
        <v>120840920.97</v>
      </c>
      <c r="D246" s="11">
        <f t="shared" si="54"/>
        <v>62.7</v>
      </c>
      <c r="E246" s="12">
        <v>0.93415006488039032</v>
      </c>
      <c r="F246" s="12">
        <f t="shared" si="57"/>
        <v>1.3598022063505584</v>
      </c>
      <c r="G246" s="16">
        <v>20396</v>
      </c>
      <c r="H246" s="13">
        <f t="shared" si="55"/>
        <v>1</v>
      </c>
      <c r="I246" s="19">
        <v>690376</v>
      </c>
      <c r="J246" s="12">
        <v>0.9</v>
      </c>
      <c r="K246" s="12">
        <f t="shared" si="56"/>
        <v>1.3598022063505584</v>
      </c>
      <c r="L246" s="12">
        <v>1.1200000000000001</v>
      </c>
      <c r="M246" s="12">
        <f t="shared" si="58"/>
        <v>1.0416523494573329</v>
      </c>
      <c r="N246" s="12">
        <f t="shared" si="59"/>
        <v>1.322673529193757</v>
      </c>
      <c r="O246" s="14">
        <f t="shared" si="60"/>
        <v>1.0866739660048477</v>
      </c>
      <c r="P246" s="30">
        <f t="shared" si="61"/>
        <v>0.91</v>
      </c>
    </row>
    <row r="247" spans="1:16" x14ac:dyDescent="0.25">
      <c r="A247" s="28" t="s">
        <v>188</v>
      </c>
      <c r="B247" s="16">
        <v>331504.91667000001</v>
      </c>
      <c r="C247" s="16">
        <v>21441767.449999999</v>
      </c>
      <c r="D247" s="11">
        <f t="shared" si="54"/>
        <v>64.680000000000007</v>
      </c>
      <c r="E247" s="12">
        <v>0.90310189917670469</v>
      </c>
      <c r="F247" s="12">
        <f t="shared" si="57"/>
        <v>1.4509689024787287</v>
      </c>
      <c r="G247" s="16">
        <v>3899</v>
      </c>
      <c r="H247" s="13">
        <f t="shared" si="55"/>
        <v>1</v>
      </c>
      <c r="I247" s="19">
        <v>107041</v>
      </c>
      <c r="J247" s="12">
        <v>0.95</v>
      </c>
      <c r="K247" s="12">
        <f t="shared" si="56"/>
        <v>1.4509689024787287</v>
      </c>
      <c r="L247" s="12">
        <v>1.18</v>
      </c>
      <c r="M247" s="12">
        <f t="shared" si="58"/>
        <v>1.0995219244271848</v>
      </c>
      <c r="N247" s="12">
        <f t="shared" si="59"/>
        <v>1.4113509670958508</v>
      </c>
      <c r="O247" s="14">
        <f t="shared" si="60"/>
        <v>1.1448886427551073</v>
      </c>
      <c r="P247" s="30">
        <f t="shared" si="61"/>
        <v>0.96</v>
      </c>
    </row>
    <row r="248" spans="1:16" x14ac:dyDescent="0.25">
      <c r="A248" s="28" t="s">
        <v>189</v>
      </c>
      <c r="B248" s="16">
        <v>1796051</v>
      </c>
      <c r="C248" s="16">
        <v>88034021.530000001</v>
      </c>
      <c r="D248" s="11">
        <f t="shared" si="54"/>
        <v>49.02</v>
      </c>
      <c r="E248" s="12">
        <v>0.90975802986768883</v>
      </c>
      <c r="F248" s="12">
        <f t="shared" si="57"/>
        <v>1.0916219465376935</v>
      </c>
      <c r="G248" s="16">
        <v>14566</v>
      </c>
      <c r="H248" s="13">
        <f t="shared" si="55"/>
        <v>1</v>
      </c>
      <c r="I248" s="19">
        <v>565576</v>
      </c>
      <c r="J248" s="12">
        <v>1</v>
      </c>
      <c r="K248" s="12">
        <f t="shared" si="56"/>
        <v>1.0916219465376935</v>
      </c>
      <c r="L248" s="12">
        <v>1.23</v>
      </c>
      <c r="M248" s="12">
        <f t="shared" si="58"/>
        <v>1.1573914993970364</v>
      </c>
      <c r="N248" s="12">
        <f t="shared" si="59"/>
        <v>1.0618157889649293</v>
      </c>
      <c r="O248" s="14">
        <f t="shared" si="60"/>
        <v>1.1934008733803236</v>
      </c>
      <c r="P248" s="30">
        <f t="shared" si="61"/>
        <v>1</v>
      </c>
    </row>
    <row r="249" spans="1:16" x14ac:dyDescent="0.25">
      <c r="A249" s="28" t="s">
        <v>20</v>
      </c>
      <c r="B249" s="16">
        <f>SUM(B243:B248)</f>
        <v>10465590.66667</v>
      </c>
      <c r="C249" s="16">
        <f>SUM(C243:C248)</f>
        <v>516530078.15999997</v>
      </c>
      <c r="D249" s="11">
        <f>ROUND(SUM(C243:C248)/SUM(B243:B248),2)</f>
        <v>49.36</v>
      </c>
      <c r="E249" s="12"/>
      <c r="F249" s="10"/>
      <c r="G249" s="16">
        <f>SUM(G243:G248)</f>
        <v>74418</v>
      </c>
      <c r="H249" s="10"/>
      <c r="I249" s="16">
        <f>SUM(I243:I248)</f>
        <v>3527283</v>
      </c>
      <c r="J249" s="12">
        <f>SUMPRODUCT(J243:J248,I243:I248)/SUM(I243:I248)</f>
        <v>0.86401187542933189</v>
      </c>
      <c r="K249" s="12">
        <f>SUMPRODUCT(K243:K248,I243:I248)/SUM(I243:I248)</f>
        <v>1.0280709308361478</v>
      </c>
      <c r="L249" s="12">
        <f>SUMPRODUCT(L243:L248,I243:I248)/SUM(I243:I248)</f>
        <v>1.0306679234413569</v>
      </c>
      <c r="M249" s="10"/>
      <c r="N249" s="10"/>
      <c r="O249" s="10"/>
      <c r="P249" s="10"/>
    </row>
    <row r="250" spans="1:1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x14ac:dyDescent="0.25">
      <c r="A251" s="9" t="s">
        <v>216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x14ac:dyDescent="0.25">
      <c r="A252" s="39" t="s">
        <v>190</v>
      </c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</row>
    <row r="253" spans="1:16" ht="64.5" x14ac:dyDescent="0.25">
      <c r="A253" s="4" t="s">
        <v>0</v>
      </c>
      <c r="B253" s="24" t="s">
        <v>10</v>
      </c>
      <c r="C253" s="25" t="s">
        <v>1</v>
      </c>
      <c r="D253" s="26" t="s">
        <v>2</v>
      </c>
      <c r="E253" s="27" t="s">
        <v>12</v>
      </c>
      <c r="F253" s="27" t="s">
        <v>13</v>
      </c>
      <c r="G253" s="24" t="s">
        <v>11</v>
      </c>
      <c r="H253" s="2" t="s">
        <v>3</v>
      </c>
      <c r="I253" s="20" t="s">
        <v>22</v>
      </c>
      <c r="J253" s="3" t="s">
        <v>6</v>
      </c>
      <c r="K253" s="3" t="s">
        <v>4</v>
      </c>
      <c r="L253" s="3" t="s">
        <v>8</v>
      </c>
      <c r="M253" s="3" t="s">
        <v>7</v>
      </c>
      <c r="N253" s="3" t="s">
        <v>5</v>
      </c>
      <c r="O253" s="3" t="s">
        <v>9</v>
      </c>
      <c r="P253" s="3" t="s">
        <v>14</v>
      </c>
    </row>
    <row r="254" spans="1:16" x14ac:dyDescent="0.25">
      <c r="A254" s="6" t="s">
        <v>191</v>
      </c>
      <c r="B254" s="16">
        <v>29080.583330000001</v>
      </c>
      <c r="C254" s="16">
        <v>1040993.52</v>
      </c>
      <c r="D254" s="11">
        <f t="shared" ref="D254:D259" si="62">ROUND(C254/B254,2)</f>
        <v>35.799999999999997</v>
      </c>
      <c r="E254" s="12">
        <v>1.2034897933070399</v>
      </c>
      <c r="F254" s="12">
        <f>D254/(E254*D$260)</f>
        <v>0.60265042088726584</v>
      </c>
      <c r="G254" s="16">
        <v>112</v>
      </c>
      <c r="H254" s="13">
        <f t="shared" ref="H254:H259" si="63">MIN(SQRT(G254/3000),1)</f>
        <v>0.19321835661585918</v>
      </c>
      <c r="I254" s="19">
        <v>10395</v>
      </c>
      <c r="J254" s="12">
        <v>0.98899999999999999</v>
      </c>
      <c r="K254" s="12">
        <f t="shared" ref="K254:K259" si="64">F254*H254+M254*(1-H254)</f>
        <v>0.91466539968946048</v>
      </c>
      <c r="L254" s="12">
        <v>0.90898179277043289</v>
      </c>
      <c r="M254" s="12">
        <f>J254/$J$260</f>
        <v>0.98939072585182963</v>
      </c>
      <c r="N254" s="12">
        <f>K254/$K$260</f>
        <v>0.90880262941984313</v>
      </c>
      <c r="O254" s="14">
        <f>L254/$L$260</f>
        <v>0.90791824140327548</v>
      </c>
      <c r="P254" s="12">
        <f>O254/$O$259</f>
        <v>0.90631048381235435</v>
      </c>
    </row>
    <row r="255" spans="1:16" x14ac:dyDescent="0.25">
      <c r="A255" s="28" t="s">
        <v>192</v>
      </c>
      <c r="B255" s="16">
        <v>87694.166670000006</v>
      </c>
      <c r="C255" s="16">
        <v>3262794.03</v>
      </c>
      <c r="D255" s="11">
        <f t="shared" si="62"/>
        <v>37.21</v>
      </c>
      <c r="E255" s="12">
        <v>1.5864602277441051</v>
      </c>
      <c r="F255" s="12">
        <f t="shared" ref="F255:F259" si="65">D255/(E255*D$260)</f>
        <v>0.47517691113911814</v>
      </c>
      <c r="G255" s="16">
        <v>571</v>
      </c>
      <c r="H255" s="13">
        <f t="shared" si="63"/>
        <v>0.43627208635590398</v>
      </c>
      <c r="I255" s="19">
        <v>26771</v>
      </c>
      <c r="J255" s="12">
        <v>0.96899999999999997</v>
      </c>
      <c r="K255" s="12">
        <f t="shared" si="64"/>
        <v>0.75377457954297922</v>
      </c>
      <c r="L255" s="12">
        <v>0.88</v>
      </c>
      <c r="M255" s="12">
        <f t="shared" ref="M255:M259" si="66">J255/$J$260</f>
        <v>0.96938282441903234</v>
      </c>
      <c r="N255" s="12">
        <f t="shared" ref="N255:N259" si="67">K255/$K$260</f>
        <v>0.74894307810383187</v>
      </c>
      <c r="O255" s="14">
        <f t="shared" ref="O255:O259" si="68">L255/$L$260</f>
        <v>0.87897035869085349</v>
      </c>
      <c r="P255" s="12">
        <f t="shared" ref="P255:P259" si="69">O255/$O$259</f>
        <v>0.87741386251979325</v>
      </c>
    </row>
    <row r="256" spans="1:16" x14ac:dyDescent="0.25">
      <c r="A256" s="28" t="s">
        <v>193</v>
      </c>
      <c r="B256" s="16">
        <v>97023.083329999994</v>
      </c>
      <c r="C256" s="16">
        <v>4975062.79</v>
      </c>
      <c r="D256" s="11">
        <f t="shared" si="62"/>
        <v>51.28</v>
      </c>
      <c r="E256" s="12">
        <v>1.2454821105072751</v>
      </c>
      <c r="F256" s="12">
        <f t="shared" si="65"/>
        <v>0.8341331314728071</v>
      </c>
      <c r="G256" s="16">
        <v>788</v>
      </c>
      <c r="H256" s="13">
        <f t="shared" si="63"/>
        <v>0.51251016250086856</v>
      </c>
      <c r="I256" s="19">
        <v>30757</v>
      </c>
      <c r="J256" s="12">
        <v>0.98799999999999999</v>
      </c>
      <c r="K256" s="12">
        <f t="shared" si="64"/>
        <v>0.90933194849623411</v>
      </c>
      <c r="L256" s="12">
        <v>0.93979902255962589</v>
      </c>
      <c r="M256" s="12">
        <f t="shared" si="66"/>
        <v>0.98839033078018979</v>
      </c>
      <c r="N256" s="12">
        <f t="shared" si="67"/>
        <v>0.90350336427880673</v>
      </c>
      <c r="O256" s="14">
        <f t="shared" si="68"/>
        <v>0.93869941358698616</v>
      </c>
      <c r="P256" s="12">
        <f t="shared" si="69"/>
        <v>0.9370371481549632</v>
      </c>
    </row>
    <row r="257" spans="1:16" x14ac:dyDescent="0.25">
      <c r="A257" s="28" t="s">
        <v>194</v>
      </c>
      <c r="B257" s="16">
        <v>6667.0833300000004</v>
      </c>
      <c r="C257" s="16">
        <v>488016.14</v>
      </c>
      <c r="D257" s="11">
        <f t="shared" si="62"/>
        <v>73.2</v>
      </c>
      <c r="E257" s="12">
        <v>1.3015518340456067</v>
      </c>
      <c r="F257" s="12">
        <f t="shared" si="65"/>
        <v>1.1393953994052484</v>
      </c>
      <c r="G257" s="16">
        <v>138</v>
      </c>
      <c r="H257" s="13">
        <f t="shared" si="63"/>
        <v>0.21447610589527216</v>
      </c>
      <c r="I257" s="19">
        <v>2372</v>
      </c>
      <c r="J257" s="12">
        <v>0.97499999999999998</v>
      </c>
      <c r="K257" s="12">
        <f t="shared" si="64"/>
        <v>1.0105614648492103</v>
      </c>
      <c r="L257" s="12">
        <v>0.99</v>
      </c>
      <c r="M257" s="12">
        <f t="shared" si="66"/>
        <v>0.97538519484887154</v>
      </c>
      <c r="N257" s="12">
        <f t="shared" si="67"/>
        <v>1.0040840254339329</v>
      </c>
      <c r="O257" s="14">
        <f t="shared" si="68"/>
        <v>0.9888416535272101</v>
      </c>
      <c r="P257" s="12">
        <f t="shared" si="69"/>
        <v>0.98709059533476728</v>
      </c>
    </row>
    <row r="258" spans="1:16" x14ac:dyDescent="0.25">
      <c r="A258" s="28" t="s">
        <v>195</v>
      </c>
      <c r="B258" s="16">
        <v>5575.5</v>
      </c>
      <c r="C258" s="16">
        <v>530010.54</v>
      </c>
      <c r="D258" s="11">
        <f t="shared" si="62"/>
        <v>95.06</v>
      </c>
      <c r="E258" s="12">
        <v>1.397107250130454</v>
      </c>
      <c r="F258" s="12">
        <f t="shared" si="65"/>
        <v>1.3784560141894786</v>
      </c>
      <c r="G258" s="16">
        <v>85</v>
      </c>
      <c r="H258" s="13">
        <f t="shared" si="63"/>
        <v>0.16832508230603463</v>
      </c>
      <c r="I258" s="19">
        <v>1851</v>
      </c>
      <c r="J258" s="12">
        <v>0.98899999999999999</v>
      </c>
      <c r="K258" s="12">
        <f t="shared" si="64"/>
        <v>1.0548801725336856</v>
      </c>
      <c r="L258" s="12">
        <v>0.99026710388467287</v>
      </c>
      <c r="M258" s="12">
        <f t="shared" si="66"/>
        <v>0.98939072585182963</v>
      </c>
      <c r="N258" s="12">
        <f t="shared" si="67"/>
        <v>1.0481186615859237</v>
      </c>
      <c r="O258" s="14">
        <f t="shared" si="68"/>
        <v>0.98910844488779948</v>
      </c>
      <c r="P258" s="12">
        <f t="shared" si="69"/>
        <v>0.98735691425652283</v>
      </c>
    </row>
    <row r="259" spans="1:16" x14ac:dyDescent="0.25">
      <c r="A259" s="28" t="s">
        <v>182</v>
      </c>
      <c r="B259" s="16">
        <v>10239550.25</v>
      </c>
      <c r="C259" s="16">
        <v>506233201.13999999</v>
      </c>
      <c r="D259" s="11">
        <f t="shared" si="62"/>
        <v>49.44</v>
      </c>
      <c r="E259" s="12">
        <v>0.99217448904539574</v>
      </c>
      <c r="F259" s="12">
        <f t="shared" si="65"/>
        <v>1.0095207613195565</v>
      </c>
      <c r="G259" s="16">
        <v>72724</v>
      </c>
      <c r="H259" s="13">
        <f t="shared" si="63"/>
        <v>1</v>
      </c>
      <c r="I259" s="19">
        <v>3455167</v>
      </c>
      <c r="J259" s="12">
        <v>1</v>
      </c>
      <c r="K259" s="12">
        <f t="shared" si="64"/>
        <v>1.0095207613195565</v>
      </c>
      <c r="L259" s="12">
        <v>1.0029474545487347</v>
      </c>
      <c r="M259" s="12">
        <f t="shared" si="66"/>
        <v>1.0003950716398682</v>
      </c>
      <c r="N259" s="12">
        <f t="shared" si="67"/>
        <v>1.0030499925465874</v>
      </c>
      <c r="O259" s="14">
        <f t="shared" si="68"/>
        <v>1.0017739589463406</v>
      </c>
      <c r="P259" s="12">
        <f t="shared" si="69"/>
        <v>1</v>
      </c>
    </row>
    <row r="260" spans="1:16" x14ac:dyDescent="0.25">
      <c r="A260" s="28" t="s">
        <v>20</v>
      </c>
      <c r="B260" s="16">
        <f>SUM(B254:B259)</f>
        <v>10465590.66666</v>
      </c>
      <c r="C260" s="16">
        <f>SUM(C254:C259)</f>
        <v>516530078.15999997</v>
      </c>
      <c r="D260" s="11">
        <f>ROUND(SUM(C254:C259)/SUM(B254:B259),2)</f>
        <v>49.36</v>
      </c>
      <c r="E260" s="12"/>
      <c r="F260" s="10"/>
      <c r="G260" s="16">
        <f>SUM(G254:G259)</f>
        <v>74418</v>
      </c>
      <c r="H260" s="10"/>
      <c r="I260" s="16">
        <f>SUM(I254:I259)</f>
        <v>3527313</v>
      </c>
      <c r="J260" s="12">
        <f>SUMPRODUCT(J254:J259,I254:I259)/SUM(I254:I259)</f>
        <v>0.99960508438009332</v>
      </c>
      <c r="K260" s="12">
        <f>SUMPRODUCT(K254:K259,I254:I259)/SUM(I254:I259)</f>
        <v>1.00645109298744</v>
      </c>
      <c r="L260" s="12">
        <f>SUMPRODUCT(L254:L259,I254:I259)/SUM(I254:I259)</f>
        <v>1.0011714175557411</v>
      </c>
      <c r="M260" s="10"/>
      <c r="N260" s="10"/>
      <c r="O260" s="10"/>
      <c r="P260" s="10"/>
    </row>
    <row r="261" spans="1:1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x14ac:dyDescent="0.25">
      <c r="A262" s="9" t="s">
        <v>216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x14ac:dyDescent="0.25">
      <c r="A263" s="39" t="s">
        <v>196</v>
      </c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</row>
    <row r="264" spans="1:16" ht="64.5" x14ac:dyDescent="0.25">
      <c r="A264" s="4" t="s">
        <v>0</v>
      </c>
      <c r="B264" s="24" t="s">
        <v>10</v>
      </c>
      <c r="C264" s="25" t="s">
        <v>1</v>
      </c>
      <c r="D264" s="26" t="s">
        <v>2</v>
      </c>
      <c r="E264" s="27" t="s">
        <v>12</v>
      </c>
      <c r="F264" s="27" t="s">
        <v>13</v>
      </c>
      <c r="G264" s="24" t="s">
        <v>11</v>
      </c>
      <c r="H264" s="2" t="s">
        <v>3</v>
      </c>
      <c r="I264" s="20" t="s">
        <v>22</v>
      </c>
      <c r="J264" s="3" t="s">
        <v>6</v>
      </c>
      <c r="K264" s="3" t="s">
        <v>4</v>
      </c>
      <c r="L264" s="3" t="s">
        <v>8</v>
      </c>
      <c r="M264" s="3" t="s">
        <v>7</v>
      </c>
      <c r="N264" s="3" t="s">
        <v>5</v>
      </c>
      <c r="O264" s="3" t="s">
        <v>9</v>
      </c>
      <c r="P264" s="3" t="s">
        <v>14</v>
      </c>
    </row>
    <row r="265" spans="1:16" x14ac:dyDescent="0.25">
      <c r="A265" s="6" t="s">
        <v>197</v>
      </c>
      <c r="B265" s="16">
        <v>1403731.9166699999</v>
      </c>
      <c r="C265" s="16">
        <v>110173754.43000001</v>
      </c>
      <c r="D265" s="11">
        <f t="shared" ref="D265:D269" si="70">ROUND(C265/B265,2)</f>
        <v>78.489999999999995</v>
      </c>
      <c r="E265" s="12">
        <v>1.1279742359134721</v>
      </c>
      <c r="F265" s="12">
        <f>D265/(E265*D$270)</f>
        <v>1.4097431662867894</v>
      </c>
      <c r="G265" s="16">
        <v>16952</v>
      </c>
      <c r="H265" s="13">
        <f t="shared" ref="H265:H269" si="71">MIN(SQRT(G265/3000),1)</f>
        <v>1</v>
      </c>
      <c r="I265" s="19">
        <v>442241</v>
      </c>
      <c r="J265" s="12">
        <v>0.97193952097809289</v>
      </c>
      <c r="K265" s="12">
        <f t="shared" ref="K265:K269" si="72">F265*H265+M265*(1-H265)</f>
        <v>1.4097431662867894</v>
      </c>
      <c r="L265" s="12">
        <v>1.3</v>
      </c>
      <c r="M265" s="12">
        <f>J265/$J$270</f>
        <v>1.1948726155421896</v>
      </c>
      <c r="N265" s="12">
        <f>K265/$K$270</f>
        <v>1.4259910376020355</v>
      </c>
      <c r="O265" s="14">
        <f>L265/$L$270</f>
        <v>1.3096270798334879</v>
      </c>
      <c r="P265" s="30">
        <f>ROUND(O265/$O$265,2)</f>
        <v>1</v>
      </c>
    </row>
    <row r="266" spans="1:16" x14ac:dyDescent="0.25">
      <c r="A266" s="28" t="s">
        <v>198</v>
      </c>
      <c r="B266" s="16">
        <v>412367.5</v>
      </c>
      <c r="C266" s="16">
        <v>27675691.969999999</v>
      </c>
      <c r="D266" s="11">
        <f t="shared" si="70"/>
        <v>67.11</v>
      </c>
      <c r="E266" s="12">
        <v>1.085190200416291</v>
      </c>
      <c r="F266" s="12">
        <f t="shared" ref="F266:F269" si="73">D266/(E266*D$270)</f>
        <v>1.2528706182754126</v>
      </c>
      <c r="G266" s="16">
        <v>3766</v>
      </c>
      <c r="H266" s="13">
        <f t="shared" si="71"/>
        <v>1</v>
      </c>
      <c r="I266" s="19">
        <v>131655</v>
      </c>
      <c r="J266" s="12">
        <v>0.91</v>
      </c>
      <c r="K266" s="12">
        <f t="shared" si="72"/>
        <v>1.2528706182754126</v>
      </c>
      <c r="L266" s="12">
        <v>1.18</v>
      </c>
      <c r="M266" s="12">
        <f t="shared" ref="M266:M269" si="74">J266/$J$270</f>
        <v>1.1187260695492396</v>
      </c>
      <c r="N266" s="12">
        <f t="shared" ref="N266:N269" si="75">K266/$K$270</f>
        <v>1.2673104687866301</v>
      </c>
      <c r="O266" s="14">
        <f t="shared" ref="O266:O269" si="76">L266/$L$270</f>
        <v>1.1887384263103966</v>
      </c>
      <c r="P266" s="30">
        <f t="shared" ref="P266:P269" si="77">ROUND(O266/$O$265,2)</f>
        <v>0.91</v>
      </c>
    </row>
    <row r="267" spans="1:16" x14ac:dyDescent="0.25">
      <c r="A267" s="28" t="s">
        <v>199</v>
      </c>
      <c r="B267" s="16">
        <v>381446.91667000001</v>
      </c>
      <c r="C267" s="16">
        <v>23601851.23</v>
      </c>
      <c r="D267" s="11">
        <f t="shared" si="70"/>
        <v>61.87</v>
      </c>
      <c r="E267" s="12">
        <v>1.065284789709148</v>
      </c>
      <c r="F267" s="12">
        <f t="shared" si="73"/>
        <v>1.1766281621471315</v>
      </c>
      <c r="G267" s="16">
        <v>3413</v>
      </c>
      <c r="H267" s="13">
        <f t="shared" si="71"/>
        <v>1</v>
      </c>
      <c r="I267" s="19">
        <v>140347</v>
      </c>
      <c r="J267" s="12">
        <v>0.85</v>
      </c>
      <c r="K267" s="12">
        <f t="shared" si="72"/>
        <v>1.1766281621471315</v>
      </c>
      <c r="L267" s="12">
        <v>1.1399999999999999</v>
      </c>
      <c r="M267" s="12">
        <f t="shared" si="74"/>
        <v>1.0449639111174216</v>
      </c>
      <c r="N267" s="12">
        <f t="shared" si="75"/>
        <v>1.1901892869120179</v>
      </c>
      <c r="O267" s="14">
        <f t="shared" si="76"/>
        <v>1.1484422084693662</v>
      </c>
      <c r="P267" s="30">
        <f t="shared" si="77"/>
        <v>0.88</v>
      </c>
    </row>
    <row r="268" spans="1:16" x14ac:dyDescent="0.25">
      <c r="A268" s="28" t="s">
        <v>200</v>
      </c>
      <c r="B268" s="16">
        <v>350359.5</v>
      </c>
      <c r="C268" s="16">
        <v>21244987.629999999</v>
      </c>
      <c r="D268" s="11">
        <f t="shared" si="70"/>
        <v>60.64</v>
      </c>
      <c r="E268" s="12">
        <v>1.0449081013332047</v>
      </c>
      <c r="F268" s="12">
        <f t="shared" si="73"/>
        <v>1.1757255207308979</v>
      </c>
      <c r="G268" s="16">
        <v>3063</v>
      </c>
      <c r="H268" s="13">
        <f t="shared" si="71"/>
        <v>1</v>
      </c>
      <c r="I268" s="19">
        <v>121567</v>
      </c>
      <c r="J268" s="12">
        <v>0.83</v>
      </c>
      <c r="K268" s="12">
        <f t="shared" si="72"/>
        <v>1.1757255207308979</v>
      </c>
      <c r="L268" s="12">
        <v>1.1100000000000001</v>
      </c>
      <c r="M268" s="12">
        <f t="shared" si="74"/>
        <v>1.0203765249734822</v>
      </c>
      <c r="N268" s="12">
        <f t="shared" si="75"/>
        <v>1.1892762421812477</v>
      </c>
      <c r="O268" s="14">
        <f t="shared" si="76"/>
        <v>1.1182200450885935</v>
      </c>
      <c r="P268" s="30">
        <f t="shared" si="77"/>
        <v>0.85</v>
      </c>
    </row>
    <row r="269" spans="1:16" x14ac:dyDescent="0.25">
      <c r="A269" s="28" t="s">
        <v>201</v>
      </c>
      <c r="B269" s="16">
        <v>7917684.8333299998</v>
      </c>
      <c r="C269" s="16">
        <v>333833792.89999998</v>
      </c>
      <c r="D269" s="11">
        <f t="shared" si="70"/>
        <v>42.16</v>
      </c>
      <c r="E269" s="12">
        <v>0.96161612972008614</v>
      </c>
      <c r="F269" s="12">
        <f t="shared" si="73"/>
        <v>0.88822647076765315</v>
      </c>
      <c r="G269" s="16">
        <v>47224</v>
      </c>
      <c r="H269" s="13">
        <f t="shared" si="71"/>
        <v>1</v>
      </c>
      <c r="I269" s="19">
        <v>2691506</v>
      </c>
      <c r="J269" s="12">
        <v>0.78</v>
      </c>
      <c r="K269" s="12">
        <f t="shared" si="72"/>
        <v>0.88822647076765315</v>
      </c>
      <c r="L269" s="12">
        <v>0.92</v>
      </c>
      <c r="M269" s="12">
        <f t="shared" si="74"/>
        <v>0.9589080596136339</v>
      </c>
      <c r="N269" s="12">
        <f t="shared" si="75"/>
        <v>0.89846364711364024</v>
      </c>
      <c r="O269" s="14">
        <f t="shared" si="76"/>
        <v>0.92681301034369912</v>
      </c>
      <c r="P269" s="30">
        <f t="shared" si="77"/>
        <v>0.71</v>
      </c>
    </row>
    <row r="270" spans="1:16" x14ac:dyDescent="0.25">
      <c r="A270" s="28" t="s">
        <v>20</v>
      </c>
      <c r="B270" s="16">
        <f>SUM(B265:B269)</f>
        <v>10465590.66667</v>
      </c>
      <c r="C270" s="16">
        <f>SUM(C265:C269)</f>
        <v>516530078.15999997</v>
      </c>
      <c r="D270" s="11">
        <f>ROUND(SUM(C265:C269)/SUM(B265:B269),2)</f>
        <v>49.36</v>
      </c>
      <c r="E270" s="12"/>
      <c r="F270" s="10"/>
      <c r="G270" s="16">
        <f>SUM(G265:G269)</f>
        <v>74418</v>
      </c>
      <c r="H270" s="10"/>
      <c r="I270" s="16">
        <f>SUM(I265:I269)</f>
        <v>3527316</v>
      </c>
      <c r="J270" s="12">
        <f>SUMPRODUCT(J265:J269,I265:I269)/SUM(I265:I269)</f>
        <v>0.81342522067681855</v>
      </c>
      <c r="K270" s="12">
        <f>SUMPRODUCT(K265:K269,I265:I269)/SUM(I265:I269)</f>
        <v>0.98860590923308411</v>
      </c>
      <c r="L270" s="12">
        <f>SUMPRODUCT(L265:L269,I265:I269)/SUM(I265:I269)</f>
        <v>0.9926489914711355</v>
      </c>
      <c r="M270" s="10"/>
      <c r="N270" s="10"/>
      <c r="O270" s="10"/>
      <c r="P270" s="10"/>
    </row>
    <row r="271" spans="1:16" x14ac:dyDescent="0.25">
      <c r="A271" s="28"/>
      <c r="B271" s="10"/>
      <c r="C271" s="10"/>
      <c r="D271" s="10"/>
      <c r="E271" s="12"/>
      <c r="F271" s="10"/>
      <c r="G271" s="10"/>
      <c r="H271" s="10"/>
      <c r="I271" s="10"/>
      <c r="J271" s="12"/>
      <c r="K271" s="10"/>
      <c r="L271" s="12"/>
      <c r="M271" s="10"/>
      <c r="N271" s="10"/>
      <c r="O271" s="10"/>
      <c r="P271" s="10"/>
    </row>
    <row r="272" spans="1:16" x14ac:dyDescent="0.25">
      <c r="A272" s="9" t="s">
        <v>216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23" x14ac:dyDescent="0.25">
      <c r="A273" s="39" t="s">
        <v>202</v>
      </c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</row>
    <row r="274" spans="1:23" ht="64.5" x14ac:dyDescent="0.25">
      <c r="A274" s="4" t="s">
        <v>0</v>
      </c>
      <c r="B274" s="24" t="s">
        <v>10</v>
      </c>
      <c r="C274" s="25" t="s">
        <v>1</v>
      </c>
      <c r="D274" s="26" t="s">
        <v>2</v>
      </c>
      <c r="E274" s="27" t="s">
        <v>12</v>
      </c>
      <c r="F274" s="27" t="s">
        <v>13</v>
      </c>
      <c r="G274" s="24" t="s">
        <v>11</v>
      </c>
      <c r="H274" s="2" t="s">
        <v>3</v>
      </c>
      <c r="I274" s="20" t="s">
        <v>22</v>
      </c>
      <c r="J274" s="3" t="s">
        <v>6</v>
      </c>
      <c r="K274" s="3" t="s">
        <v>4</v>
      </c>
      <c r="L274" s="3" t="s">
        <v>8</v>
      </c>
      <c r="M274" s="3" t="s">
        <v>7</v>
      </c>
      <c r="N274" s="3" t="s">
        <v>5</v>
      </c>
      <c r="O274" s="3" t="s">
        <v>9</v>
      </c>
      <c r="P274" s="3" t="s">
        <v>14</v>
      </c>
    </row>
    <row r="275" spans="1:23" x14ac:dyDescent="0.25">
      <c r="A275" s="6" t="s">
        <v>181</v>
      </c>
      <c r="B275" s="16">
        <v>718086.83333000005</v>
      </c>
      <c r="C275" s="16">
        <v>34819387.619999997</v>
      </c>
      <c r="D275" s="11">
        <f t="shared" ref="D275:D276" si="78">ROUND(C275/B275,2)</f>
        <v>48.49</v>
      </c>
      <c r="E275" s="12">
        <v>1.4345958552108324</v>
      </c>
      <c r="F275" s="12">
        <f>D275/(E275*D$277)</f>
        <v>0.6847743137219986</v>
      </c>
      <c r="G275" s="16">
        <v>6569</v>
      </c>
      <c r="H275" s="13">
        <f t="shared" ref="H275:H276" si="79">MIN(SQRT(G275/3000),1)</f>
        <v>1</v>
      </c>
      <c r="I275" s="19">
        <v>242227</v>
      </c>
      <c r="J275" s="12">
        <v>0.99399999999999999</v>
      </c>
      <c r="K275" s="12">
        <f t="shared" ref="K275:K276" si="80">F275*H275+M275*(1-H275)</f>
        <v>0.6847743137219986</v>
      </c>
      <c r="L275" s="12">
        <v>0.92</v>
      </c>
      <c r="M275" s="12">
        <f>J275/$J$277</f>
        <v>0.9944097272004957</v>
      </c>
      <c r="N275" s="12">
        <f>K275/$K$277</f>
        <v>0.67794151840608274</v>
      </c>
      <c r="O275" s="14">
        <f>L275/$L$277</f>
        <v>0.90490090732470629</v>
      </c>
      <c r="P275" s="12">
        <f>O275/$O$276</f>
        <v>0.89859978235649962</v>
      </c>
    </row>
    <row r="276" spans="1:23" x14ac:dyDescent="0.25">
      <c r="A276" s="28" t="s">
        <v>182</v>
      </c>
      <c r="B276" s="16">
        <v>9747503.8333299998</v>
      </c>
      <c r="C276" s="16">
        <v>481710690.54000002</v>
      </c>
      <c r="D276" s="11">
        <f t="shared" si="78"/>
        <v>49.42</v>
      </c>
      <c r="E276" s="12">
        <v>0.96823256610322095</v>
      </c>
      <c r="F276" s="12">
        <f>D276/(E276*D$277)</f>
        <v>1.0340651556337708</v>
      </c>
      <c r="G276" s="16">
        <v>67849</v>
      </c>
      <c r="H276" s="13">
        <f t="shared" si="79"/>
        <v>1</v>
      </c>
      <c r="I276" s="19">
        <v>3285089</v>
      </c>
      <c r="J276" s="12">
        <v>1</v>
      </c>
      <c r="K276" s="12">
        <f t="shared" si="80"/>
        <v>1.0340651556337708</v>
      </c>
      <c r="L276" s="12">
        <v>1.0238150710290406</v>
      </c>
      <c r="M276" s="12">
        <f>J276/$J$277</f>
        <v>1.0004122004029132</v>
      </c>
      <c r="N276" s="12">
        <f>K276/$K$277</f>
        <v>1.0237470765087489</v>
      </c>
      <c r="O276" s="14">
        <f>L276/$L$277</f>
        <v>1.007012159464008</v>
      </c>
      <c r="P276" s="12">
        <f>O276/$O$276</f>
        <v>1</v>
      </c>
    </row>
    <row r="277" spans="1:23" x14ac:dyDescent="0.25">
      <c r="A277" s="28" t="s">
        <v>20</v>
      </c>
      <c r="B277" s="16">
        <f>SUM(B275:B276)</f>
        <v>10465590.66666</v>
      </c>
      <c r="C277" s="16">
        <f>SUM(C275:C276)</f>
        <v>516530078.16000003</v>
      </c>
      <c r="D277" s="11">
        <f>ROUND(SUM(C275:C276)/SUM(B275:B276),2)</f>
        <v>49.36</v>
      </c>
      <c r="E277" s="12"/>
      <c r="F277" s="10"/>
      <c r="G277" s="16">
        <f>SUM(G275:G276)</f>
        <v>74418</v>
      </c>
      <c r="H277" s="10"/>
      <c r="I277" s="16">
        <f>SUM(I275:I276)</f>
        <v>3527316</v>
      </c>
      <c r="J277" s="12">
        <f>SUMPRODUCT(J275:J276,I275:I276)/SUM(I275:I276)</f>
        <v>0.99958796943625117</v>
      </c>
      <c r="K277" s="12">
        <f>SUMPRODUCT(K275:K276,I275:I276)/SUM(I275:I276)</f>
        <v>1.0100787385495735</v>
      </c>
      <c r="L277" s="12">
        <f>SUMPRODUCT(L275:L276,I275:I276)/SUM(I275:I276)</f>
        <v>1.0166859073220884</v>
      </c>
      <c r="M277" s="10"/>
      <c r="N277" s="10"/>
      <c r="O277" s="10"/>
      <c r="P277" s="10"/>
    </row>
    <row r="278" spans="1:23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23" x14ac:dyDescent="0.25">
      <c r="A279" s="9" t="s">
        <v>216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23" x14ac:dyDescent="0.25">
      <c r="A280" s="39" t="s">
        <v>205</v>
      </c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</row>
    <row r="281" spans="1:23" ht="64.5" x14ac:dyDescent="0.25">
      <c r="A281" s="4" t="s">
        <v>0</v>
      </c>
      <c r="B281" s="24" t="s">
        <v>10</v>
      </c>
      <c r="C281" s="25" t="s">
        <v>1</v>
      </c>
      <c r="D281" s="26" t="s">
        <v>2</v>
      </c>
      <c r="E281" s="27" t="s">
        <v>12</v>
      </c>
      <c r="F281" s="27" t="s">
        <v>13</v>
      </c>
      <c r="G281" s="24" t="s">
        <v>11</v>
      </c>
      <c r="H281" s="2" t="s">
        <v>3</v>
      </c>
      <c r="I281" s="20" t="s">
        <v>22</v>
      </c>
      <c r="J281" s="3" t="s">
        <v>6</v>
      </c>
      <c r="K281" s="3" t="s">
        <v>4</v>
      </c>
      <c r="L281" s="3" t="s">
        <v>8</v>
      </c>
      <c r="M281" s="3" t="s">
        <v>7</v>
      </c>
      <c r="N281" s="3" t="s">
        <v>5</v>
      </c>
      <c r="O281" s="3" t="s">
        <v>9</v>
      </c>
      <c r="P281" s="3" t="s">
        <v>14</v>
      </c>
    </row>
    <row r="282" spans="1:23" x14ac:dyDescent="0.25">
      <c r="A282" s="6">
        <v>1</v>
      </c>
      <c r="B282" s="16">
        <v>848898.25003000023</v>
      </c>
      <c r="C282" s="16">
        <v>18520378.580000006</v>
      </c>
      <c r="D282" s="11">
        <f t="shared" ref="D282:D301" si="81">ROUND(C282/B282,2)</f>
        <v>21.82</v>
      </c>
      <c r="E282" s="12">
        <v>1.0505686553292886</v>
      </c>
      <c r="F282" s="12">
        <f>D282/(E282*D$302)</f>
        <v>0.42146314929526524</v>
      </c>
      <c r="G282" s="16">
        <v>2206</v>
      </c>
      <c r="H282" s="13">
        <f t="shared" ref="H282:H301" si="82">MIN(SQRT(G282/3000),1)</f>
        <v>0.85751579188568494</v>
      </c>
      <c r="I282" s="19">
        <v>281357</v>
      </c>
      <c r="J282" s="12">
        <v>0.90019957562811614</v>
      </c>
      <c r="K282" s="12">
        <f t="shared" ref="K282:K301" si="83">F282*H282+M282*(1-H282)</f>
        <v>0.48923301633754085</v>
      </c>
      <c r="L282" s="12">
        <v>0.87440370764951947</v>
      </c>
      <c r="M282" s="12">
        <f>J282/$J$302</f>
        <v>0.89709387314294842</v>
      </c>
      <c r="N282" s="12">
        <f>K282/$K$302</f>
        <v>0.46680009156728069</v>
      </c>
      <c r="O282" s="14">
        <f>L282/$L$302</f>
        <v>0.87440370764951925</v>
      </c>
      <c r="P282" s="12">
        <f>O282</f>
        <v>0.87440370764951925</v>
      </c>
      <c r="S282" s="31"/>
      <c r="U282" s="31"/>
      <c r="V282" s="31"/>
      <c r="W282" s="31"/>
    </row>
    <row r="283" spans="1:23" x14ac:dyDescent="0.25">
      <c r="A283" s="28">
        <v>2</v>
      </c>
      <c r="B283" s="16">
        <v>780972.08332999994</v>
      </c>
      <c r="C283" s="16">
        <v>26634745.629999999</v>
      </c>
      <c r="D283" s="11">
        <f t="shared" si="81"/>
        <v>34.1</v>
      </c>
      <c r="E283" s="12">
        <v>1.0588177874575087</v>
      </c>
      <c r="F283" s="12">
        <f t="shared" ref="F283:F301" si="84">D283/(E283*D$302)</f>
        <v>0.65352536943666983</v>
      </c>
      <c r="G283" s="16">
        <v>2581</v>
      </c>
      <c r="H283" s="13">
        <f t="shared" si="82"/>
        <v>0.92754155342676337</v>
      </c>
      <c r="I283" s="19">
        <v>259370</v>
      </c>
      <c r="J283" s="12">
        <v>0.91015561552993829</v>
      </c>
      <c r="K283" s="12">
        <f t="shared" si="83"/>
        <v>0.67189287519633367</v>
      </c>
      <c r="L283" s="12">
        <v>0.88124184702629949</v>
      </c>
      <c r="M283" s="12">
        <f t="shared" ref="M283:M301" si="85">J283/$J$302</f>
        <v>0.90701556455283316</v>
      </c>
      <c r="N283" s="12">
        <f t="shared" ref="N283:N301" si="86">K283/$K$302</f>
        <v>0.64108440189298244</v>
      </c>
      <c r="O283" s="14">
        <f t="shared" ref="O283:O301" si="87">L283/$L$302</f>
        <v>0.88124184702629926</v>
      </c>
      <c r="P283" s="12">
        <f t="shared" ref="P283:P301" si="88">O283</f>
        <v>0.88124184702629926</v>
      </c>
      <c r="S283" s="31"/>
      <c r="U283" s="31"/>
      <c r="V283" s="31"/>
      <c r="W283" s="31"/>
    </row>
    <row r="284" spans="1:23" x14ac:dyDescent="0.25">
      <c r="A284" s="28">
        <v>3</v>
      </c>
      <c r="B284" s="16">
        <v>779082.91666999995</v>
      </c>
      <c r="C284" s="16">
        <v>26796297.040000003</v>
      </c>
      <c r="D284" s="11">
        <f t="shared" si="81"/>
        <v>34.39</v>
      </c>
      <c r="E284" s="12">
        <v>1.056481696745226</v>
      </c>
      <c r="F284" s="12">
        <f t="shared" si="84"/>
        <v>0.66054057360760365</v>
      </c>
      <c r="G284" s="16">
        <v>3101</v>
      </c>
      <c r="H284" s="13">
        <f t="shared" si="82"/>
        <v>1</v>
      </c>
      <c r="I284" s="19">
        <v>259736</v>
      </c>
      <c r="J284" s="12">
        <v>0.91664060045584728</v>
      </c>
      <c r="K284" s="12">
        <f t="shared" si="83"/>
        <v>0.66054057360760365</v>
      </c>
      <c r="L284" s="12">
        <v>0.89491812577985941</v>
      </c>
      <c r="M284" s="12">
        <f t="shared" si="85"/>
        <v>0.91347817618025817</v>
      </c>
      <c r="N284" s="12">
        <f t="shared" si="86"/>
        <v>0.63025264024944194</v>
      </c>
      <c r="O284" s="14">
        <f t="shared" si="87"/>
        <v>0.89491812577985919</v>
      </c>
      <c r="P284" s="12">
        <f t="shared" si="88"/>
        <v>0.89491812577985919</v>
      </c>
      <c r="S284" s="31"/>
      <c r="U284" s="31"/>
      <c r="V284" s="31"/>
      <c r="W284" s="31"/>
    </row>
    <row r="285" spans="1:23" x14ac:dyDescent="0.25">
      <c r="A285" s="28">
        <v>4</v>
      </c>
      <c r="B285" s="16">
        <v>744733.41670999967</v>
      </c>
      <c r="C285" s="16">
        <v>24717539.239999995</v>
      </c>
      <c r="D285" s="11">
        <f t="shared" si="81"/>
        <v>33.19</v>
      </c>
      <c r="E285" s="12">
        <v>1.0376690525118331</v>
      </c>
      <c r="F285" s="12">
        <f t="shared" si="84"/>
        <v>0.64904930429704255</v>
      </c>
      <c r="G285" s="16">
        <v>3112</v>
      </c>
      <c r="H285" s="13">
        <f t="shared" si="82"/>
        <v>1</v>
      </c>
      <c r="I285" s="19">
        <v>249449</v>
      </c>
      <c r="J285" s="12">
        <v>0.92515142975117182</v>
      </c>
      <c r="K285" s="12">
        <f t="shared" si="83"/>
        <v>0.64904930429704255</v>
      </c>
      <c r="L285" s="12">
        <v>0.90175626515663942</v>
      </c>
      <c r="M285" s="12">
        <f t="shared" si="85"/>
        <v>0.92195964298263233</v>
      </c>
      <c r="N285" s="12">
        <f t="shared" si="86"/>
        <v>0.61928828300603533</v>
      </c>
      <c r="O285" s="14">
        <f t="shared" si="87"/>
        <v>0.9017562651566392</v>
      </c>
      <c r="P285" s="12">
        <f t="shared" si="88"/>
        <v>0.9017562651566392</v>
      </c>
      <c r="S285" s="31"/>
      <c r="U285" s="31"/>
      <c r="V285" s="31"/>
      <c r="W285" s="31"/>
    </row>
    <row r="286" spans="1:23" x14ac:dyDescent="0.25">
      <c r="A286" s="28">
        <v>5</v>
      </c>
      <c r="B286" s="16">
        <v>831811.91665999964</v>
      </c>
      <c r="C286" s="16">
        <v>38291371.469999999</v>
      </c>
      <c r="D286" s="11">
        <f t="shared" si="81"/>
        <v>46.03</v>
      </c>
      <c r="E286" s="12">
        <v>1.0249045611245009</v>
      </c>
      <c r="F286" s="12">
        <f t="shared" si="84"/>
        <v>0.91135346656132243</v>
      </c>
      <c r="G286" s="16">
        <v>3911</v>
      </c>
      <c r="H286" s="13">
        <f t="shared" si="82"/>
        <v>1</v>
      </c>
      <c r="I286" s="19">
        <v>278997</v>
      </c>
      <c r="J286" s="12">
        <v>0.9334422090560115</v>
      </c>
      <c r="K286" s="12">
        <f t="shared" si="83"/>
        <v>0.91135346656132243</v>
      </c>
      <c r="L286" s="12">
        <v>0.91543254391019935</v>
      </c>
      <c r="M286" s="12">
        <f t="shared" si="85"/>
        <v>0.93022181897039868</v>
      </c>
      <c r="N286" s="12">
        <f t="shared" si="86"/>
        <v>0.86956494642518223</v>
      </c>
      <c r="O286" s="14">
        <f t="shared" si="87"/>
        <v>0.91543254391019913</v>
      </c>
      <c r="P286" s="12">
        <f t="shared" si="88"/>
        <v>0.91543254391019913</v>
      </c>
      <c r="S286" s="31"/>
      <c r="U286" s="31"/>
      <c r="V286" s="31"/>
      <c r="W286" s="31"/>
    </row>
    <row r="287" spans="1:23" x14ac:dyDescent="0.25">
      <c r="A287" s="28">
        <v>6</v>
      </c>
      <c r="B287" s="16">
        <v>899388.66667000018</v>
      </c>
      <c r="C287" s="16">
        <v>35467818.510000013</v>
      </c>
      <c r="D287" s="11">
        <f t="shared" si="81"/>
        <v>39.44</v>
      </c>
      <c r="E287" s="12">
        <v>1.0071776871680953</v>
      </c>
      <c r="F287" s="12">
        <f t="shared" si="84"/>
        <v>0.79462113341188734</v>
      </c>
      <c r="G287" s="16">
        <v>4811</v>
      </c>
      <c r="H287" s="13">
        <f t="shared" si="82"/>
        <v>1</v>
      </c>
      <c r="I287" s="19">
        <v>302071</v>
      </c>
      <c r="J287" s="12">
        <v>0.94778198503000965</v>
      </c>
      <c r="K287" s="12">
        <f t="shared" si="83"/>
        <v>0.79462113341188734</v>
      </c>
      <c r="L287" s="12">
        <v>0.92227068328697948</v>
      </c>
      <c r="M287" s="12">
        <f t="shared" si="85"/>
        <v>0.94451212249508121</v>
      </c>
      <c r="N287" s="12">
        <f t="shared" si="86"/>
        <v>0.75818517036071598</v>
      </c>
      <c r="O287" s="14">
        <f t="shared" si="87"/>
        <v>0.92227068328697925</v>
      </c>
      <c r="P287" s="12">
        <f t="shared" si="88"/>
        <v>0.92227068328697925</v>
      </c>
      <c r="S287" s="31"/>
      <c r="U287" s="31"/>
      <c r="V287" s="31"/>
      <c r="W287" s="31"/>
    </row>
    <row r="288" spans="1:23" x14ac:dyDescent="0.25">
      <c r="A288" s="28">
        <v>7</v>
      </c>
      <c r="B288" s="16">
        <v>841122.66673999943</v>
      </c>
      <c r="C288" s="16">
        <v>39907595.499999993</v>
      </c>
      <c r="D288" s="11">
        <f t="shared" si="81"/>
        <v>47.45</v>
      </c>
      <c r="E288" s="12">
        <v>0.98575428993662573</v>
      </c>
      <c r="F288" s="12">
        <f t="shared" si="84"/>
        <v>0.97678018708106507</v>
      </c>
      <c r="G288" s="16">
        <v>5017</v>
      </c>
      <c r="H288" s="13">
        <f t="shared" si="82"/>
        <v>1</v>
      </c>
      <c r="I288" s="19">
        <v>283498</v>
      </c>
      <c r="J288" s="12">
        <v>0.96610914362711575</v>
      </c>
      <c r="K288" s="12">
        <f t="shared" si="83"/>
        <v>0.97678018708106507</v>
      </c>
      <c r="L288" s="12">
        <v>0.93666547253123511</v>
      </c>
      <c r="M288" s="12">
        <f t="shared" si="85"/>
        <v>0.96277605211103456</v>
      </c>
      <c r="N288" s="12">
        <f t="shared" si="86"/>
        <v>0.93199163904335003</v>
      </c>
      <c r="O288" s="14">
        <f t="shared" si="87"/>
        <v>0.93666547253123489</v>
      </c>
      <c r="P288" s="12">
        <f t="shared" si="88"/>
        <v>0.93666547253123489</v>
      </c>
      <c r="S288" s="31"/>
      <c r="U288" s="31"/>
      <c r="V288" s="31"/>
      <c r="W288" s="31"/>
    </row>
    <row r="289" spans="1:23" x14ac:dyDescent="0.25">
      <c r="A289" s="28">
        <v>8</v>
      </c>
      <c r="B289" s="16">
        <v>778454.41668999987</v>
      </c>
      <c r="C289" s="16">
        <v>35997114.390000008</v>
      </c>
      <c r="D289" s="11">
        <f t="shared" si="81"/>
        <v>46.24</v>
      </c>
      <c r="E289" s="12">
        <v>0.98505440754921458</v>
      </c>
      <c r="F289" s="12">
        <f t="shared" si="84"/>
        <v>0.95254808376136224</v>
      </c>
      <c r="G289" s="16">
        <v>5544</v>
      </c>
      <c r="H289" s="13">
        <f t="shared" si="82"/>
        <v>1</v>
      </c>
      <c r="I289" s="19">
        <v>263999</v>
      </c>
      <c r="J289" s="12">
        <v>0.99250438827419796</v>
      </c>
      <c r="K289" s="12">
        <f t="shared" si="83"/>
        <v>0.95254808376136224</v>
      </c>
      <c r="L289" s="12">
        <v>0.94962324079409932</v>
      </c>
      <c r="M289" s="12">
        <f t="shared" si="85"/>
        <v>0.98908023275507073</v>
      </c>
      <c r="N289" s="12">
        <f t="shared" si="86"/>
        <v>0.90887065646293319</v>
      </c>
      <c r="O289" s="14">
        <f t="shared" si="87"/>
        <v>0.9496232407940991</v>
      </c>
      <c r="P289" s="12">
        <f t="shared" si="88"/>
        <v>0.9496232407940991</v>
      </c>
      <c r="S289" s="31"/>
      <c r="U289" s="31"/>
      <c r="V289" s="31"/>
      <c r="W289" s="31"/>
    </row>
    <row r="290" spans="1:23" x14ac:dyDescent="0.25">
      <c r="A290" s="28">
        <v>9</v>
      </c>
      <c r="B290" s="16">
        <v>515212.58331999998</v>
      </c>
      <c r="C290" s="16">
        <v>24273036.769999992</v>
      </c>
      <c r="D290" s="11">
        <f t="shared" si="81"/>
        <v>47.11</v>
      </c>
      <c r="E290" s="12">
        <v>0.95335768455278502</v>
      </c>
      <c r="F290" s="12">
        <f t="shared" si="84"/>
        <v>1.002735829983211</v>
      </c>
      <c r="G290" s="16">
        <v>3841</v>
      </c>
      <c r="H290" s="13">
        <f t="shared" si="82"/>
        <v>1</v>
      </c>
      <c r="I290" s="19">
        <v>173446</v>
      </c>
      <c r="J290" s="12">
        <v>1.0015149383669844</v>
      </c>
      <c r="K290" s="12">
        <f t="shared" si="83"/>
        <v>1.002735829983211</v>
      </c>
      <c r="L290" s="12">
        <v>0.97013765892443937</v>
      </c>
      <c r="M290" s="12">
        <f t="shared" si="85"/>
        <v>0.99805969631041191</v>
      </c>
      <c r="N290" s="12">
        <f t="shared" si="86"/>
        <v>0.95675713131145568</v>
      </c>
      <c r="O290" s="14">
        <f t="shared" si="87"/>
        <v>0.97013765892443915</v>
      </c>
      <c r="P290" s="12">
        <f t="shared" si="88"/>
        <v>0.97013765892443915</v>
      </c>
      <c r="S290" s="31"/>
      <c r="U290" s="31"/>
      <c r="V290" s="31"/>
      <c r="W290" s="31"/>
    </row>
    <row r="291" spans="1:23" x14ac:dyDescent="0.25">
      <c r="A291" s="28">
        <v>10</v>
      </c>
      <c r="B291" s="16">
        <v>497175.74996999995</v>
      </c>
      <c r="C291" s="16">
        <v>27390904.539999995</v>
      </c>
      <c r="D291" s="11">
        <f t="shared" si="81"/>
        <v>55.09</v>
      </c>
      <c r="E291" s="12">
        <v>0.94274197215344324</v>
      </c>
      <c r="F291" s="12">
        <f t="shared" si="84"/>
        <v>1.1857939502992398</v>
      </c>
      <c r="G291" s="16">
        <v>4079</v>
      </c>
      <c r="H291" s="13">
        <f t="shared" si="82"/>
        <v>1</v>
      </c>
      <c r="I291" s="19">
        <v>167315</v>
      </c>
      <c r="J291" s="12">
        <v>1.0198028389564591</v>
      </c>
      <c r="K291" s="12">
        <f t="shared" si="83"/>
        <v>1.1857939502992398</v>
      </c>
      <c r="L291" s="12">
        <v>1.0316809133154594</v>
      </c>
      <c r="M291" s="12">
        <f t="shared" si="85"/>
        <v>1.0162845033594685</v>
      </c>
      <c r="N291" s="12">
        <f t="shared" si="86"/>
        <v>1.1314214415114447</v>
      </c>
      <c r="O291" s="14">
        <f t="shared" si="87"/>
        <v>1.0316809133154592</v>
      </c>
      <c r="P291" s="12">
        <f t="shared" si="88"/>
        <v>1.0316809133154592</v>
      </c>
      <c r="S291" s="31"/>
      <c r="U291" s="31"/>
      <c r="V291" s="31"/>
      <c r="W291" s="31"/>
    </row>
    <row r="292" spans="1:23" x14ac:dyDescent="0.25">
      <c r="A292" s="28">
        <v>11</v>
      </c>
      <c r="B292" s="16">
        <v>456265.16667000001</v>
      </c>
      <c r="C292" s="16">
        <v>24519386.420000006</v>
      </c>
      <c r="D292" s="11">
        <f t="shared" si="81"/>
        <v>53.74</v>
      </c>
      <c r="E292" s="12">
        <v>0.94297217046190085</v>
      </c>
      <c r="F292" s="12">
        <f t="shared" si="84"/>
        <v>1.156453266504228</v>
      </c>
      <c r="G292" s="16">
        <v>4079</v>
      </c>
      <c r="H292" s="13">
        <f t="shared" si="82"/>
        <v>1</v>
      </c>
      <c r="I292" s="19">
        <v>155039</v>
      </c>
      <c r="J292" s="12">
        <v>1.0613463773631147</v>
      </c>
      <c r="K292" s="12">
        <f t="shared" si="83"/>
        <v>1.156453266504228</v>
      </c>
      <c r="L292" s="12">
        <v>1.0531221074247261</v>
      </c>
      <c r="M292" s="12">
        <f t="shared" si="85"/>
        <v>1.0576847159148737</v>
      </c>
      <c r="N292" s="12">
        <f t="shared" si="86"/>
        <v>1.103426123483463</v>
      </c>
      <c r="O292" s="14">
        <f t="shared" si="87"/>
        <v>1.0531221074247259</v>
      </c>
      <c r="P292" s="12">
        <f t="shared" si="88"/>
        <v>1.0531221074247259</v>
      </c>
      <c r="S292" s="31"/>
      <c r="U292" s="31"/>
      <c r="V292" s="31"/>
      <c r="W292" s="31"/>
    </row>
    <row r="293" spans="1:23" x14ac:dyDescent="0.25">
      <c r="A293" s="28">
        <v>12</v>
      </c>
      <c r="B293" s="16">
        <v>404049.25001000002</v>
      </c>
      <c r="C293" s="16">
        <v>24448528.73</v>
      </c>
      <c r="D293" s="11">
        <f t="shared" si="81"/>
        <v>60.51</v>
      </c>
      <c r="E293" s="12">
        <v>0.94669830146405431</v>
      </c>
      <c r="F293" s="12">
        <f t="shared" si="84"/>
        <v>1.2970145732886533</v>
      </c>
      <c r="G293" s="16">
        <v>4041</v>
      </c>
      <c r="H293" s="13">
        <f t="shared" si="82"/>
        <v>1</v>
      </c>
      <c r="I293" s="19">
        <v>137272</v>
      </c>
      <c r="J293" s="12">
        <v>1.0750779620024475</v>
      </c>
      <c r="K293" s="12">
        <f t="shared" si="83"/>
        <v>1.2970145732886533</v>
      </c>
      <c r="L293" s="12">
        <v>1.1205767252135992</v>
      </c>
      <c r="M293" s="12">
        <f t="shared" si="85"/>
        <v>1.0713689263744199</v>
      </c>
      <c r="N293" s="12">
        <f t="shared" si="86"/>
        <v>1.2375422372506433</v>
      </c>
      <c r="O293" s="14">
        <f t="shared" si="87"/>
        <v>1.120576725213599</v>
      </c>
      <c r="P293" s="12">
        <f t="shared" si="88"/>
        <v>1.120576725213599</v>
      </c>
      <c r="S293" s="31"/>
      <c r="U293" s="31"/>
      <c r="V293" s="31"/>
      <c r="W293" s="31"/>
    </row>
    <row r="294" spans="1:23" x14ac:dyDescent="0.25">
      <c r="A294" s="28">
        <v>13</v>
      </c>
      <c r="B294" s="16">
        <v>301882.08332999999</v>
      </c>
      <c r="C294" s="16">
        <v>19808370.719999999</v>
      </c>
      <c r="D294" s="11">
        <f t="shared" si="81"/>
        <v>65.62</v>
      </c>
      <c r="E294" s="12">
        <v>0.92391889538856087</v>
      </c>
      <c r="F294" s="12">
        <f t="shared" si="84"/>
        <v>1.4412246377585685</v>
      </c>
      <c r="G294" s="16">
        <v>3074</v>
      </c>
      <c r="H294" s="13">
        <f t="shared" si="82"/>
        <v>1</v>
      </c>
      <c r="I294" s="19">
        <v>102706</v>
      </c>
      <c r="J294" s="12">
        <v>1.0847155570268532</v>
      </c>
      <c r="K294" s="12">
        <f t="shared" si="83"/>
        <v>1.4412246377585685</v>
      </c>
      <c r="L294" s="12">
        <v>1.1410911433439392</v>
      </c>
      <c r="M294" s="12">
        <f t="shared" si="85"/>
        <v>1.0809732715466498</v>
      </c>
      <c r="N294" s="12">
        <f t="shared" si="86"/>
        <v>1.3751398012977825</v>
      </c>
      <c r="O294" s="14">
        <f t="shared" si="87"/>
        <v>1.141091143343939</v>
      </c>
      <c r="P294" s="12">
        <f t="shared" si="88"/>
        <v>1.141091143343939</v>
      </c>
      <c r="S294" s="31"/>
      <c r="U294" s="31"/>
      <c r="V294" s="31"/>
      <c r="W294" s="31"/>
    </row>
    <row r="295" spans="1:23" x14ac:dyDescent="0.25">
      <c r="A295" s="28">
        <v>14</v>
      </c>
      <c r="B295" s="16">
        <v>340425.16668000002</v>
      </c>
      <c r="C295" s="16">
        <v>21037365.440000001</v>
      </c>
      <c r="D295" s="11">
        <f t="shared" si="81"/>
        <v>61.8</v>
      </c>
      <c r="E295" s="12">
        <v>0.87992516993242065</v>
      </c>
      <c r="F295" s="12">
        <f t="shared" si="84"/>
        <v>1.425187600503296</v>
      </c>
      <c r="G295" s="16">
        <v>3745</v>
      </c>
      <c r="H295" s="13">
        <f t="shared" si="82"/>
        <v>1</v>
      </c>
      <c r="I295" s="19">
        <v>116182</v>
      </c>
      <c r="J295" s="12">
        <v>1.1259196088895009</v>
      </c>
      <c r="K295" s="12">
        <f t="shared" si="83"/>
        <v>1.425187600503296</v>
      </c>
      <c r="L295" s="12">
        <v>1.1547674220974991</v>
      </c>
      <c r="M295" s="12">
        <f t="shared" si="85"/>
        <v>1.1220351687918846</v>
      </c>
      <c r="N295" s="12">
        <f t="shared" si="86"/>
        <v>1.3598381143526312</v>
      </c>
      <c r="O295" s="14">
        <f t="shared" si="87"/>
        <v>1.1547674220974988</v>
      </c>
      <c r="P295" s="12">
        <f t="shared" si="88"/>
        <v>1.1547674220974988</v>
      </c>
      <c r="S295" s="31"/>
      <c r="U295" s="31"/>
      <c r="V295" s="31"/>
      <c r="W295" s="31"/>
    </row>
    <row r="296" spans="1:23" x14ac:dyDescent="0.25">
      <c r="A296" s="28">
        <v>15</v>
      </c>
      <c r="B296" s="16">
        <v>348259.41668000008</v>
      </c>
      <c r="C296" s="16">
        <v>25419710.049999993</v>
      </c>
      <c r="D296" s="11">
        <f t="shared" si="81"/>
        <v>72.989999999999995</v>
      </c>
      <c r="E296" s="12">
        <v>0.91451692804277018</v>
      </c>
      <c r="F296" s="12">
        <f t="shared" si="84"/>
        <v>1.6195744456290448</v>
      </c>
      <c r="G296" s="16">
        <v>3912</v>
      </c>
      <c r="H296" s="13">
        <f t="shared" si="82"/>
        <v>1</v>
      </c>
      <c r="I296" s="19">
        <v>118297</v>
      </c>
      <c r="J296" s="12">
        <v>1.1286268206294325</v>
      </c>
      <c r="K296" s="12">
        <f t="shared" si="83"/>
        <v>1.6195744456290448</v>
      </c>
      <c r="L296" s="12">
        <v>1.1889581189813991</v>
      </c>
      <c r="M296" s="12">
        <f t="shared" si="85"/>
        <v>1.1247330406093632</v>
      </c>
      <c r="N296" s="12">
        <f t="shared" si="86"/>
        <v>1.5453116904891393</v>
      </c>
      <c r="O296" s="14">
        <f t="shared" si="87"/>
        <v>1.1889581189813989</v>
      </c>
      <c r="P296" s="12">
        <f t="shared" si="88"/>
        <v>1.1889581189813989</v>
      </c>
      <c r="S296" s="31"/>
      <c r="U296" s="31"/>
      <c r="V296" s="31"/>
      <c r="W296" s="31"/>
    </row>
    <row r="297" spans="1:23" x14ac:dyDescent="0.25">
      <c r="A297" s="28">
        <v>16</v>
      </c>
      <c r="B297" s="16">
        <v>358383.16669000004</v>
      </c>
      <c r="C297" s="16">
        <v>27418483.599999998</v>
      </c>
      <c r="D297" s="11">
        <f t="shared" si="81"/>
        <v>76.510000000000005</v>
      </c>
      <c r="E297" s="12">
        <v>0.87928261804964702</v>
      </c>
      <c r="F297" s="12">
        <f t="shared" si="84"/>
        <v>1.7657085291024779</v>
      </c>
      <c r="G297" s="16">
        <v>4451</v>
      </c>
      <c r="H297" s="13">
        <f t="shared" si="82"/>
        <v>1</v>
      </c>
      <c r="I297" s="19">
        <v>122479</v>
      </c>
      <c r="J297" s="12">
        <v>1.1730432890536342</v>
      </c>
      <c r="K297" s="12">
        <f t="shared" si="83"/>
        <v>1.7657085291024779</v>
      </c>
      <c r="L297" s="12">
        <v>1.2436632339956391</v>
      </c>
      <c r="M297" s="12">
        <f t="shared" si="85"/>
        <v>1.1689962715292357</v>
      </c>
      <c r="N297" s="12">
        <f t="shared" si="86"/>
        <v>1.6847450510116326</v>
      </c>
      <c r="O297" s="14">
        <f t="shared" si="87"/>
        <v>1.2436632339956388</v>
      </c>
      <c r="P297" s="12">
        <f t="shared" si="88"/>
        <v>1.2436632339956388</v>
      </c>
      <c r="S297" s="31"/>
      <c r="U297" s="31"/>
      <c r="V297" s="31"/>
      <c r="W297" s="31"/>
    </row>
    <row r="298" spans="1:23" x14ac:dyDescent="0.25">
      <c r="A298" s="28">
        <v>17</v>
      </c>
      <c r="B298" s="16">
        <v>215282.83331999995</v>
      </c>
      <c r="C298" s="16">
        <v>16448777.649999997</v>
      </c>
      <c r="D298" s="11">
        <f t="shared" si="81"/>
        <v>76.41</v>
      </c>
      <c r="E298" s="12">
        <v>0.89231537105355829</v>
      </c>
      <c r="F298" s="12">
        <f t="shared" si="84"/>
        <v>1.7376452851774669</v>
      </c>
      <c r="G298" s="16">
        <v>2838</v>
      </c>
      <c r="H298" s="13">
        <f t="shared" si="82"/>
        <v>0.97262531326302626</v>
      </c>
      <c r="I298" s="19">
        <v>73761</v>
      </c>
      <c r="J298" s="12">
        <v>1.1865887257493797</v>
      </c>
      <c r="K298" s="12">
        <f t="shared" si="83"/>
        <v>1.7224482193788757</v>
      </c>
      <c r="L298" s="12">
        <v>1.2573395127491991</v>
      </c>
      <c r="M298" s="12">
        <f t="shared" si="85"/>
        <v>1.1824949762584844</v>
      </c>
      <c r="N298" s="12">
        <f t="shared" si="86"/>
        <v>1.6434683671700951</v>
      </c>
      <c r="O298" s="14">
        <f t="shared" si="87"/>
        <v>1.2573395127491989</v>
      </c>
      <c r="P298" s="12">
        <f t="shared" si="88"/>
        <v>1.2573395127491989</v>
      </c>
      <c r="S298" s="31"/>
      <c r="U298" s="31"/>
      <c r="V298" s="31"/>
      <c r="W298" s="31"/>
    </row>
    <row r="299" spans="1:23" x14ac:dyDescent="0.25">
      <c r="A299" s="28">
        <v>18</v>
      </c>
      <c r="B299" s="16">
        <v>190822.83331999998</v>
      </c>
      <c r="C299" s="16">
        <v>15680213.389999999</v>
      </c>
      <c r="D299" s="11">
        <f t="shared" si="81"/>
        <v>82.17</v>
      </c>
      <c r="E299" s="12">
        <v>0.90790994825790705</v>
      </c>
      <c r="F299" s="12">
        <f t="shared" si="84"/>
        <v>1.8365375525239407</v>
      </c>
      <c r="G299" s="16">
        <v>3079</v>
      </c>
      <c r="H299" s="13">
        <f t="shared" si="82"/>
        <v>1</v>
      </c>
      <c r="I299" s="19">
        <v>66340</v>
      </c>
      <c r="J299" s="12">
        <v>1.275383328308713</v>
      </c>
      <c r="K299" s="12">
        <f t="shared" si="83"/>
        <v>1.8365375525239407</v>
      </c>
      <c r="L299" s="12">
        <v>1.3120446277634392</v>
      </c>
      <c r="M299" s="12">
        <f t="shared" si="85"/>
        <v>1.2709832360630506</v>
      </c>
      <c r="N299" s="12">
        <f t="shared" si="86"/>
        <v>1.7523263333753487</v>
      </c>
      <c r="O299" s="14">
        <f t="shared" si="87"/>
        <v>1.312044627763439</v>
      </c>
      <c r="P299" s="12">
        <f t="shared" si="88"/>
        <v>1.312044627763439</v>
      </c>
      <c r="S299" s="31"/>
      <c r="U299" s="31"/>
      <c r="V299" s="31"/>
      <c r="W299" s="31"/>
    </row>
    <row r="300" spans="1:23" x14ac:dyDescent="0.25">
      <c r="A300" s="28">
        <v>19</v>
      </c>
      <c r="B300" s="16">
        <v>185569.41666000002</v>
      </c>
      <c r="C300" s="16">
        <v>19978053.440000005</v>
      </c>
      <c r="D300" s="11">
        <f t="shared" si="81"/>
        <v>107.66</v>
      </c>
      <c r="E300" s="12">
        <v>0.94630279533720263</v>
      </c>
      <c r="F300" s="12">
        <f t="shared" si="84"/>
        <v>2.3086258454204569</v>
      </c>
      <c r="G300" s="16">
        <v>3272</v>
      </c>
      <c r="H300" s="13">
        <f t="shared" si="82"/>
        <v>1</v>
      </c>
      <c r="I300" s="19">
        <v>64741</v>
      </c>
      <c r="J300" s="12">
        <v>1.2606127647086083</v>
      </c>
      <c r="K300" s="12">
        <f t="shared" si="83"/>
        <v>2.3086258454204569</v>
      </c>
      <c r="L300" s="12">
        <v>1.3599116034008991</v>
      </c>
      <c r="M300" s="12">
        <f t="shared" si="85"/>
        <v>1.2562636311362469</v>
      </c>
      <c r="N300" s="12">
        <f t="shared" si="86"/>
        <v>2.2027678428255055</v>
      </c>
      <c r="O300" s="14">
        <f t="shared" si="87"/>
        <v>1.3599116034008989</v>
      </c>
      <c r="P300" s="12">
        <f t="shared" si="88"/>
        <v>1.3599116034008989</v>
      </c>
      <c r="S300" s="31"/>
      <c r="U300" s="31"/>
      <c r="V300" s="31"/>
      <c r="W300" s="31"/>
    </row>
    <row r="301" spans="1:23" x14ac:dyDescent="0.25">
      <c r="A301" s="28">
        <v>20</v>
      </c>
      <c r="B301" s="16">
        <v>146401.08335</v>
      </c>
      <c r="C301" s="16">
        <v>22945829.490000002</v>
      </c>
      <c r="D301" s="11">
        <f t="shared" si="81"/>
        <v>156.72999999999999</v>
      </c>
      <c r="E301" s="12">
        <v>0.90930184900236621</v>
      </c>
      <c r="F301" s="12">
        <f t="shared" si="84"/>
        <v>3.4976259322051053</v>
      </c>
      <c r="G301" s="16">
        <v>3724</v>
      </c>
      <c r="H301" s="13">
        <f t="shared" si="82"/>
        <v>1</v>
      </c>
      <c r="I301" s="19">
        <v>51260</v>
      </c>
      <c r="J301" s="12">
        <v>1.3474020678891925</v>
      </c>
      <c r="K301" s="12">
        <f t="shared" si="83"/>
        <v>3.4976259322051053</v>
      </c>
      <c r="L301" s="12">
        <v>1.4624836940525989</v>
      </c>
      <c r="M301" s="12">
        <f t="shared" si="85"/>
        <v>1.3427535098759944</v>
      </c>
      <c r="N301" s="12">
        <f t="shared" si="86"/>
        <v>3.3372484090382422</v>
      </c>
      <c r="O301" s="14">
        <f t="shared" si="87"/>
        <v>1.4624836940525987</v>
      </c>
      <c r="P301" s="12">
        <f t="shared" si="88"/>
        <v>1.4624836940525987</v>
      </c>
      <c r="S301" s="31"/>
      <c r="U301" s="31"/>
      <c r="V301" s="31"/>
      <c r="W301" s="31"/>
    </row>
    <row r="302" spans="1:23" x14ac:dyDescent="0.25">
      <c r="A302" s="28" t="s">
        <v>20</v>
      </c>
      <c r="B302" s="16">
        <f>SUM(B282:B301)</f>
        <v>10464193.083499998</v>
      </c>
      <c r="C302" s="16">
        <f>SUM(C282:C301)</f>
        <v>515701520.60000008</v>
      </c>
      <c r="D302" s="11">
        <f>ROUND(SUM(C282:C301)/SUM(B282:B301),2)</f>
        <v>49.28</v>
      </c>
      <c r="E302" s="12"/>
      <c r="F302" s="10"/>
      <c r="G302" s="16">
        <f>SUM(G282:G301)</f>
        <v>74418</v>
      </c>
      <c r="H302" s="10"/>
      <c r="I302" s="16">
        <f>SUM(I282:I301)</f>
        <v>3527315</v>
      </c>
      <c r="J302" s="12">
        <f>SUMPRODUCT(J282:J301,I282:I301)/SUM(I282:I301)</f>
        <v>1.0034619593089928</v>
      </c>
      <c r="K302" s="12">
        <f>SUMPRODUCT(K282:K301,I282:I301)/SUM(I282:I301)</f>
        <v>1.0480568131315948</v>
      </c>
      <c r="L302" s="12">
        <f>SUMPRODUCT(L282:L301,I282:I301)/SUM(I282:I301)</f>
        <v>1.0000000000000002</v>
      </c>
      <c r="M302" s="10"/>
      <c r="N302" s="10"/>
      <c r="O302" s="10"/>
      <c r="P302" s="10"/>
    </row>
    <row r="303" spans="1:23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2"/>
      <c r="K303" s="10"/>
      <c r="L303" s="12"/>
      <c r="M303" s="10"/>
      <c r="N303" s="10"/>
      <c r="O303" s="10"/>
      <c r="P303" s="10"/>
    </row>
    <row r="304" spans="1:23" x14ac:dyDescent="0.25">
      <c r="A304" s="9" t="s">
        <v>216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23" x14ac:dyDescent="0.25">
      <c r="A305" s="39" t="s">
        <v>206</v>
      </c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</row>
    <row r="306" spans="1:23" ht="64.5" x14ac:dyDescent="0.25">
      <c r="A306" s="4" t="s">
        <v>0</v>
      </c>
      <c r="B306" s="24" t="s">
        <v>10</v>
      </c>
      <c r="C306" s="25" t="s">
        <v>1</v>
      </c>
      <c r="D306" s="26" t="s">
        <v>2</v>
      </c>
      <c r="E306" s="27" t="s">
        <v>12</v>
      </c>
      <c r="F306" s="27" t="s">
        <v>13</v>
      </c>
      <c r="G306" s="24" t="s">
        <v>11</v>
      </c>
      <c r="H306" s="2" t="s">
        <v>3</v>
      </c>
      <c r="I306" s="20" t="s">
        <v>22</v>
      </c>
      <c r="J306" s="3" t="s">
        <v>6</v>
      </c>
      <c r="K306" s="3" t="s">
        <v>4</v>
      </c>
      <c r="L306" s="3" t="s">
        <v>8</v>
      </c>
      <c r="M306" s="3" t="s">
        <v>7</v>
      </c>
      <c r="N306" s="3" t="s">
        <v>5</v>
      </c>
      <c r="O306" s="3" t="s">
        <v>9</v>
      </c>
      <c r="P306" s="3" t="s">
        <v>14</v>
      </c>
    </row>
    <row r="307" spans="1:23" x14ac:dyDescent="0.25">
      <c r="A307" s="6">
        <v>1</v>
      </c>
      <c r="B307" s="16">
        <v>347225.49998000002</v>
      </c>
      <c r="C307" s="16">
        <v>11850360.260000002</v>
      </c>
      <c r="D307" s="11">
        <f t="shared" ref="D307:D323" si="89">ROUND(C307/B307,2)</f>
        <v>34.130000000000003</v>
      </c>
      <c r="E307" s="12">
        <v>1.1730124372602235</v>
      </c>
      <c r="F307" s="12">
        <f t="shared" ref="F307:F323" si="90">D307/(E307*D$324)</f>
        <v>0.59042259906951877</v>
      </c>
      <c r="G307" s="16">
        <v>3127</v>
      </c>
      <c r="H307" s="13">
        <f t="shared" ref="H307:H323" si="91">MIN(SQRT(G307/3000),1)</f>
        <v>1</v>
      </c>
      <c r="I307" s="19">
        <v>118747</v>
      </c>
      <c r="J307" s="12">
        <v>0.98142081063100572</v>
      </c>
      <c r="K307" s="12">
        <f t="shared" ref="K307:K323" si="92">F307*H307+M307*(1-H307)</f>
        <v>0.59042259906951877</v>
      </c>
      <c r="L307" s="12">
        <v>0.63930061551819761</v>
      </c>
      <c r="M307" s="12">
        <f t="shared" ref="M307:M323" si="93">J307/$J$324</f>
        <v>0.97998877148968211</v>
      </c>
      <c r="N307" s="12">
        <f t="shared" ref="N307:N323" si="94">K307/$K$324</f>
        <v>0.59172356065577647</v>
      </c>
      <c r="O307" s="14">
        <f t="shared" ref="O307:O323" si="95">L307/$L$324</f>
        <v>0.6393006155181975</v>
      </c>
      <c r="P307" s="12">
        <f t="shared" ref="P307:P323" si="96">O307</f>
        <v>0.6393006155181975</v>
      </c>
      <c r="S307" s="31"/>
      <c r="U307" s="32"/>
      <c r="V307" s="32"/>
      <c r="W307" s="32"/>
    </row>
    <row r="308" spans="1:23" x14ac:dyDescent="0.25">
      <c r="A308" s="28">
        <v>2</v>
      </c>
      <c r="B308" s="16">
        <v>467112.49996999995</v>
      </c>
      <c r="C308" s="16">
        <v>17519666.570000004</v>
      </c>
      <c r="D308" s="11">
        <f t="shared" si="89"/>
        <v>37.51</v>
      </c>
      <c r="E308" s="12">
        <v>1.041029882224124</v>
      </c>
      <c r="F308" s="12">
        <f t="shared" si="90"/>
        <v>0.73116125414144784</v>
      </c>
      <c r="G308" s="16">
        <v>3622</v>
      </c>
      <c r="H308" s="13">
        <f t="shared" si="91"/>
        <v>1</v>
      </c>
      <c r="I308" s="19">
        <v>158019</v>
      </c>
      <c r="J308" s="12">
        <v>0.95301640941912036</v>
      </c>
      <c r="K308" s="12">
        <f t="shared" si="92"/>
        <v>0.73116125414144784</v>
      </c>
      <c r="L308" s="12">
        <v>0.76957405075430518</v>
      </c>
      <c r="M308" s="12">
        <f t="shared" si="93"/>
        <v>0.95162581652988421</v>
      </c>
      <c r="N308" s="12">
        <f t="shared" si="94"/>
        <v>0.73277232510400436</v>
      </c>
      <c r="O308" s="14">
        <f t="shared" si="95"/>
        <v>0.76957405075430496</v>
      </c>
      <c r="P308" s="12">
        <f t="shared" si="96"/>
        <v>0.76957405075430496</v>
      </c>
      <c r="S308" s="31"/>
      <c r="U308" s="32"/>
      <c r="V308" s="32"/>
      <c r="W308" s="32"/>
    </row>
    <row r="309" spans="1:23" x14ac:dyDescent="0.25">
      <c r="A309" s="28">
        <v>3</v>
      </c>
      <c r="B309" s="16">
        <v>527881.41662999988</v>
      </c>
      <c r="C309" s="16">
        <v>21014692.789999999</v>
      </c>
      <c r="D309" s="11">
        <f t="shared" si="89"/>
        <v>39.81</v>
      </c>
      <c r="E309" s="12">
        <v>1.010221891971431</v>
      </c>
      <c r="F309" s="12">
        <f t="shared" si="90"/>
        <v>0.79965876668077362</v>
      </c>
      <c r="G309" s="16">
        <v>4053</v>
      </c>
      <c r="H309" s="13">
        <f t="shared" si="91"/>
        <v>1</v>
      </c>
      <c r="I309" s="19">
        <v>179227</v>
      </c>
      <c r="J309" s="12">
        <v>0.97700153994654848</v>
      </c>
      <c r="K309" s="12">
        <f t="shared" si="92"/>
        <v>0.79965876668077362</v>
      </c>
      <c r="L309" s="12">
        <v>0.83325189378648368</v>
      </c>
      <c r="M309" s="12">
        <f t="shared" si="93"/>
        <v>0.97557594917938584</v>
      </c>
      <c r="N309" s="12">
        <f t="shared" si="94"/>
        <v>0.8014207678968609</v>
      </c>
      <c r="O309" s="14">
        <f t="shared" si="95"/>
        <v>0.83325189378648346</v>
      </c>
      <c r="P309" s="12">
        <f t="shared" si="96"/>
        <v>0.83325189378648346</v>
      </c>
      <c r="S309" s="31"/>
      <c r="U309" s="32"/>
      <c r="V309" s="32"/>
      <c r="W309" s="32"/>
    </row>
    <row r="310" spans="1:23" x14ac:dyDescent="0.25">
      <c r="A310" s="28">
        <v>4</v>
      </c>
      <c r="B310" s="16">
        <v>494486.25004000001</v>
      </c>
      <c r="C310" s="16">
        <v>20274837.290000003</v>
      </c>
      <c r="D310" s="11">
        <f t="shared" si="89"/>
        <v>41</v>
      </c>
      <c r="E310" s="12">
        <v>1.0400843697005342</v>
      </c>
      <c r="F310" s="12">
        <f t="shared" si="90"/>
        <v>0.79991637574562058</v>
      </c>
      <c r="G310" s="16">
        <v>3767</v>
      </c>
      <c r="H310" s="13">
        <f t="shared" si="91"/>
        <v>1</v>
      </c>
      <c r="I310" s="19">
        <v>167609</v>
      </c>
      <c r="J310" s="12">
        <v>0.98970856576914112</v>
      </c>
      <c r="K310" s="12">
        <f t="shared" si="92"/>
        <v>0.79991637574562058</v>
      </c>
      <c r="L310" s="12">
        <v>0.85084695815979527</v>
      </c>
      <c r="M310" s="12">
        <f t="shared" si="93"/>
        <v>0.9882644335586438</v>
      </c>
      <c r="N310" s="12">
        <f t="shared" si="94"/>
        <v>0.80167894458818112</v>
      </c>
      <c r="O310" s="14">
        <f t="shared" si="95"/>
        <v>0.85084695815979505</v>
      </c>
      <c r="P310" s="12">
        <f t="shared" si="96"/>
        <v>0.85084695815979505</v>
      </c>
      <c r="S310" s="31"/>
      <c r="U310" s="32"/>
      <c r="V310" s="32"/>
      <c r="W310" s="32"/>
    </row>
    <row r="311" spans="1:23" x14ac:dyDescent="0.25">
      <c r="A311" s="28">
        <v>5</v>
      </c>
      <c r="B311" s="16">
        <v>600014.00004999992</v>
      </c>
      <c r="C311" s="16">
        <v>23065199.089999996</v>
      </c>
      <c r="D311" s="11">
        <f t="shared" si="89"/>
        <v>38.44</v>
      </c>
      <c r="E311" s="12">
        <v>0.92179595798297764</v>
      </c>
      <c r="F311" s="12">
        <f t="shared" si="90"/>
        <v>0.84620946835055655</v>
      </c>
      <c r="G311" s="16">
        <v>4037</v>
      </c>
      <c r="H311" s="13">
        <f t="shared" si="91"/>
        <v>1</v>
      </c>
      <c r="I311" s="19">
        <v>201986</v>
      </c>
      <c r="J311" s="12">
        <v>0.98206421237115404</v>
      </c>
      <c r="K311" s="12">
        <f t="shared" si="92"/>
        <v>0.84620946835055655</v>
      </c>
      <c r="L311" s="12">
        <v>0.8781262156810602</v>
      </c>
      <c r="M311" s="12">
        <f t="shared" si="93"/>
        <v>0.98063123441085953</v>
      </c>
      <c r="N311" s="12">
        <f t="shared" si="94"/>
        <v>0.84807404130895381</v>
      </c>
      <c r="O311" s="14">
        <f t="shared" si="95"/>
        <v>0.87812621568105997</v>
      </c>
      <c r="P311" s="12">
        <f t="shared" si="96"/>
        <v>0.87812621568105997</v>
      </c>
      <c r="S311" s="31"/>
      <c r="U311" s="32"/>
      <c r="V311" s="32"/>
      <c r="W311" s="32"/>
    </row>
    <row r="312" spans="1:23" x14ac:dyDescent="0.25">
      <c r="A312" s="28">
        <v>6</v>
      </c>
      <c r="B312" s="16">
        <v>794150.16668000002</v>
      </c>
      <c r="C312" s="16">
        <v>35284512.629999995</v>
      </c>
      <c r="D312" s="11">
        <f t="shared" si="89"/>
        <v>44.43</v>
      </c>
      <c r="E312" s="12">
        <v>0.99655874706400904</v>
      </c>
      <c r="F312" s="12">
        <f t="shared" si="90"/>
        <v>0.90469608025013237</v>
      </c>
      <c r="G312" s="16">
        <v>6020</v>
      </c>
      <c r="H312" s="13">
        <f t="shared" si="91"/>
        <v>1</v>
      </c>
      <c r="I312" s="19">
        <v>267766</v>
      </c>
      <c r="J312" s="12">
        <v>0.99556570288983715</v>
      </c>
      <c r="K312" s="12">
        <f t="shared" si="92"/>
        <v>0.90469608025013237</v>
      </c>
      <c r="L312" s="12">
        <v>0.93086349620637576</v>
      </c>
      <c r="M312" s="12">
        <f t="shared" si="93"/>
        <v>0.99411302424388415</v>
      </c>
      <c r="N312" s="12">
        <f t="shared" si="94"/>
        <v>0.90668952502934341</v>
      </c>
      <c r="O312" s="14">
        <f t="shared" si="95"/>
        <v>0.93086349620637554</v>
      </c>
      <c r="P312" s="12">
        <f t="shared" si="96"/>
        <v>0.93086349620637554</v>
      </c>
      <c r="S312" s="31"/>
      <c r="U312" s="32"/>
      <c r="V312" s="32"/>
      <c r="W312" s="32"/>
    </row>
    <row r="313" spans="1:23" x14ac:dyDescent="0.25">
      <c r="A313" s="28">
        <v>7</v>
      </c>
      <c r="B313" s="16">
        <v>1012370.5833000001</v>
      </c>
      <c r="C313" s="16">
        <v>44496405.509999998</v>
      </c>
      <c r="D313" s="11">
        <f t="shared" si="89"/>
        <v>43.95</v>
      </c>
      <c r="E313" s="12">
        <v>0.9705099669021684</v>
      </c>
      <c r="F313" s="12">
        <f t="shared" si="90"/>
        <v>0.91894216739912593</v>
      </c>
      <c r="G313" s="16">
        <v>6842</v>
      </c>
      <c r="H313" s="13">
        <f t="shared" si="91"/>
        <v>1</v>
      </c>
      <c r="I313" s="19">
        <v>341303</v>
      </c>
      <c r="J313" s="12">
        <v>0.97290131056568474</v>
      </c>
      <c r="K313" s="12">
        <f t="shared" si="92"/>
        <v>0.91894216739912593</v>
      </c>
      <c r="L313" s="12">
        <v>0.94583361276750899</v>
      </c>
      <c r="M313" s="12">
        <f t="shared" si="93"/>
        <v>0.9714817026439011</v>
      </c>
      <c r="N313" s="12">
        <f t="shared" si="94"/>
        <v>0.92096700259625885</v>
      </c>
      <c r="O313" s="14">
        <f t="shared" si="95"/>
        <v>0.94583361276750877</v>
      </c>
      <c r="P313" s="12">
        <f t="shared" si="96"/>
        <v>0.94583361276750877</v>
      </c>
      <c r="S313" s="31"/>
      <c r="U313" s="32"/>
      <c r="V313" s="32"/>
      <c r="W313" s="32"/>
    </row>
    <row r="314" spans="1:23" x14ac:dyDescent="0.25">
      <c r="A314" s="28">
        <v>8</v>
      </c>
      <c r="B314" s="16">
        <v>1101832.1667799987</v>
      </c>
      <c r="C314" s="16">
        <v>52007555.760000005</v>
      </c>
      <c r="D314" s="11">
        <f t="shared" si="89"/>
        <v>47.2</v>
      </c>
      <c r="E314" s="12">
        <v>0.96661018025166623</v>
      </c>
      <c r="F314" s="12">
        <f t="shared" si="90"/>
        <v>0.99087742645420673</v>
      </c>
      <c r="G314" s="16">
        <v>7445</v>
      </c>
      <c r="H314" s="13">
        <f t="shared" si="91"/>
        <v>1</v>
      </c>
      <c r="I314" s="19">
        <v>370677</v>
      </c>
      <c r="J314" s="12">
        <v>0.99315116125359837</v>
      </c>
      <c r="K314" s="12">
        <f t="shared" si="92"/>
        <v>0.99087742645420673</v>
      </c>
      <c r="L314" s="12">
        <v>0.98074765833341904</v>
      </c>
      <c r="M314" s="12">
        <f t="shared" si="93"/>
        <v>0.99170200578352874</v>
      </c>
      <c r="N314" s="12">
        <f t="shared" si="94"/>
        <v>0.99306076677779598</v>
      </c>
      <c r="O314" s="14">
        <f t="shared" si="95"/>
        <v>0.98074765833341881</v>
      </c>
      <c r="P314" s="12">
        <f t="shared" si="96"/>
        <v>0.98074765833341881</v>
      </c>
      <c r="S314" s="31"/>
      <c r="U314" s="32"/>
      <c r="V314" s="32"/>
      <c r="W314" s="32"/>
    </row>
    <row r="315" spans="1:23" x14ac:dyDescent="0.25">
      <c r="A315" s="28">
        <v>9</v>
      </c>
      <c r="B315" s="16">
        <v>928709.25003000011</v>
      </c>
      <c r="C315" s="16">
        <v>47289899.580000028</v>
      </c>
      <c r="D315" s="11">
        <f t="shared" si="89"/>
        <v>50.92</v>
      </c>
      <c r="E315" s="12">
        <v>1.0564426300750624</v>
      </c>
      <c r="F315" s="12">
        <f t="shared" si="90"/>
        <v>0.97807414370035806</v>
      </c>
      <c r="G315" s="16">
        <v>7031</v>
      </c>
      <c r="H315" s="13">
        <f t="shared" si="91"/>
        <v>1</v>
      </c>
      <c r="I315" s="19">
        <v>314707</v>
      </c>
      <c r="J315" s="12">
        <v>0.99027558649791758</v>
      </c>
      <c r="K315" s="12">
        <f t="shared" si="92"/>
        <v>0.97807414370035806</v>
      </c>
      <c r="L315" s="12">
        <v>0.99995285411455237</v>
      </c>
      <c r="M315" s="12">
        <f t="shared" si="93"/>
        <v>0.98883062691972157</v>
      </c>
      <c r="N315" s="12">
        <f t="shared" si="94"/>
        <v>0.9802292727409323</v>
      </c>
      <c r="O315" s="14">
        <f t="shared" si="95"/>
        <v>0.99995285411455215</v>
      </c>
      <c r="P315" s="12">
        <f t="shared" si="96"/>
        <v>0.99995285411455215</v>
      </c>
      <c r="S315" s="31"/>
      <c r="U315" s="32"/>
      <c r="V315" s="32"/>
      <c r="W315" s="32"/>
    </row>
    <row r="316" spans="1:23" x14ac:dyDescent="0.25">
      <c r="A316" s="28">
        <v>10</v>
      </c>
      <c r="B316" s="16">
        <v>970307.00000000023</v>
      </c>
      <c r="C316" s="16">
        <v>47058011.159999982</v>
      </c>
      <c r="D316" s="11">
        <f t="shared" si="89"/>
        <v>48.5</v>
      </c>
      <c r="E316" s="12">
        <v>0.96254947593611928</v>
      </c>
      <c r="F316" s="12">
        <f t="shared" si="90"/>
        <v>1.0224638863004207</v>
      </c>
      <c r="G316" s="16">
        <v>6866</v>
      </c>
      <c r="H316" s="13">
        <f t="shared" si="91"/>
        <v>1</v>
      </c>
      <c r="I316" s="19">
        <v>327826</v>
      </c>
      <c r="J316" s="12">
        <v>1.0028645409455017</v>
      </c>
      <c r="K316" s="12">
        <f t="shared" si="92"/>
        <v>1.0224638863004207</v>
      </c>
      <c r="L316" s="12">
        <v>1.0271407655382847</v>
      </c>
      <c r="M316" s="12">
        <f t="shared" si="93"/>
        <v>1.0014012122076934</v>
      </c>
      <c r="N316" s="12">
        <f t="shared" si="94"/>
        <v>1.024716825536671</v>
      </c>
      <c r="O316" s="14">
        <f t="shared" si="95"/>
        <v>1.0271407655382845</v>
      </c>
      <c r="P316" s="12">
        <f t="shared" si="96"/>
        <v>1.0271407655382845</v>
      </c>
      <c r="S316" s="31"/>
      <c r="U316" s="32"/>
      <c r="V316" s="32"/>
      <c r="W316" s="32"/>
    </row>
    <row r="317" spans="1:23" x14ac:dyDescent="0.25">
      <c r="A317" s="28">
        <v>11</v>
      </c>
      <c r="B317" s="16">
        <v>690878.00000999961</v>
      </c>
      <c r="C317" s="16">
        <v>40949121.979999997</v>
      </c>
      <c r="D317" s="11">
        <f t="shared" si="89"/>
        <v>59.27</v>
      </c>
      <c r="E317" s="12">
        <v>0.98302079089093319</v>
      </c>
      <c r="F317" s="12">
        <f t="shared" si="90"/>
        <v>1.2234931010503911</v>
      </c>
      <c r="G317" s="16">
        <v>4937</v>
      </c>
      <c r="H317" s="13">
        <f t="shared" si="91"/>
        <v>1</v>
      </c>
      <c r="I317" s="19">
        <v>232819</v>
      </c>
      <c r="J317" s="12">
        <v>1.0240549353789858</v>
      </c>
      <c r="K317" s="12">
        <f t="shared" si="92"/>
        <v>1.2234931010503911</v>
      </c>
      <c r="L317" s="12">
        <v>1.1199269799480158</v>
      </c>
      <c r="M317" s="12">
        <f t="shared" si="93"/>
        <v>1.0225606866994765</v>
      </c>
      <c r="N317" s="12">
        <f t="shared" si="94"/>
        <v>1.2261889963769359</v>
      </c>
      <c r="O317" s="14">
        <f t="shared" si="95"/>
        <v>1.1199269799480156</v>
      </c>
      <c r="P317" s="12">
        <f t="shared" si="96"/>
        <v>1.1199269799480156</v>
      </c>
      <c r="S317" s="31"/>
      <c r="U317" s="32"/>
      <c r="V317" s="32"/>
      <c r="W317" s="32"/>
    </row>
    <row r="318" spans="1:23" x14ac:dyDescent="0.25">
      <c r="A318" s="28">
        <v>12</v>
      </c>
      <c r="B318" s="16">
        <v>746134.50004999957</v>
      </c>
      <c r="C318" s="16">
        <v>39766302.019999996</v>
      </c>
      <c r="D318" s="11">
        <f t="shared" si="89"/>
        <v>53.3</v>
      </c>
      <c r="E318" s="12">
        <v>0.94906686043861799</v>
      </c>
      <c r="F318" s="12">
        <f t="shared" si="90"/>
        <v>1.1396190515226903</v>
      </c>
      <c r="G318" s="16">
        <v>4928</v>
      </c>
      <c r="H318" s="13">
        <f t="shared" si="91"/>
        <v>1</v>
      </c>
      <c r="I318" s="19">
        <v>249851</v>
      </c>
      <c r="J318" s="12">
        <v>1.0090786668854634</v>
      </c>
      <c r="K318" s="12">
        <f t="shared" si="92"/>
        <v>1.1396190515226903</v>
      </c>
      <c r="L318" s="12">
        <v>1.1384842228299619</v>
      </c>
      <c r="M318" s="12">
        <f t="shared" si="93"/>
        <v>1.0076062708123401</v>
      </c>
      <c r="N318" s="12">
        <f t="shared" si="94"/>
        <v>1.1421301352978286</v>
      </c>
      <c r="O318" s="14">
        <f t="shared" si="95"/>
        <v>1.1384842228299616</v>
      </c>
      <c r="P318" s="12">
        <f t="shared" si="96"/>
        <v>1.1384842228299616</v>
      </c>
      <c r="S318" s="31"/>
      <c r="U318" s="32"/>
      <c r="V318" s="32"/>
      <c r="W318" s="32"/>
    </row>
    <row r="319" spans="1:23" x14ac:dyDescent="0.25">
      <c r="A319" s="28">
        <v>13</v>
      </c>
      <c r="B319" s="16">
        <v>509326.58333000005</v>
      </c>
      <c r="C319" s="16">
        <v>30799249.610000007</v>
      </c>
      <c r="D319" s="11">
        <f t="shared" si="89"/>
        <v>60.47</v>
      </c>
      <c r="E319" s="12">
        <v>1.0583335793116457</v>
      </c>
      <c r="F319" s="12">
        <f t="shared" si="90"/>
        <v>1.1594357669279545</v>
      </c>
      <c r="G319" s="16">
        <v>3647</v>
      </c>
      <c r="H319" s="13">
        <f t="shared" si="91"/>
        <v>1</v>
      </c>
      <c r="I319" s="19">
        <v>171229</v>
      </c>
      <c r="J319" s="12">
        <v>1.019183450233313</v>
      </c>
      <c r="K319" s="12">
        <f t="shared" si="92"/>
        <v>1.1594357669279545</v>
      </c>
      <c r="L319" s="12">
        <v>1.1524021549914216</v>
      </c>
      <c r="M319" s="12">
        <f t="shared" si="93"/>
        <v>1.0176963097762191</v>
      </c>
      <c r="N319" s="12">
        <f t="shared" si="94"/>
        <v>1.1619905156738251</v>
      </c>
      <c r="O319" s="14">
        <f t="shared" si="95"/>
        <v>1.1524021549914214</v>
      </c>
      <c r="P319" s="12">
        <f t="shared" si="96"/>
        <v>1.1524021549914214</v>
      </c>
      <c r="S319" s="31"/>
      <c r="U319" s="32"/>
      <c r="V319" s="32"/>
      <c r="W319" s="32"/>
    </row>
    <row r="320" spans="1:23" x14ac:dyDescent="0.25">
      <c r="A320" s="28">
        <v>14</v>
      </c>
      <c r="B320" s="16">
        <v>422820.83333000005</v>
      </c>
      <c r="C320" s="16">
        <v>24529138.18999999</v>
      </c>
      <c r="D320" s="11">
        <f t="shared" si="89"/>
        <v>58.01</v>
      </c>
      <c r="E320" s="12">
        <v>0.90311357408534421</v>
      </c>
      <c r="F320" s="12">
        <f t="shared" si="90"/>
        <v>1.3034362540925923</v>
      </c>
      <c r="G320" s="16">
        <v>2456</v>
      </c>
      <c r="H320" s="13">
        <f t="shared" si="91"/>
        <v>0.90480200412392253</v>
      </c>
      <c r="I320" s="19">
        <v>142419</v>
      </c>
      <c r="J320" s="12">
        <v>1.0439524080354452</v>
      </c>
      <c r="K320" s="12">
        <f t="shared" si="92"/>
        <v>1.2785888985868727</v>
      </c>
      <c r="L320" s="12">
        <v>1.231270437239693</v>
      </c>
      <c r="M320" s="12">
        <f t="shared" si="93"/>
        <v>1.042429125979683</v>
      </c>
      <c r="N320" s="12">
        <f t="shared" si="94"/>
        <v>1.2814061942735531</v>
      </c>
      <c r="O320" s="14">
        <f t="shared" si="95"/>
        <v>1.2312704372396928</v>
      </c>
      <c r="P320" s="12">
        <f t="shared" si="96"/>
        <v>1.2312704372396928</v>
      </c>
      <c r="S320" s="31"/>
      <c r="U320" s="32"/>
      <c r="V320" s="32"/>
      <c r="W320" s="32"/>
    </row>
    <row r="321" spans="1:23" x14ac:dyDescent="0.25">
      <c r="A321" s="28">
        <v>15</v>
      </c>
      <c r="B321" s="16">
        <v>435581.24998999998</v>
      </c>
      <c r="C321" s="16">
        <v>31819263.979999989</v>
      </c>
      <c r="D321" s="11">
        <f t="shared" si="89"/>
        <v>73.05</v>
      </c>
      <c r="E321" s="12">
        <v>1.1528088236309546</v>
      </c>
      <c r="F321" s="12">
        <f t="shared" si="90"/>
        <v>1.2858556846849034</v>
      </c>
      <c r="G321" s="16">
        <v>3156</v>
      </c>
      <c r="H321" s="13">
        <f t="shared" si="91"/>
        <v>1</v>
      </c>
      <c r="I321" s="19">
        <v>144802</v>
      </c>
      <c r="J321" s="12">
        <v>1.0887646717586774</v>
      </c>
      <c r="K321" s="12">
        <f t="shared" si="92"/>
        <v>1.2858556846849034</v>
      </c>
      <c r="L321" s="12">
        <v>1.2498276801216393</v>
      </c>
      <c r="M321" s="12">
        <f t="shared" si="93"/>
        <v>1.0871760019355399</v>
      </c>
      <c r="N321" s="12">
        <f t="shared" si="94"/>
        <v>1.288688992308769</v>
      </c>
      <c r="O321" s="14">
        <f t="shared" si="95"/>
        <v>1.249827680121639</v>
      </c>
      <c r="P321" s="12">
        <f t="shared" si="96"/>
        <v>1.249827680121639</v>
      </c>
      <c r="S321" s="31"/>
      <c r="U321" s="32"/>
      <c r="V321" s="32"/>
      <c r="W321" s="32"/>
    </row>
    <row r="322" spans="1:23" x14ac:dyDescent="0.25">
      <c r="A322" s="28">
        <v>16</v>
      </c>
      <c r="B322" s="16">
        <v>277008.08332999999</v>
      </c>
      <c r="C322" s="16">
        <v>19391522.180000003</v>
      </c>
      <c r="D322" s="11">
        <f t="shared" si="89"/>
        <v>70</v>
      </c>
      <c r="E322" s="12">
        <v>0.9972461129522967</v>
      </c>
      <c r="F322" s="12">
        <f t="shared" si="90"/>
        <v>1.4243771191540286</v>
      </c>
      <c r="G322" s="16">
        <v>1741</v>
      </c>
      <c r="H322" s="13">
        <f t="shared" si="91"/>
        <v>0.7617961232070779</v>
      </c>
      <c r="I322" s="19">
        <v>92301</v>
      </c>
      <c r="J322" s="12">
        <v>1.0736521164451089</v>
      </c>
      <c r="K322" s="12">
        <f t="shared" si="92"/>
        <v>1.3404598892551824</v>
      </c>
      <c r="L322" s="12">
        <v>1.2591063015626125</v>
      </c>
      <c r="M322" s="12">
        <f t="shared" si="93"/>
        <v>1.0720854980911272</v>
      </c>
      <c r="N322" s="12">
        <f t="shared" si="94"/>
        <v>1.3434135140428998</v>
      </c>
      <c r="O322" s="14">
        <f t="shared" si="95"/>
        <v>1.2591063015626123</v>
      </c>
      <c r="P322" s="12">
        <f t="shared" si="96"/>
        <v>1.2591063015626123</v>
      </c>
      <c r="S322" s="31"/>
      <c r="U322" s="32"/>
      <c r="V322" s="32"/>
      <c r="W322" s="32"/>
    </row>
    <row r="323" spans="1:23" x14ac:dyDescent="0.25">
      <c r="A323" s="28">
        <v>17</v>
      </c>
      <c r="B323" s="16">
        <v>138355</v>
      </c>
      <c r="C323" s="16">
        <v>8585782</v>
      </c>
      <c r="D323" s="11">
        <f t="shared" si="89"/>
        <v>62.06</v>
      </c>
      <c r="E323" s="12">
        <v>0.82294708544141659</v>
      </c>
      <c r="F323" s="12">
        <f t="shared" si="90"/>
        <v>1.5302738631232011</v>
      </c>
      <c r="G323" s="16">
        <v>743</v>
      </c>
      <c r="H323" s="13">
        <f t="shared" si="91"/>
        <v>0.4976611966656298</v>
      </c>
      <c r="I323" s="19">
        <v>46027</v>
      </c>
      <c r="J323" s="12">
        <v>1.049669324526908</v>
      </c>
      <c r="K323" s="12">
        <f t="shared" si="92"/>
        <v>1.2880781602163975</v>
      </c>
      <c r="L323" s="12">
        <v>1.2683849230035855</v>
      </c>
      <c r="M323" s="12">
        <f t="shared" si="93"/>
        <v>1.0481377006384736</v>
      </c>
      <c r="N323" s="12">
        <f t="shared" si="94"/>
        <v>1.2909163649348143</v>
      </c>
      <c r="O323" s="14">
        <f t="shared" si="95"/>
        <v>1.2683849230035853</v>
      </c>
      <c r="P323" s="12">
        <f t="shared" si="96"/>
        <v>1.2683849230035853</v>
      </c>
      <c r="S323" s="31"/>
      <c r="U323" s="32"/>
      <c r="V323" s="32"/>
      <c r="W323" s="32"/>
    </row>
    <row r="324" spans="1:23" x14ac:dyDescent="0.25">
      <c r="A324" s="28" t="s">
        <v>20</v>
      </c>
      <c r="B324" s="16">
        <f>SUM(B307:B323)</f>
        <v>10464193.083499996</v>
      </c>
      <c r="C324" s="16">
        <f>SUM(C307:C323)</f>
        <v>515701520.59999996</v>
      </c>
      <c r="D324" s="11">
        <f>ROUND(SUM(C307:C323)/SUM(B307:B323),2)</f>
        <v>49.28</v>
      </c>
      <c r="E324" s="12"/>
      <c r="F324" s="10"/>
      <c r="G324" s="16">
        <f>SUM(G307:G323)</f>
        <v>74418</v>
      </c>
      <c r="H324" s="10"/>
      <c r="I324" s="16">
        <f>SUM(I307:I323)</f>
        <v>3527315</v>
      </c>
      <c r="J324" s="12">
        <f>SUMPRODUCT(J307:J323,I307:I323)/SUM(I307:I323)</f>
        <v>1.0014612811727901</v>
      </c>
      <c r="K324" s="12">
        <f>SUMPRODUCT(K307:K323,I307:I323)/SUM(I307:I323)</f>
        <v>0.9978014030997584</v>
      </c>
      <c r="L324" s="12">
        <f>SUMPRODUCT(L307:L323,I307:I323)/SUM(I307:I323)</f>
        <v>1.0000000000000002</v>
      </c>
      <c r="M324" s="10"/>
      <c r="N324" s="10"/>
      <c r="O324" s="10"/>
      <c r="P324" s="10"/>
    </row>
    <row r="325" spans="1:23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</sheetData>
  <mergeCells count="23">
    <mergeCell ref="A1:P1"/>
    <mergeCell ref="A2:P2"/>
    <mergeCell ref="A4:P4"/>
    <mergeCell ref="A5:P5"/>
    <mergeCell ref="A241:P241"/>
    <mergeCell ref="A8:P8"/>
    <mergeCell ref="A9:P9"/>
    <mergeCell ref="A10:P10"/>
    <mergeCell ref="A11:P11"/>
    <mergeCell ref="A14:P14"/>
    <mergeCell ref="A50:P50"/>
    <mergeCell ref="A83:P83"/>
    <mergeCell ref="A90:P90"/>
    <mergeCell ref="A98:P98"/>
    <mergeCell ref="A226:P226"/>
    <mergeCell ref="A234:P234"/>
    <mergeCell ref="A148:P148"/>
    <mergeCell ref="A203:P203"/>
    <mergeCell ref="A305:P305"/>
    <mergeCell ref="A252:P252"/>
    <mergeCell ref="A263:P263"/>
    <mergeCell ref="A273:P273"/>
    <mergeCell ref="A280:P280"/>
  </mergeCells>
  <pageMargins left="0.5" right="0.5" top="0.75" bottom="0.5" header="0.3" footer="0.3"/>
  <pageSetup scale="56" orientation="landscape" r:id="rId1"/>
  <rowBreaks count="5" manualBreakCount="5">
    <brk id="48" max="15" man="1"/>
    <brk id="96" max="15" man="1"/>
    <brk id="146" max="15" man="1"/>
    <brk id="239" max="15" man="1"/>
    <brk id="27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BIPD</vt:lpstr>
      <vt:lpstr>COLL</vt:lpstr>
      <vt:lpstr>COMP</vt:lpstr>
      <vt:lpstr>MPC</vt:lpstr>
      <vt:lpstr>UBI</vt:lpstr>
      <vt:lpstr>BIPD!Print_Area</vt:lpstr>
      <vt:lpstr>COLL!Print_Area</vt:lpstr>
      <vt:lpstr>COMP!Print_Area</vt:lpstr>
      <vt:lpstr>MPC!Print_Area</vt:lpstr>
      <vt:lpstr>UBI!Print_Area</vt:lpstr>
      <vt:lpstr>BIPD!Print_Titles</vt:lpstr>
      <vt:lpstr>COLL!Print_Titles</vt:lpstr>
      <vt:lpstr>COMP!Print_Titles</vt:lpstr>
      <vt:lpstr>MPC!Print_Titles</vt:lpstr>
      <vt:lpstr>UBI!Print_Titles</vt:lpstr>
    </vt:vector>
  </TitlesOfParts>
  <Company>State Farm Insurance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r20d</dc:creator>
  <cp:lastModifiedBy>r20d</cp:lastModifiedBy>
  <cp:lastPrinted>2018-06-19T14:17:54Z</cp:lastPrinted>
  <dcterms:created xsi:type="dcterms:W3CDTF">2018-05-31T15:50:11Z</dcterms:created>
  <dcterms:modified xsi:type="dcterms:W3CDTF">2018-08-07T20:43:43Z</dcterms:modified>
</cp:coreProperties>
</file>