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-C ACTUARIAL\AUTO\STATE FILES\California\REVISIONS\2023\PP Symbol Filing\Filing\Objections\03-01-2023\"/>
    </mc:Choice>
  </mc:AlternateContent>
  <xr:revisionPtr revIDLastSave="0" documentId="13_ncr:1_{99731F50-91D1-4389-840A-666F3F835C3E}" xr6:coauthVersionLast="47" xr6:coauthVersionMax="47" xr10:uidLastSave="{00000000-0000-0000-0000-000000000000}"/>
  <bookViews>
    <workbookView xWindow="-120" yWindow="-120" windowWidth="29040" windowHeight="15840" xr2:uid="{1E201D28-63B9-42EF-BE89-8D1F566BB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  <c r="H26" i="1"/>
  <c r="I26" i="1" s="1"/>
  <c r="G25" i="1"/>
  <c r="H24" i="1"/>
  <c r="G24" i="1"/>
  <c r="H23" i="1"/>
  <c r="G23" i="1"/>
  <c r="G22" i="1"/>
  <c r="H22" i="1"/>
  <c r="I22" i="1" s="1"/>
  <c r="G21" i="1"/>
  <c r="H20" i="1"/>
  <c r="G20" i="1"/>
  <c r="H19" i="1"/>
  <c r="G19" i="1"/>
  <c r="G18" i="1"/>
  <c r="H18" i="1"/>
  <c r="I18" i="1" s="1"/>
  <c r="G17" i="1"/>
  <c r="H16" i="1"/>
  <c r="G16" i="1"/>
  <c r="H15" i="1"/>
  <c r="G15" i="1"/>
  <c r="H14" i="1"/>
  <c r="G13" i="1"/>
  <c r="H12" i="1"/>
  <c r="G12" i="1"/>
  <c r="H11" i="1"/>
  <c r="G11" i="1"/>
  <c r="H10" i="1"/>
  <c r="J27" i="1"/>
  <c r="F27" i="1"/>
  <c r="E27" i="1"/>
  <c r="D27" i="1"/>
  <c r="I15" i="1" l="1"/>
  <c r="I12" i="1"/>
  <c r="I16" i="1"/>
  <c r="I23" i="1"/>
  <c r="I19" i="1"/>
  <c r="I20" i="1"/>
  <c r="I14" i="1"/>
  <c r="I11" i="1"/>
  <c r="I24" i="1"/>
  <c r="B27" i="1"/>
  <c r="H27" i="1" s="1"/>
  <c r="G10" i="1"/>
  <c r="I10" i="1" s="1"/>
  <c r="G14" i="1"/>
  <c r="G9" i="1"/>
  <c r="H21" i="1"/>
  <c r="I21" i="1" s="1"/>
  <c r="H25" i="1"/>
  <c r="I25" i="1" s="1"/>
  <c r="H9" i="1"/>
  <c r="I9" i="1" s="1"/>
  <c r="H13" i="1"/>
  <c r="I13" i="1" s="1"/>
  <c r="H17" i="1"/>
  <c r="I17" i="1" s="1"/>
  <c r="C27" i="1" l="1"/>
  <c r="G27" i="1"/>
  <c r="I27" i="1" s="1"/>
</calcChain>
</file>

<file path=xl/sharedStrings.xml><?xml version="1.0" encoding="utf-8"?>
<sst xmlns="http://schemas.openxmlformats.org/spreadsheetml/2006/main" count="83" uniqueCount="43">
  <si>
    <t>State Farm Mutual Automobile Insurance Company</t>
  </si>
  <si>
    <t>California Private Passenger Auto</t>
  </si>
  <si>
    <t>Supplemental Exhibit 1</t>
  </si>
  <si>
    <t>Total Book of Business</t>
  </si>
  <si>
    <t>By Coverage/Program</t>
  </si>
  <si>
    <t>Percent Range*</t>
  </si>
  <si>
    <t>Policy Count</t>
  </si>
  <si>
    <t>Policy Distribution</t>
  </si>
  <si>
    <t>Total Rate Change</t>
  </si>
  <si>
    <t>Current Total Premium</t>
  </si>
  <si>
    <t>Proposed Total Premium</t>
  </si>
  <si>
    <t>Current Average Premium</t>
  </si>
  <si>
    <t>Proposed Average Premium</t>
  </si>
  <si>
    <t>Average Premium Increase/Decrease Change</t>
  </si>
  <si>
    <t>Highest Premium Increase A Policyholder Will Receive</t>
  </si>
  <si>
    <t>Average BIPD Premium Change</t>
  </si>
  <si>
    <t>Average MPC Premium Change</t>
  </si>
  <si>
    <t>Average UM Premium Change</t>
  </si>
  <si>
    <t>Average COMP Premium Change</t>
  </si>
  <si>
    <t>Average COLL Premium Change</t>
  </si>
  <si>
    <t>+55% to +60%</t>
  </si>
  <si>
    <t>+50% to +55%</t>
  </si>
  <si>
    <t>+45% to +50%</t>
  </si>
  <si>
    <t>+40% to +45%</t>
  </si>
  <si>
    <t>+35% to +40%</t>
  </si>
  <si>
    <t>+30% to +35%</t>
  </si>
  <si>
    <t>+25% to +30%</t>
  </si>
  <si>
    <t>+20% to +25%</t>
  </si>
  <si>
    <t>+15% to +20%</t>
  </si>
  <si>
    <t>+10% to +15%</t>
  </si>
  <si>
    <t>+5% to +10%</t>
  </si>
  <si>
    <t>+0.01% to +5%</t>
  </si>
  <si>
    <t>0%</t>
  </si>
  <si>
    <t>-0.01% to -5%</t>
  </si>
  <si>
    <t>-5% to -10%</t>
  </si>
  <si>
    <t>-10% to -15%</t>
  </si>
  <si>
    <t>-15% to -20%</t>
  </si>
  <si>
    <t>-20% to -25%</t>
  </si>
  <si>
    <t>Total</t>
  </si>
  <si>
    <t>*Premium amounts provided represent annualized figures.</t>
  </si>
  <si>
    <t/>
  </si>
  <si>
    <t>©, Copyright, State Farm Mutual Automobile Insurance Company 2023</t>
  </si>
  <si>
    <t>No reproduction of this copyrighted material allowed without express written consent from State Farm®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</si>
</sst>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?_);_(@_)"/>
    <numFmt numFmtId="166" formatCode="&quot;$&quot;#,##0"/>
    <numFmt numFmtId="167" formatCode="0.0%"/>
    <numFmt numFmtId="168" formatCode="_(&quot;$&quot;* #,##0.0_);_(&quot;$&quot;* \(#,##0.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6" fillId="0" borderId="0"/>
  </cellStyleXfs>
  <cellXfs count="51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3" fontId="0" fillId="0" borderId="0" xfId="0" applyNumberFormat="1"/>
    <xf numFmtId="164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5" fillId="0" borderId="5" xfId="4" applyFont="1" applyBorder="1" applyAlignment="1">
      <alignment horizontal="center" vertical="center" wrapText="1"/>
    </xf>
    <xf numFmtId="0" fontId="5" fillId="2" borderId="6" xfId="4" applyFont="1" applyFill="1" applyBorder="1" applyAlignment="1">
      <alignment horizontal="center" vertical="center" wrapText="1"/>
    </xf>
    <xf numFmtId="0" fontId="5" fillId="2" borderId="7" xfId="4" applyFont="1" applyFill="1" applyBorder="1" applyAlignment="1">
      <alignment horizontal="center" vertical="center" wrapText="1"/>
    </xf>
    <xf numFmtId="0" fontId="5" fillId="0" borderId="7" xfId="4" applyFont="1" applyBorder="1" applyAlignment="1">
      <alignment horizontal="center" vertical="center" wrapText="1"/>
    </xf>
    <xf numFmtId="0" fontId="5" fillId="2" borderId="8" xfId="4" applyFont="1" applyFill="1" applyBorder="1" applyAlignment="1">
      <alignment horizontal="center" vertical="center" wrapText="1"/>
    </xf>
    <xf numFmtId="0" fontId="5" fillId="2" borderId="9" xfId="4" applyFont="1" applyFill="1" applyBorder="1" applyAlignment="1">
      <alignment horizontal="center" vertical="center" wrapText="1"/>
    </xf>
    <xf numFmtId="0" fontId="5" fillId="0" borderId="10" xfId="4" applyFont="1" applyBorder="1" applyAlignment="1">
      <alignment horizontal="center" vertical="center" wrapText="1"/>
    </xf>
    <xf numFmtId="0" fontId="6" fillId="0" borderId="0" xfId="4" applyFont="1" applyAlignment="1">
      <alignment horizontal="center"/>
    </xf>
    <xf numFmtId="49" fontId="5" fillId="0" borderId="11" xfId="5" applyNumberFormat="1" applyFont="1" applyBorder="1" applyAlignment="1">
      <alignment horizontal="center" wrapText="1"/>
    </xf>
    <xf numFmtId="3" fontId="0" fillId="0" borderId="12" xfId="0" applyNumberFormat="1" applyBorder="1" applyAlignment="1">
      <alignment horizontal="center"/>
    </xf>
    <xf numFmtId="10" fontId="0" fillId="0" borderId="13" xfId="3" applyNumberFormat="1" applyFont="1" applyBorder="1" applyAlignment="1">
      <alignment horizontal="center"/>
    </xf>
    <xf numFmtId="165" fontId="0" fillId="0" borderId="13" xfId="1" applyNumberFormat="1" applyFont="1" applyBorder="1" applyAlignment="1">
      <alignment horizontal="center"/>
    </xf>
    <xf numFmtId="166" fontId="1" fillId="2" borderId="13" xfId="2" applyNumberFormat="1" applyFont="1" applyFill="1" applyBorder="1" applyAlignment="1">
      <alignment horizontal="center"/>
    </xf>
    <xf numFmtId="166" fontId="5" fillId="0" borderId="13" xfId="2" applyNumberFormat="1" applyFont="1" applyFill="1" applyBorder="1" applyAlignment="1">
      <alignment horizontal="center" wrapText="1"/>
    </xf>
    <xf numFmtId="166" fontId="5" fillId="0" borderId="14" xfId="2" applyNumberFormat="1" applyFont="1" applyFill="1" applyBorder="1" applyAlignment="1">
      <alignment horizontal="center" wrapText="1"/>
    </xf>
    <xf numFmtId="166" fontId="1" fillId="2" borderId="14" xfId="2" applyNumberFormat="1" applyFont="1" applyFill="1" applyBorder="1" applyAlignment="1">
      <alignment horizontal="center"/>
    </xf>
    <xf numFmtId="166" fontId="1" fillId="2" borderId="15" xfId="2" applyNumberFormat="1" applyFont="1" applyFill="1" applyBorder="1" applyAlignment="1">
      <alignment horizontal="center"/>
    </xf>
    <xf numFmtId="166" fontId="5" fillId="0" borderId="16" xfId="2" applyNumberFormat="1" applyFont="1" applyFill="1" applyBorder="1" applyAlignment="1">
      <alignment horizontal="center" wrapText="1"/>
    </xf>
    <xf numFmtId="44" fontId="0" fillId="0" borderId="0" xfId="0" applyNumberFormat="1"/>
    <xf numFmtId="9" fontId="0" fillId="0" borderId="0" xfId="3" applyFont="1" applyBorder="1"/>
    <xf numFmtId="9" fontId="0" fillId="0" borderId="0" xfId="3" applyFont="1"/>
    <xf numFmtId="49" fontId="5" fillId="0" borderId="17" xfId="5" applyNumberFormat="1" applyFont="1" applyBorder="1" applyAlignment="1">
      <alignment horizontal="center" wrapText="1"/>
    </xf>
    <xf numFmtId="0" fontId="3" fillId="0" borderId="5" xfId="4" applyFont="1" applyBorder="1" applyAlignment="1">
      <alignment horizontal="center" wrapText="1"/>
    </xf>
    <xf numFmtId="3" fontId="2" fillId="0" borderId="12" xfId="0" applyNumberFormat="1" applyFont="1" applyBorder="1" applyAlignment="1">
      <alignment horizontal="center"/>
    </xf>
    <xf numFmtId="167" fontId="2" fillId="2" borderId="7" xfId="3" applyNumberFormat="1" applyFont="1" applyFill="1" applyBorder="1" applyAlignment="1">
      <alignment horizontal="center"/>
    </xf>
    <xf numFmtId="164" fontId="2" fillId="2" borderId="7" xfId="2" applyNumberFormat="1" applyFont="1" applyFill="1" applyBorder="1" applyAlignment="1">
      <alignment horizontal="center"/>
    </xf>
    <xf numFmtId="164" fontId="2" fillId="0" borderId="7" xfId="2" applyNumberFormat="1" applyFont="1" applyFill="1" applyBorder="1" applyAlignment="1">
      <alignment horizontal="center"/>
    </xf>
    <xf numFmtId="164" fontId="2" fillId="2" borderId="9" xfId="2" applyNumberFormat="1" applyFont="1" applyFill="1" applyBorder="1" applyAlignment="1">
      <alignment horizontal="center"/>
    </xf>
    <xf numFmtId="168" fontId="2" fillId="2" borderId="7" xfId="2" applyNumberFormat="1" applyFont="1" applyFill="1" applyBorder="1" applyAlignment="1">
      <alignment horizontal="center"/>
    </xf>
    <xf numFmtId="3" fontId="0" fillId="2" borderId="0" xfId="0" applyNumberFormat="1" applyFill="1" applyAlignment="1">
      <alignment horizontal="center"/>
    </xf>
    <xf numFmtId="9" fontId="1" fillId="2" borderId="0" xfId="3" applyFont="1" applyFill="1" applyBorder="1" applyAlignment="1">
      <alignment horizontal="center"/>
    </xf>
    <xf numFmtId="164" fontId="1" fillId="2" borderId="0" xfId="3" applyNumberFormat="1" applyFont="1" applyFill="1" applyBorder="1" applyAlignment="1">
      <alignment horizontal="center"/>
    </xf>
    <xf numFmtId="164" fontId="1" fillId="0" borderId="0" xfId="2" applyNumberFormat="1" applyFont="1" applyFill="1" applyBorder="1" applyAlignment="1">
      <alignment horizontal="center"/>
    </xf>
    <xf numFmtId="164" fontId="1" fillId="2" borderId="0" xfId="2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0" fillId="2" borderId="0" xfId="0" applyFill="1"/>
    <xf numFmtId="0" fontId="2" fillId="0" borderId="0" xfId="0" applyFont="1"/>
    <xf numFmtId="0" fontId="5" fillId="0" borderId="0" xfId="4" applyFont="1" applyAlignment="1"/>
  </cellXfs>
  <cellStyles count="6">
    <cellStyle name="Comma" xfId="1" builtinId="3"/>
    <cellStyle name="Currency" xfId="2" builtinId="4"/>
    <cellStyle name="Normal" xfId="0" builtinId="0"/>
    <cellStyle name="Normal 2" xfId="5" xr:uid="{85B3D9AC-8100-4E65-A755-7E2E0C17536A}"/>
    <cellStyle name="Normal 2 3" xfId="4" xr:uid="{C7C6210F-1382-4C3E-AC72-A19C738A197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8B53-DCC0-4AEC-9389-0EFCA442DFAE}">
  <sheetPr>
    <pageSetUpPr fitToPage="1"/>
  </sheetPr>
  <dimension ref="A1:S32"/>
  <sheetViews>
    <sheetView tabSelected="1" zoomScaleNormal="100" workbookViewId="0">
      <selection activeCell="L16" sqref="L16"/>
    </sheetView>
  </sheetViews>
  <sheetFormatPr defaultRowHeight="15" x14ac:dyDescent="0.25"/>
  <cols>
    <col min="1" max="1" width="19.5703125" customWidth="1"/>
    <col min="2" max="2" width="15" bestFit="1" customWidth="1"/>
    <col min="3" max="3" width="12.85546875" customWidth="1"/>
    <col min="4" max="4" width="16.28515625" bestFit="1" customWidth="1"/>
    <col min="5" max="5" width="22.42578125" bestFit="1" customWidth="1"/>
    <col min="6" max="6" width="22" bestFit="1" customWidth="1"/>
    <col min="7" max="7" width="11.5703125" bestFit="1" customWidth="1"/>
    <col min="8" max="8" width="11.7109375" bestFit="1" customWidth="1"/>
    <col min="9" max="9" width="20.140625" customWidth="1"/>
    <col min="10" max="10" width="20.7109375" customWidth="1"/>
    <col min="11" max="11" width="18.140625" bestFit="1" customWidth="1"/>
    <col min="12" max="12" width="17.28515625" customWidth="1"/>
    <col min="13" max="13" width="18.7109375" customWidth="1"/>
    <col min="14" max="14" width="19.140625" customWidth="1"/>
    <col min="15" max="15" width="17.140625" customWidth="1"/>
    <col min="16" max="16" width="10.28515625" bestFit="1" customWidth="1"/>
    <col min="17" max="17" width="11.28515625" bestFit="1" customWidth="1"/>
  </cols>
  <sheetData>
    <row r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9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9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9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9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9" ht="15.75" thickBot="1" x14ac:dyDescent="0.3">
      <c r="K6" s="4"/>
      <c r="L6" s="5"/>
    </row>
    <row r="7" spans="1:19" ht="15.75" thickBot="1" x14ac:dyDescent="0.3">
      <c r="A7" s="6"/>
      <c r="B7" s="7" t="s">
        <v>3</v>
      </c>
      <c r="C7" s="8"/>
      <c r="D7" s="8"/>
      <c r="E7" s="8"/>
      <c r="F7" s="8"/>
      <c r="G7" s="8"/>
      <c r="H7" s="9"/>
      <c r="I7" s="8"/>
      <c r="J7" s="10"/>
      <c r="K7" s="11" t="s">
        <v>4</v>
      </c>
      <c r="L7" s="11"/>
      <c r="M7" s="11"/>
      <c r="N7" s="11"/>
      <c r="O7" s="11"/>
    </row>
    <row r="8" spans="1:19" ht="60.75" thickBot="1" x14ac:dyDescent="0.3">
      <c r="A8" s="12" t="s">
        <v>5</v>
      </c>
      <c r="B8" s="13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4" t="s">
        <v>11</v>
      </c>
      <c r="H8" s="15" t="s">
        <v>12</v>
      </c>
      <c r="I8" s="16" t="s">
        <v>13</v>
      </c>
      <c r="J8" s="17" t="s">
        <v>14</v>
      </c>
      <c r="K8" s="18" t="s">
        <v>15</v>
      </c>
      <c r="L8" s="18" t="s">
        <v>16</v>
      </c>
      <c r="M8" s="18" t="s">
        <v>17</v>
      </c>
      <c r="N8" s="18" t="s">
        <v>18</v>
      </c>
      <c r="O8" s="18" t="s">
        <v>19</v>
      </c>
      <c r="R8" s="19"/>
      <c r="S8" s="19"/>
    </row>
    <row r="9" spans="1:19" ht="15.75" thickBot="1" x14ac:dyDescent="0.3">
      <c r="A9" s="20" t="s">
        <v>20</v>
      </c>
      <c r="B9" s="21">
        <v>1</v>
      </c>
      <c r="C9" s="22">
        <v>2.7840279204592085E-7</v>
      </c>
      <c r="D9" s="23">
        <v>81.97999999999999</v>
      </c>
      <c r="E9" s="24">
        <v>148.12</v>
      </c>
      <c r="F9" s="25">
        <v>230.1</v>
      </c>
      <c r="G9" s="26">
        <f>E9/B9</f>
        <v>148.12</v>
      </c>
      <c r="H9" s="25">
        <f>F9/B9</f>
        <v>230.1</v>
      </c>
      <c r="I9" s="27">
        <f>H9-G9</f>
        <v>81.97999999999999</v>
      </c>
      <c r="J9" s="28">
        <v>81.979999999999805</v>
      </c>
      <c r="K9" s="25" t="s">
        <v>40</v>
      </c>
      <c r="L9" s="25" t="s">
        <v>40</v>
      </c>
      <c r="M9" s="25" t="s">
        <v>40</v>
      </c>
      <c r="N9" s="25">
        <v>81.97999999999999</v>
      </c>
      <c r="O9" s="29" t="s">
        <v>40</v>
      </c>
      <c r="P9" s="4"/>
      <c r="Q9" s="30"/>
      <c r="R9" s="31"/>
      <c r="S9" s="31"/>
    </row>
    <row r="10" spans="1:19" ht="15.75" thickBot="1" x14ac:dyDescent="0.3">
      <c r="A10" s="20" t="s">
        <v>21</v>
      </c>
      <c r="B10" s="21">
        <v>1</v>
      </c>
      <c r="C10" s="22">
        <v>2.7840279204592085E-7</v>
      </c>
      <c r="D10" s="23">
        <v>51.84</v>
      </c>
      <c r="E10" s="24">
        <v>95.06</v>
      </c>
      <c r="F10" s="25">
        <v>146.9</v>
      </c>
      <c r="G10" s="26">
        <f t="shared" ref="G10:G26" si="0">E10/B10</f>
        <v>95.06</v>
      </c>
      <c r="H10" s="25">
        <f t="shared" ref="H10:H26" si="1">F10/B10</f>
        <v>146.9</v>
      </c>
      <c r="I10" s="27">
        <f t="shared" ref="I10:I26" si="2">H10-G10</f>
        <v>51.84</v>
      </c>
      <c r="J10" s="28">
        <v>51.84</v>
      </c>
      <c r="K10" s="25" t="s">
        <v>40</v>
      </c>
      <c r="L10" s="25" t="s">
        <v>40</v>
      </c>
      <c r="M10" s="25" t="s">
        <v>40</v>
      </c>
      <c r="N10" s="25">
        <v>51.84</v>
      </c>
      <c r="O10" s="29" t="s">
        <v>40</v>
      </c>
      <c r="P10" s="4"/>
      <c r="Q10" s="30"/>
      <c r="R10" s="32"/>
      <c r="S10" s="31"/>
    </row>
    <row r="11" spans="1:19" ht="15.75" thickBot="1" x14ac:dyDescent="0.3">
      <c r="A11" s="33" t="s">
        <v>22</v>
      </c>
      <c r="B11" s="21" t="e">
        <v>#N/A</v>
      </c>
      <c r="C11" s="22" t="e">
        <v>#N/A</v>
      </c>
      <c r="D11" s="23" t="e">
        <v>#N/A</v>
      </c>
      <c r="E11" s="24" t="e">
        <v>#N/A</v>
      </c>
      <c r="F11" s="25" t="e">
        <v>#N/A</v>
      </c>
      <c r="G11" s="26" t="e">
        <f t="shared" si="0"/>
        <v>#N/A</v>
      </c>
      <c r="H11" s="25" t="e">
        <f t="shared" si="1"/>
        <v>#N/A</v>
      </c>
      <c r="I11" s="27" t="e">
        <f t="shared" si="2"/>
        <v>#N/A</v>
      </c>
      <c r="J11" s="28" t="e">
        <v>#N/A</v>
      </c>
      <c r="K11" s="25" t="s">
        <v>40</v>
      </c>
      <c r="L11" s="25" t="s">
        <v>40</v>
      </c>
      <c r="M11" s="25" t="s">
        <v>40</v>
      </c>
      <c r="N11" s="25" t="s">
        <v>40</v>
      </c>
      <c r="O11" s="29" t="s">
        <v>40</v>
      </c>
      <c r="P11" s="4"/>
      <c r="Q11" s="30"/>
      <c r="R11" s="31"/>
      <c r="S11" s="32"/>
    </row>
    <row r="12" spans="1:19" ht="15.75" thickBot="1" x14ac:dyDescent="0.3">
      <c r="A12" s="33" t="s">
        <v>23</v>
      </c>
      <c r="B12" s="21" t="e">
        <v>#N/A</v>
      </c>
      <c r="C12" s="22" t="e">
        <v>#N/A</v>
      </c>
      <c r="D12" s="23" t="e">
        <v>#N/A</v>
      </c>
      <c r="E12" s="24" t="e">
        <v>#N/A</v>
      </c>
      <c r="F12" s="25" t="e">
        <v>#N/A</v>
      </c>
      <c r="G12" s="26" t="e">
        <f t="shared" si="0"/>
        <v>#N/A</v>
      </c>
      <c r="H12" s="25" t="e">
        <f t="shared" si="1"/>
        <v>#N/A</v>
      </c>
      <c r="I12" s="27" t="e">
        <f t="shared" si="2"/>
        <v>#N/A</v>
      </c>
      <c r="J12" s="28" t="e">
        <v>#N/A</v>
      </c>
      <c r="K12" s="25" t="s">
        <v>40</v>
      </c>
      <c r="L12" s="25" t="s">
        <v>40</v>
      </c>
      <c r="M12" s="25" t="s">
        <v>40</v>
      </c>
      <c r="N12" s="25" t="s">
        <v>40</v>
      </c>
      <c r="O12" s="29" t="s">
        <v>40</v>
      </c>
      <c r="P12" s="4"/>
      <c r="Q12" s="30"/>
      <c r="R12" s="31"/>
      <c r="S12" s="31"/>
    </row>
    <row r="13" spans="1:19" ht="15.75" thickBot="1" x14ac:dyDescent="0.3">
      <c r="A13" s="33" t="s">
        <v>24</v>
      </c>
      <c r="B13" s="21">
        <v>4</v>
      </c>
      <c r="C13" s="22">
        <v>1.1136111681836834E-6</v>
      </c>
      <c r="D13" s="23">
        <v>185.91999999999996</v>
      </c>
      <c r="E13" s="24">
        <v>485.36</v>
      </c>
      <c r="F13" s="25">
        <v>671.28</v>
      </c>
      <c r="G13" s="26">
        <f t="shared" si="0"/>
        <v>121.34</v>
      </c>
      <c r="H13" s="25">
        <f t="shared" si="1"/>
        <v>167.82</v>
      </c>
      <c r="I13" s="27">
        <f t="shared" si="2"/>
        <v>46.47999999999999</v>
      </c>
      <c r="J13" s="28">
        <v>63.919999999999803</v>
      </c>
      <c r="K13" s="25" t="s">
        <v>40</v>
      </c>
      <c r="L13" s="25" t="s">
        <v>40</v>
      </c>
      <c r="M13" s="25" t="s">
        <v>40</v>
      </c>
      <c r="N13" s="25">
        <v>46.47999999999999</v>
      </c>
      <c r="O13" s="29" t="s">
        <v>40</v>
      </c>
      <c r="P13" s="4"/>
      <c r="Q13" s="30"/>
      <c r="R13" s="31"/>
      <c r="S13" s="31"/>
    </row>
    <row r="14" spans="1:19" ht="15.75" thickBot="1" x14ac:dyDescent="0.3">
      <c r="A14" s="33" t="s">
        <v>25</v>
      </c>
      <c r="B14" s="21">
        <v>1</v>
      </c>
      <c r="C14" s="22">
        <v>2.7840279204592085E-7</v>
      </c>
      <c r="D14" s="23">
        <v>11.96</v>
      </c>
      <c r="E14" s="24">
        <v>38.659999999999997</v>
      </c>
      <c r="F14" s="25">
        <v>50.62</v>
      </c>
      <c r="G14" s="26">
        <f t="shared" si="0"/>
        <v>38.659999999999997</v>
      </c>
      <c r="H14" s="25">
        <f t="shared" si="1"/>
        <v>50.62</v>
      </c>
      <c r="I14" s="27">
        <f t="shared" si="2"/>
        <v>11.96</v>
      </c>
      <c r="J14" s="28">
        <v>11.96</v>
      </c>
      <c r="K14" s="25" t="s">
        <v>40</v>
      </c>
      <c r="L14" s="25" t="s">
        <v>40</v>
      </c>
      <c r="M14" s="25" t="s">
        <v>40</v>
      </c>
      <c r="N14" s="25">
        <v>11.96</v>
      </c>
      <c r="O14" s="29" t="s">
        <v>40</v>
      </c>
      <c r="P14" s="4"/>
      <c r="Q14" s="30"/>
      <c r="R14" s="32"/>
      <c r="S14" s="31"/>
    </row>
    <row r="15" spans="1:19" ht="15.75" thickBot="1" x14ac:dyDescent="0.3">
      <c r="A15" s="33" t="s">
        <v>26</v>
      </c>
      <c r="B15" s="21">
        <v>5</v>
      </c>
      <c r="C15" s="22">
        <v>1.3920139602296044E-6</v>
      </c>
      <c r="D15" s="23">
        <v>114.71999999999997</v>
      </c>
      <c r="E15" s="24">
        <v>438.06</v>
      </c>
      <c r="F15" s="25">
        <v>552.78</v>
      </c>
      <c r="G15" s="26">
        <f t="shared" si="0"/>
        <v>87.611999999999995</v>
      </c>
      <c r="H15" s="25">
        <f t="shared" si="1"/>
        <v>110.556</v>
      </c>
      <c r="I15" s="27">
        <f t="shared" si="2"/>
        <v>22.944000000000003</v>
      </c>
      <c r="J15" s="28">
        <v>29.5</v>
      </c>
      <c r="K15" s="25" t="s">
        <v>40</v>
      </c>
      <c r="L15" s="25" t="s">
        <v>40</v>
      </c>
      <c r="M15" s="25" t="s">
        <v>40</v>
      </c>
      <c r="N15" s="25">
        <v>22.944000000000006</v>
      </c>
      <c r="O15" s="29" t="s">
        <v>40</v>
      </c>
      <c r="P15" s="4"/>
      <c r="Q15" s="30"/>
      <c r="R15" s="31"/>
      <c r="S15" s="31"/>
    </row>
    <row r="16" spans="1:19" ht="15.75" thickBot="1" x14ac:dyDescent="0.3">
      <c r="A16" s="33" t="s">
        <v>27</v>
      </c>
      <c r="B16" s="21">
        <v>9</v>
      </c>
      <c r="C16" s="22">
        <v>2.505625128413288E-6</v>
      </c>
      <c r="D16" s="23">
        <v>354.64000000000192</v>
      </c>
      <c r="E16" s="24">
        <v>1640.919999999998</v>
      </c>
      <c r="F16" s="25">
        <v>1995.56</v>
      </c>
      <c r="G16" s="26">
        <f t="shared" si="0"/>
        <v>182.32444444444423</v>
      </c>
      <c r="H16" s="25">
        <f t="shared" si="1"/>
        <v>221.72888888888889</v>
      </c>
      <c r="I16" s="27">
        <f t="shared" si="2"/>
        <v>39.404444444444664</v>
      </c>
      <c r="J16" s="28">
        <v>144.53999999999979</v>
      </c>
      <c r="K16" s="25">
        <v>78.920000000000073</v>
      </c>
      <c r="L16" s="25" t="s">
        <v>40</v>
      </c>
      <c r="M16" s="25" t="s">
        <v>40</v>
      </c>
      <c r="N16" s="25">
        <v>30.635555555555559</v>
      </c>
      <c r="O16" s="29" t="s">
        <v>40</v>
      </c>
      <c r="P16" s="4"/>
      <c r="Q16" s="30"/>
      <c r="R16" s="31"/>
      <c r="S16" s="31"/>
    </row>
    <row r="17" spans="1:19" ht="15.75" thickBot="1" x14ac:dyDescent="0.3">
      <c r="A17" s="33" t="s">
        <v>28</v>
      </c>
      <c r="B17" s="21">
        <v>43</v>
      </c>
      <c r="C17" s="22">
        <v>1.1971320057974597E-5</v>
      </c>
      <c r="D17" s="23">
        <v>3844.4399999997986</v>
      </c>
      <c r="E17" s="24">
        <v>23387.56</v>
      </c>
      <c r="F17" s="25">
        <v>27231.9999999998</v>
      </c>
      <c r="G17" s="26">
        <f t="shared" si="0"/>
        <v>543.89674418604659</v>
      </c>
      <c r="H17" s="25">
        <f t="shared" si="1"/>
        <v>633.30232558139073</v>
      </c>
      <c r="I17" s="27">
        <f t="shared" si="2"/>
        <v>89.405581395344143</v>
      </c>
      <c r="J17" s="28">
        <v>330.08</v>
      </c>
      <c r="K17" s="25">
        <v>48.50363636363636</v>
      </c>
      <c r="L17" s="25">
        <v>0.72000000000000453</v>
      </c>
      <c r="M17" s="25">
        <v>0</v>
      </c>
      <c r="N17" s="25">
        <v>43.798604651163259</v>
      </c>
      <c r="O17" s="29">
        <v>55.651250000000005</v>
      </c>
      <c r="P17" s="4"/>
      <c r="Q17" s="30"/>
      <c r="R17" s="32"/>
      <c r="S17" s="31"/>
    </row>
    <row r="18" spans="1:19" ht="15.75" thickBot="1" x14ac:dyDescent="0.3">
      <c r="A18" s="33" t="s">
        <v>29</v>
      </c>
      <c r="B18" s="21">
        <v>3874</v>
      </c>
      <c r="C18" s="22">
        <v>1.0785324163858974E-3</v>
      </c>
      <c r="D18" s="23">
        <v>514486.99999998044</v>
      </c>
      <c r="E18" s="24">
        <v>4597871.0599999996</v>
      </c>
      <c r="F18" s="25">
        <v>5112358.05999998</v>
      </c>
      <c r="G18" s="26">
        <f t="shared" si="0"/>
        <v>1186.8536551368095</v>
      </c>
      <c r="H18" s="25">
        <f t="shared" si="1"/>
        <v>1319.6587661331905</v>
      </c>
      <c r="I18" s="27">
        <f t="shared" si="2"/>
        <v>132.80511099638102</v>
      </c>
      <c r="J18" s="28">
        <v>1037.199999999998</v>
      </c>
      <c r="K18" s="25">
        <v>68.866531151008502</v>
      </c>
      <c r="L18" s="25">
        <v>2.1250155279504663</v>
      </c>
      <c r="M18" s="25">
        <v>0</v>
      </c>
      <c r="N18" s="25">
        <v>32.455958240120076</v>
      </c>
      <c r="O18" s="29">
        <v>68.123359667359637</v>
      </c>
      <c r="P18" s="4"/>
      <c r="Q18" s="30"/>
      <c r="R18" s="31"/>
      <c r="S18" s="31"/>
    </row>
    <row r="19" spans="1:19" ht="15.75" thickBot="1" x14ac:dyDescent="0.3">
      <c r="A19" s="33" t="s">
        <v>30</v>
      </c>
      <c r="B19" s="21">
        <v>151951</v>
      </c>
      <c r="C19" s="22">
        <v>4.2303582654169725E-2</v>
      </c>
      <c r="D19" s="23">
        <v>15316053.399998009</v>
      </c>
      <c r="E19" s="24">
        <v>238644151.78</v>
      </c>
      <c r="F19" s="25">
        <v>253960205.17999801</v>
      </c>
      <c r="G19" s="26">
        <f t="shared" si="0"/>
        <v>1570.5336047804885</v>
      </c>
      <c r="H19" s="25">
        <f t="shared" si="1"/>
        <v>1671.3296074392272</v>
      </c>
      <c r="I19" s="27">
        <f t="shared" si="2"/>
        <v>100.79600265873864</v>
      </c>
      <c r="J19" s="28">
        <v>993.57999999999799</v>
      </c>
      <c r="K19" s="25">
        <v>44.27735897317573</v>
      </c>
      <c r="L19" s="25">
        <v>1.8824982195541264</v>
      </c>
      <c r="M19" s="25">
        <v>0</v>
      </c>
      <c r="N19" s="25">
        <v>14.193169279329457</v>
      </c>
      <c r="O19" s="29">
        <v>42.030163161468593</v>
      </c>
      <c r="P19" s="4"/>
      <c r="Q19" s="30"/>
      <c r="R19" s="31"/>
      <c r="S19" s="31"/>
    </row>
    <row r="20" spans="1:19" ht="15.75" thickBot="1" x14ac:dyDescent="0.3">
      <c r="A20" s="33" t="s">
        <v>31</v>
      </c>
      <c r="B20" s="21">
        <v>557429</v>
      </c>
      <c r="C20" s="22">
        <v>0.15518978996736563</v>
      </c>
      <c r="D20" s="23">
        <v>19532773.099997997</v>
      </c>
      <c r="E20" s="24">
        <v>868929645.39999998</v>
      </c>
      <c r="F20" s="25">
        <v>888462418.49999797</v>
      </c>
      <c r="G20" s="26">
        <f t="shared" si="0"/>
        <v>1558.8167199768939</v>
      </c>
      <c r="H20" s="25">
        <f t="shared" si="1"/>
        <v>1593.8575468804063</v>
      </c>
      <c r="I20" s="27">
        <f t="shared" si="2"/>
        <v>35.040826903512425</v>
      </c>
      <c r="J20" s="28">
        <v>876.819999999998</v>
      </c>
      <c r="K20" s="25">
        <v>10.535577861503393</v>
      </c>
      <c r="L20" s="25">
        <v>0.87249850130282636</v>
      </c>
      <c r="M20" s="25">
        <v>0</v>
      </c>
      <c r="N20" s="25">
        <v>4.4981919754752608</v>
      </c>
      <c r="O20" s="29">
        <v>19.650332728682233</v>
      </c>
      <c r="P20" s="4"/>
      <c r="Q20" s="30"/>
      <c r="R20" s="31"/>
      <c r="S20" s="31"/>
    </row>
    <row r="21" spans="1:19" ht="15.75" thickBot="1" x14ac:dyDescent="0.3">
      <c r="A21" s="33" t="s">
        <v>32</v>
      </c>
      <c r="B21" s="21">
        <v>443</v>
      </c>
      <c r="C21" s="22">
        <v>1.2333243687634294E-4</v>
      </c>
      <c r="D21" s="23">
        <v>0</v>
      </c>
      <c r="E21" s="24">
        <v>291473.44</v>
      </c>
      <c r="F21" s="25">
        <v>291473.44</v>
      </c>
      <c r="G21" s="26">
        <f t="shared" si="0"/>
        <v>657.95358916478551</v>
      </c>
      <c r="H21" s="25">
        <f t="shared" si="1"/>
        <v>657.95358916478551</v>
      </c>
      <c r="I21" s="27">
        <f t="shared" si="2"/>
        <v>0</v>
      </c>
      <c r="J21" s="28">
        <v>0</v>
      </c>
      <c r="K21" s="25">
        <v>1.1803524229083326</v>
      </c>
      <c r="L21" s="25">
        <v>1.9327683615820359</v>
      </c>
      <c r="M21" s="25">
        <v>0</v>
      </c>
      <c r="N21" s="25">
        <v>-0.57307692307692659</v>
      </c>
      <c r="O21" s="29">
        <v>-1.6665470852008775</v>
      </c>
      <c r="P21" s="4"/>
      <c r="Q21" s="30"/>
      <c r="R21" s="32"/>
      <c r="S21" s="31"/>
    </row>
    <row r="22" spans="1:19" ht="15.75" thickBot="1" x14ac:dyDescent="0.3">
      <c r="A22" s="33" t="s">
        <v>33</v>
      </c>
      <c r="B22" s="21">
        <v>2776518</v>
      </c>
      <c r="C22" s="22">
        <v>0.77299036336575611</v>
      </c>
      <c r="D22" s="23">
        <v>-24743306.779980183</v>
      </c>
      <c r="E22" s="24">
        <v>3005054898.3199801</v>
      </c>
      <c r="F22" s="25">
        <v>2980311591.54</v>
      </c>
      <c r="G22" s="26">
        <f t="shared" si="0"/>
        <v>1082.3106129043572</v>
      </c>
      <c r="H22" s="25">
        <f t="shared" si="1"/>
        <v>1073.3989808601998</v>
      </c>
      <c r="I22" s="27">
        <f t="shared" si="2"/>
        <v>-8.9116320441573862</v>
      </c>
      <c r="J22" s="28">
        <v>-1.99999999999818E-2</v>
      </c>
      <c r="K22" s="25">
        <v>-3.1231895027935219</v>
      </c>
      <c r="L22" s="25">
        <v>-0.24762125963488957</v>
      </c>
      <c r="M22" s="25">
        <v>0</v>
      </c>
      <c r="N22" s="25">
        <v>-1.3085085378958337</v>
      </c>
      <c r="O22" s="29">
        <v>-5.550965120619006</v>
      </c>
      <c r="P22" s="4"/>
      <c r="Q22" s="30"/>
      <c r="R22" s="31"/>
      <c r="S22" s="31"/>
    </row>
    <row r="23" spans="1:19" ht="15.75" thickBot="1" x14ac:dyDescent="0.3">
      <c r="A23" s="33" t="s">
        <v>34</v>
      </c>
      <c r="B23" s="21">
        <v>99373</v>
      </c>
      <c r="C23" s="22">
        <v>2.7665720653979296E-2</v>
      </c>
      <c r="D23" s="23">
        <v>-10087233.119999826</v>
      </c>
      <c r="E23" s="24">
        <v>156396704.75999981</v>
      </c>
      <c r="F23" s="25">
        <v>146309471.63999999</v>
      </c>
      <c r="G23" s="26">
        <f t="shared" si="0"/>
        <v>1573.8349930061468</v>
      </c>
      <c r="H23" s="25">
        <f t="shared" si="1"/>
        <v>1472.326201684562</v>
      </c>
      <c r="I23" s="27">
        <f t="shared" si="2"/>
        <v>-101.50879132158479</v>
      </c>
      <c r="J23" s="28">
        <v>-3.82</v>
      </c>
      <c r="K23" s="25">
        <v>-41.541274232085598</v>
      </c>
      <c r="L23" s="25">
        <v>-1.0431587421210937</v>
      </c>
      <c r="M23" s="25">
        <v>0</v>
      </c>
      <c r="N23" s="25">
        <v>-15.019395031848219</v>
      </c>
      <c r="O23" s="29">
        <v>-44.94591723072331</v>
      </c>
      <c r="P23" s="4"/>
      <c r="Q23" s="30"/>
      <c r="R23" s="31"/>
      <c r="S23" s="31"/>
    </row>
    <row r="24" spans="1:19" ht="15.75" thickBot="1" x14ac:dyDescent="0.3">
      <c r="A24" s="33" t="s">
        <v>35</v>
      </c>
      <c r="B24" s="21">
        <v>2259</v>
      </c>
      <c r="C24" s="22">
        <v>6.2891190723173528E-4</v>
      </c>
      <c r="D24" s="23">
        <v>-368292.61999998009</v>
      </c>
      <c r="E24" s="24">
        <v>3337025.9599999799</v>
      </c>
      <c r="F24" s="25">
        <v>2968733.34</v>
      </c>
      <c r="G24" s="26">
        <f t="shared" si="0"/>
        <v>1477.213793714024</v>
      </c>
      <c r="H24" s="25">
        <f t="shared" si="1"/>
        <v>1314.1803187250996</v>
      </c>
      <c r="I24" s="27">
        <f t="shared" si="2"/>
        <v>-163.03347498892435</v>
      </c>
      <c r="J24" s="28">
        <v>-3.56</v>
      </c>
      <c r="K24" s="25">
        <v>-46.842438580527826</v>
      </c>
      <c r="L24" s="25">
        <v>-3.9139651837524188</v>
      </c>
      <c r="M24" s="25">
        <v>0</v>
      </c>
      <c r="N24" s="25">
        <v>-33.927836014530357</v>
      </c>
      <c r="O24" s="29">
        <v>-106.70313725490092</v>
      </c>
      <c r="P24" s="4"/>
      <c r="Q24" s="30"/>
      <c r="R24" s="32"/>
      <c r="S24" s="31"/>
    </row>
    <row r="25" spans="1:19" ht="15.75" thickBot="1" x14ac:dyDescent="0.3">
      <c r="A25" s="33" t="s">
        <v>36</v>
      </c>
      <c r="B25" s="21">
        <v>4</v>
      </c>
      <c r="C25" s="22">
        <v>1.1136111681836834E-6</v>
      </c>
      <c r="D25" s="23">
        <v>-119.89999999999998</v>
      </c>
      <c r="E25" s="24">
        <v>641.24</v>
      </c>
      <c r="F25" s="25">
        <v>521.34</v>
      </c>
      <c r="G25" s="26">
        <f t="shared" si="0"/>
        <v>160.31</v>
      </c>
      <c r="H25" s="25">
        <f t="shared" si="1"/>
        <v>130.33500000000001</v>
      </c>
      <c r="I25" s="27">
        <f t="shared" si="2"/>
        <v>-29.974999999999994</v>
      </c>
      <c r="J25" s="28">
        <v>-5.32</v>
      </c>
      <c r="K25" s="25" t="s">
        <v>40</v>
      </c>
      <c r="L25" s="25" t="s">
        <v>40</v>
      </c>
      <c r="M25" s="25" t="s">
        <v>40</v>
      </c>
      <c r="N25" s="25">
        <v>-29.974999999999994</v>
      </c>
      <c r="O25" s="29" t="s">
        <v>40</v>
      </c>
      <c r="P25" s="4"/>
      <c r="Q25" s="30"/>
      <c r="R25" s="31"/>
      <c r="S25" s="31"/>
    </row>
    <row r="26" spans="1:19" ht="15.75" thickBot="1" x14ac:dyDescent="0.3">
      <c r="A26" s="33" t="s">
        <v>37</v>
      </c>
      <c r="B26" s="21">
        <v>3</v>
      </c>
      <c r="C26" s="22">
        <v>8.3520837613776256E-7</v>
      </c>
      <c r="D26" s="23">
        <v>-65.899999999999977</v>
      </c>
      <c r="E26" s="24">
        <v>325.02</v>
      </c>
      <c r="F26" s="25">
        <v>259.12</v>
      </c>
      <c r="G26" s="26">
        <f t="shared" si="0"/>
        <v>108.33999999999999</v>
      </c>
      <c r="H26" s="25">
        <f t="shared" si="1"/>
        <v>86.373333333333335</v>
      </c>
      <c r="I26" s="27">
        <f t="shared" si="2"/>
        <v>-21.966666666666654</v>
      </c>
      <c r="J26" s="28">
        <v>-13.19999999999998</v>
      </c>
      <c r="K26" s="25" t="s">
        <v>40</v>
      </c>
      <c r="L26" s="25" t="s">
        <v>40</v>
      </c>
      <c r="M26" s="25" t="s">
        <v>40</v>
      </c>
      <c r="N26" s="25">
        <v>-21.966666666666658</v>
      </c>
      <c r="O26" s="29" t="s">
        <v>40</v>
      </c>
      <c r="P26" s="4"/>
      <c r="Q26" s="30"/>
      <c r="R26" s="31"/>
      <c r="S26" s="31"/>
    </row>
    <row r="27" spans="1:19" ht="15.75" thickBot="1" x14ac:dyDescent="0.3">
      <c r="A27" s="34" t="s">
        <v>38</v>
      </c>
      <c r="B27" s="35">
        <f>SUM(B9,B10,B13:B26)</f>
        <v>3591918</v>
      </c>
      <c r="C27" s="36">
        <f t="shared" ref="C27" si="3">B27/$B$27</f>
        <v>1</v>
      </c>
      <c r="D27" s="37">
        <f>SUM(D9:D10,D13:D26)</f>
        <v>168940.68001599546</v>
      </c>
      <c r="E27" s="37">
        <f>SUM(E9:E10,E13:E26)</f>
        <v>4277278970.7199798</v>
      </c>
      <c r="F27" s="37">
        <f>SUM(F9:F10,F13:F26)</f>
        <v>4277447911.3999963</v>
      </c>
      <c r="G27" s="37">
        <f>E27/B27</f>
        <v>1190.806407807745</v>
      </c>
      <c r="H27" s="38">
        <f>F27/B27</f>
        <v>1190.8534413647517</v>
      </c>
      <c r="I27" s="37">
        <f>H27-G27</f>
        <v>4.703355700667089E-2</v>
      </c>
      <c r="J27" s="39">
        <f>MAX(J9:J10,J13:J26)</f>
        <v>1037.199999999998</v>
      </c>
      <c r="K27" s="40">
        <v>1.0824451290786786E-2</v>
      </c>
      <c r="L27" s="40">
        <v>-8.2501942780632276E-3</v>
      </c>
      <c r="M27" s="40">
        <v>0</v>
      </c>
      <c r="N27" s="40">
        <v>1.8258384173755589E-2</v>
      </c>
      <c r="O27" s="40">
        <v>2.8882441318566255E-2</v>
      </c>
      <c r="P27" s="4"/>
      <c r="Q27" s="5"/>
    </row>
    <row r="28" spans="1:19" x14ac:dyDescent="0.25">
      <c r="A28" s="19"/>
      <c r="B28" s="41"/>
      <c r="C28" s="42"/>
      <c r="D28" s="42"/>
      <c r="E28" s="42"/>
      <c r="F28" s="42"/>
      <c r="G28" s="43"/>
      <c r="H28" s="44"/>
      <c r="I28" s="45"/>
      <c r="J28" s="45"/>
      <c r="K28" s="46"/>
      <c r="L28" s="46"/>
      <c r="M28" s="46"/>
      <c r="N28" s="46"/>
      <c r="O28" s="46"/>
      <c r="P28" s="5"/>
    </row>
    <row r="29" spans="1:19" ht="14.45" customHeight="1" x14ac:dyDescent="0.25">
      <c r="A29" s="50" t="s">
        <v>39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47"/>
      <c r="Q29" s="47"/>
    </row>
    <row r="31" spans="1:19" x14ac:dyDescent="0.25">
      <c r="A31" s="49" t="s">
        <v>41</v>
      </c>
    </row>
    <row r="32" spans="1:19" s="48" customFormat="1" x14ac:dyDescent="0.25">
      <c r="A32" s="49" t="s">
        <v>42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</sheetData>
  <pageMargins left="0.7" right="0.7" top="0.75" bottom="0.75" header="0.3" footer="0.3"/>
  <pageSetup scale="40" orientation="landscape" r:id="rId1"/>
  <headerFooter>
    <oddHeader>&amp;RExhibit 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Bunner</dc:creator>
  <cp:lastModifiedBy>Maria Bunner</cp:lastModifiedBy>
  <cp:lastPrinted>2023-03-08T15:00:46Z</cp:lastPrinted>
  <dcterms:created xsi:type="dcterms:W3CDTF">2023-03-08T14:58:25Z</dcterms:created>
  <dcterms:modified xsi:type="dcterms:W3CDTF">2023-03-08T16:38:51Z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2023-03-08T14:58:26Z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cb134f54-4b1c-4ce0-9975-78e017af9a59</vt:lpwstr>
  </property>
  <property fmtid="{D5CDD505-2E9C-101B-9397-08002B2CF9AE}" pid="8" name="MSIP_Label_261ecbe3-7ba9-4124-b9d7-ffd820687beb_ContentBits">
    <vt:lpwstr>0</vt:lpwstr>
  </property>
</Properties>
</file>