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3\10-2-2023 Rate Filing\Filing\Objections\12-20 Updates\Rating Sample &amp; Algorithm\"/>
    </mc:Choice>
  </mc:AlternateContent>
  <xr:revisionPtr revIDLastSave="0" documentId="13_ncr:1_{DD554354-7FD8-4DF2-A249-642F65234251}" xr6:coauthVersionLast="47" xr6:coauthVersionMax="47" xr10:uidLastSave="{00000000-0000-0000-0000-000000000000}"/>
  <bookViews>
    <workbookView xWindow="-120" yWindow="-120" windowWidth="29040" windowHeight="15840" xr2:uid="{EF02A9A4-E73B-4109-B7FA-B13543FAC3FB}"/>
  </bookViews>
  <sheets>
    <sheet name="Sheet1" sheetId="1" r:id="rId1"/>
  </sheets>
  <definedNames>
    <definedName name="_xlnm.Print_Area" localSheetId="0">Sheet1!$A$1:$H$250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7" i="1" l="1"/>
  <c r="E237" i="1"/>
  <c r="F237" i="1"/>
  <c r="G237" i="1"/>
  <c r="H237" i="1"/>
  <c r="C237" i="1"/>
  <c r="D213" i="1" l="1"/>
  <c r="D214" i="1" s="1"/>
  <c r="D215" i="1" s="1"/>
  <c r="D216" i="1" s="1"/>
  <c r="D217" i="1" s="1"/>
  <c r="D218" i="1" s="1"/>
  <c r="D219" i="1" s="1"/>
  <c r="D161" i="1"/>
  <c r="D162" i="1" s="1"/>
  <c r="D163" i="1" s="1"/>
  <c r="D164" i="1" s="1"/>
  <c r="D165" i="1" s="1"/>
  <c r="D166" i="1" s="1"/>
  <c r="D167" i="1" s="1"/>
  <c r="D147" i="1"/>
  <c r="D148" i="1" s="1"/>
  <c r="D149" i="1" s="1"/>
  <c r="D150" i="1" s="1"/>
  <c r="D151" i="1" s="1"/>
  <c r="D152" i="1" s="1"/>
  <c r="D153" i="1" s="1"/>
  <c r="D154" i="1" s="1"/>
  <c r="D109" i="1"/>
  <c r="D110" i="1" s="1"/>
  <c r="D111" i="1" s="1"/>
  <c r="D112" i="1" s="1"/>
  <c r="D113" i="1" s="1"/>
  <c r="D114" i="1" s="1"/>
  <c r="D115" i="1" s="1"/>
  <c r="D116" i="1" s="1"/>
  <c r="D194" i="1"/>
  <c r="D195" i="1" s="1"/>
  <c r="D173" i="1"/>
  <c r="D174" i="1" s="1"/>
  <c r="D175" i="1" s="1"/>
  <c r="D176" i="1" s="1"/>
  <c r="D122" i="1"/>
  <c r="D123" i="1" s="1"/>
  <c r="D124" i="1" s="1"/>
  <c r="D125" i="1" s="1"/>
  <c r="D126" i="1" s="1"/>
  <c r="D127" i="1" s="1"/>
  <c r="D128" i="1" s="1"/>
  <c r="D85" i="1"/>
  <c r="D86" i="1" s="1"/>
  <c r="D87" i="1" s="1"/>
  <c r="D88" i="1" s="1"/>
  <c r="D89" i="1" s="1"/>
  <c r="D90" i="1" s="1"/>
  <c r="D61" i="1"/>
  <c r="D62" i="1" s="1"/>
  <c r="D63" i="1" s="1"/>
  <c r="D64" i="1" s="1"/>
  <c r="D65" i="1" s="1"/>
  <c r="D66" i="1" s="1"/>
  <c r="D33" i="1"/>
  <c r="D34" i="1" s="1"/>
  <c r="D35" i="1" l="1"/>
  <c r="D36" i="1" s="1"/>
  <c r="D37" i="1" s="1"/>
  <c r="D38" i="1" s="1"/>
  <c r="D39" i="1" s="1"/>
  <c r="C67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C91" i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C129" i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C177" i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C196" i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C40" i="1"/>
  <c r="D40" i="1" s="1"/>
  <c r="D41" i="1" l="1"/>
  <c r="D42" i="1" s="1"/>
  <c r="D43" i="1" s="1"/>
  <c r="D44" i="1" s="1"/>
  <c r="D45" i="1" s="1"/>
  <c r="D46" i="1" s="1"/>
  <c r="D47" i="1" s="1"/>
  <c r="D48" i="1" l="1"/>
  <c r="D49" i="1" s="1"/>
  <c r="D50" i="1" s="1"/>
  <c r="D51" i="1" s="1"/>
  <c r="D52" i="1" s="1"/>
  <c r="H222" i="1" s="1"/>
</calcChain>
</file>

<file path=xl/sharedStrings.xml><?xml version="1.0" encoding="utf-8"?>
<sst xmlns="http://schemas.openxmlformats.org/spreadsheetml/2006/main" count="406" uniqueCount="163">
  <si>
    <t>Semiannual Premiums</t>
  </si>
  <si>
    <t>Round to the nearest penny after each sequence step</t>
  </si>
  <si>
    <t>BIPD Sequence</t>
  </si>
  <si>
    <t>Operation</t>
  </si>
  <si>
    <t>01. Base Rate</t>
  </si>
  <si>
    <t>*</t>
  </si>
  <si>
    <t>03. Model Year</t>
  </si>
  <si>
    <t>04. Cost and Frequency Band Rating Factor</t>
  </si>
  <si>
    <t>05. Mature Driver Improvement Course Discount</t>
  </si>
  <si>
    <t>07. Multiple Line Discount</t>
  </si>
  <si>
    <t>08. Loyalty Discount</t>
  </si>
  <si>
    <t>10. Driver Training %</t>
  </si>
  <si>
    <t>+</t>
  </si>
  <si>
    <t>02. GRG/Deductible</t>
  </si>
  <si>
    <t>04. Cost and Frequency Band Rating Factors</t>
  </si>
  <si>
    <t>06. Multiple Line Discount</t>
  </si>
  <si>
    <t>07. Loyalty Discount</t>
  </si>
  <si>
    <t>09. Driver Training %</t>
  </si>
  <si>
    <t>10. Transportation Network Company</t>
  </si>
  <si>
    <t>12. California Good Driving Discount</t>
  </si>
  <si>
    <t>14. Fleet Non-Farm Business Use</t>
  </si>
  <si>
    <t>15. Experience Rated Fleet</t>
  </si>
  <si>
    <t>16. Fleet Modification</t>
  </si>
  <si>
    <t>02. DRG/Deductible</t>
  </si>
  <si>
    <t>02. Farm</t>
  </si>
  <si>
    <t>03. Cost and Frequency Band Rating Factor</t>
  </si>
  <si>
    <t>04. Driver Training %</t>
  </si>
  <si>
    <t>06. California Good Driving Discount</t>
  </si>
  <si>
    <t>07. Fleet Modification</t>
  </si>
  <si>
    <t>08. Experience Rated Fleet</t>
  </si>
  <si>
    <t>MPC Sequence</t>
  </si>
  <si>
    <t>02. Limits</t>
  </si>
  <si>
    <t>06. Vehicle Safety Discount</t>
  </si>
  <si>
    <t>12. Transportation Network Company</t>
  </si>
  <si>
    <t>14. California Good Driving Discount</t>
  </si>
  <si>
    <t>16. Fleet Non-Farm Business Use</t>
  </si>
  <si>
    <t>17. Experience Rated Fleet</t>
  </si>
  <si>
    <t>18. Fleet Modification</t>
  </si>
  <si>
    <t>03. Driver Adjustment</t>
  </si>
  <si>
    <t>Note: The driver adjustment factor applies if the driver used in the rating of the automobile in accordance with Rule 212 - Length of Driving Experience and Marital Status is an assigned unmarried individual with less than 9 years of driving experience.</t>
  </si>
  <si>
    <t>02. Number of People</t>
  </si>
  <si>
    <t>03. Driver Training %</t>
  </si>
  <si>
    <t>05. California Good Driving Discount</t>
  </si>
  <si>
    <t>06. Fleet Modification</t>
  </si>
  <si>
    <t>07. Experience Rated Fleet</t>
  </si>
  <si>
    <t>04. Multiple Line Discount</t>
  </si>
  <si>
    <t>05. Loyalty Discount</t>
  </si>
  <si>
    <t>07. Driver Training %</t>
  </si>
  <si>
    <t>08. Transportation Network Company</t>
  </si>
  <si>
    <t>10. California Good Driving Discount</t>
  </si>
  <si>
    <t>12. Fleet Non-Farm Business Use</t>
  </si>
  <si>
    <t>13. Experience Rated Fleet</t>
  </si>
  <si>
    <t>14. Fleet Modification</t>
  </si>
  <si>
    <t>02. Multiple Line Discount</t>
  </si>
  <si>
    <t>03. Loyalty Discount (Use U)</t>
  </si>
  <si>
    <t>05. Driver Training %</t>
  </si>
  <si>
    <t>06. Transportation Network Company</t>
  </si>
  <si>
    <t>08. California Good Driving Discount</t>
  </si>
  <si>
    <t>10. Fleet Non-Farm Business Use</t>
  </si>
  <si>
    <t>11. Experience Rated Fleet</t>
  </si>
  <si>
    <t>12. Fleet Modification</t>
  </si>
  <si>
    <t>11. Transportation of Friends, Transportation Incidental to Occupation</t>
  </si>
  <si>
    <r>
      <t>COLL</t>
    </r>
    <r>
      <rPr>
        <b/>
        <sz val="10"/>
        <color rgb="FF000000"/>
        <rFont val="Arial"/>
        <family val="2"/>
      </rPr>
      <t> Sequence</t>
    </r>
  </si>
  <si>
    <t>11. Policy Term (Rule 102, Rule 801C)</t>
  </si>
  <si>
    <r>
      <t>COMP</t>
    </r>
    <r>
      <rPr>
        <b/>
        <sz val="10"/>
        <color rgb="FF000000"/>
        <rFont val="Arial"/>
        <family val="2"/>
      </rPr>
      <t> Sequence</t>
    </r>
  </si>
  <si>
    <t>05. Policy Term (Rule 102, Rule 801C)</t>
  </si>
  <si>
    <t>13. Policy Term (Rule 102, Rule 801C)</t>
  </si>
  <si>
    <t>04. Policy Term (Rule 102, Rule 801C)</t>
  </si>
  <si>
    <t>09. Policy Term (Rule 102, Rule 801C)</t>
  </si>
  <si>
    <t>07. Policy Term (Rule 102, Rule 801C)</t>
  </si>
  <si>
    <t>Step #</t>
  </si>
  <si>
    <t>BIPD Total</t>
  </si>
  <si>
    <t>=</t>
  </si>
  <si>
    <t>COLL Total</t>
  </si>
  <si>
    <t>COMP Total</t>
  </si>
  <si>
    <t>MPC Total</t>
  </si>
  <si>
    <t>U Total</t>
  </si>
  <si>
    <t>U1 Total</t>
  </si>
  <si>
    <t>U Sequence</t>
  </si>
  <si>
    <t>U1 Sequence</t>
  </si>
  <si>
    <t>ERS Sequence</t>
  </si>
  <si>
    <t>R1 Sequence</t>
  </si>
  <si>
    <t>S Sequence</t>
  </si>
  <si>
    <t>Z Sequence</t>
  </si>
  <si>
    <t>ERS Total</t>
  </si>
  <si>
    <t>R1 Total</t>
  </si>
  <si>
    <t>S Total</t>
  </si>
  <si>
    <t>Z Total</t>
  </si>
  <si>
    <t>Adjustment</t>
  </si>
  <si>
    <t>Premium</t>
  </si>
  <si>
    <t>ZIP Code: 92612 (Irvine)</t>
  </si>
  <si>
    <t>01. Base Driver</t>
  </si>
  <si>
    <t>02. Years Licensed Adjustment Factor</t>
  </si>
  <si>
    <t>03. Percentage Use by Driver</t>
  </si>
  <si>
    <t>04. Inexperienced Driver Safety Education Discount</t>
  </si>
  <si>
    <t>05. Good Student Discount</t>
  </si>
  <si>
    <t>06. Usage</t>
  </si>
  <si>
    <t>07. Annual Mileage</t>
  </si>
  <si>
    <t>08. Single Automobile</t>
  </si>
  <si>
    <t>09. Driving Safety Record Rating Plan</t>
  </si>
  <si>
    <t>BIPD</t>
  </si>
  <si>
    <t>COLL</t>
  </si>
  <si>
    <t>COMP</t>
  </si>
  <si>
    <t xml:space="preserve">MPC </t>
  </si>
  <si>
    <t>U</t>
  </si>
  <si>
    <t>08. Driver Adjustment*</t>
  </si>
  <si>
    <t>09. Driver Adjustment*</t>
  </si>
  <si>
    <t>06. Driver Adjustment*</t>
  </si>
  <si>
    <t>04. Driver Adjustment*</t>
  </si>
  <si>
    <t>2008 Honda Accord LX, 4 cyl., Sedan</t>
  </si>
  <si>
    <t>Driven to work 20 miles each way. 16,000 annual miles</t>
  </si>
  <si>
    <t xml:space="preserve">Note: The 2008 Honda Accord "LX" is rated as Insurance Rating Group for Collision Coverage (GRG) 16. </t>
  </si>
  <si>
    <t>Note: The 2008 Honda Accord "LX" is rated as Liability Rating Group (LRG) 4.</t>
  </si>
  <si>
    <t xml:space="preserve">Note: The 2008 Honda Accord "LX" is rated as Insurance Rating Group for Comprehensive Coverage (DRG) 16. </t>
  </si>
  <si>
    <t>$10,000 S Coverage Limit</t>
  </si>
  <si>
    <t>U1 (Use U)</t>
  </si>
  <si>
    <t>30/60 Uninsured Motorist BI</t>
  </si>
  <si>
    <t>$75/$2250 Car Rental and Travel Expense Limits</t>
  </si>
  <si>
    <t>Note: Round to three decimals after each sequence step.</t>
  </si>
  <si>
    <t>Rating Sample</t>
  </si>
  <si>
    <t>02. Usage</t>
  </si>
  <si>
    <t>03. Annual Mileage</t>
  </si>
  <si>
    <t>04. Single Automobile</t>
  </si>
  <si>
    <t>05. Driving Safety Record Rating Plan</t>
  </si>
  <si>
    <t>Policy Characteristics</t>
  </si>
  <si>
    <t>100/300/500 BIPD Liability Limits</t>
  </si>
  <si>
    <t>$5000 MPC Limit</t>
  </si>
  <si>
    <t>Assigned driver, married, licensed 58 years</t>
  </si>
  <si>
    <t>DSRL = 6 due to one chargeable accident violation.</t>
  </si>
  <si>
    <t>$100 Deductible Comprehensive</t>
  </si>
  <si>
    <t>$250 Deductible Collision</t>
  </si>
  <si>
    <t>6 months policy term</t>
  </si>
  <si>
    <t>Multiple Line Discount: Qualifying homeowner's policy</t>
  </si>
  <si>
    <t>Private Passenger Driver Adjustment Sequence</t>
  </si>
  <si>
    <t>State Farm Mutual Automobile Insurance Company</t>
  </si>
  <si>
    <t>California Private Passenger Auto</t>
  </si>
  <si>
    <t>Loyalty Discount: 6 consecutive years insured with State Farm</t>
  </si>
  <si>
    <t>01. Base Rate</t>
  </si>
  <si>
    <t>02. Limits (BI + PD)</t>
  </si>
  <si>
    <t>06. Liability Rating Group</t>
  </si>
  <si>
    <t>11. Federal Government Employee</t>
  </si>
  <si>
    <t>12. Transportation of Friends, Transportation Incidental to Occupation</t>
  </si>
  <si>
    <t>13. Transportation Network Company</t>
  </si>
  <si>
    <t>14. Policy Term (Rule 102, Rule 801C)</t>
  </si>
  <si>
    <t>15. Financial Responsibility Certification</t>
  </si>
  <si>
    <t>16. California Good Driving Discount</t>
  </si>
  <si>
    <t>18. Fleet Non-Farm Business Use</t>
  </si>
  <si>
    <t>19. Experience Rated Fleet</t>
  </si>
  <si>
    <t>20. Fleet Modification</t>
  </si>
  <si>
    <r>
      <rPr>
        <b/>
        <sz val="11"/>
        <color theme="1"/>
        <rFont val="Calibri"/>
        <family val="2"/>
        <scheme val="minor"/>
      </rPr>
      <t>Total Private Passenger Premium</t>
    </r>
    <r>
      <rPr>
        <sz val="11"/>
        <color theme="1"/>
        <rFont val="Calibri"/>
        <family val="2"/>
        <scheme val="minor"/>
      </rPr>
      <t xml:space="preserve"> = BIPD Total + COLL Total + COMP Total + ERS Total + MPC Total + R1 Total + S Total + U Total + U1 Total + Z Total</t>
    </r>
  </si>
  <si>
    <t>Total Premium = $1,161.16</t>
  </si>
  <si>
    <t>Driver Adjustment Factor Calculation</t>
  </si>
  <si>
    <t>Driver Adjustment*</t>
  </si>
  <si>
    <t>Fleet Driver Adjustment**</t>
  </si>
  <si>
    <t>17. Fleet Driver Adjustment**</t>
  </si>
  <si>
    <t>13. Fleet Driver Adjustment**</t>
  </si>
  <si>
    <t>15. Fleet Driver Adjustment**</t>
  </si>
  <si>
    <t>11. Fleet Driver Adjustment**</t>
  </si>
  <si>
    <t>09. Fleet Driver Adjustment**</t>
  </si>
  <si>
    <t>Fleet Driver Adjustment Sequence</t>
  </si>
  <si>
    <t>*For Driver Adjustment, see Private Passenger Driver Adjustment Sequence.</t>
  </si>
  <si>
    <t>**For Fleet Driver Adjustment, see Fleet Driver Adjustment Sequence.</t>
  </si>
  <si>
    <t>This page provides a rating example for a Private Passenger policy using sample base rates.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</si>
</sst>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5" formatCode="0.000"/>
    <numFmt numFmtId="166" formatCode="&quot;$&quot;#,##0.00"/>
    <numFmt numFmtId="167" formatCode="&quot;$&quot;#,##0"/>
  </numFmts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3" fillId="0" borderId="4" xfId="0" applyFont="1" applyBorder="1"/>
    <xf numFmtId="0" fontId="2" fillId="0" borderId="1" xfId="0" applyFont="1" applyBorder="1" applyAlignment="1">
      <alignment horizontal="left"/>
    </xf>
    <xf numFmtId="2" fontId="3" fillId="0" borderId="1" xfId="0" applyNumberFormat="1" applyFont="1" applyBorder="1"/>
    <xf numFmtId="164" fontId="3" fillId="0" borderId="1" xfId="0" applyNumberFormat="1" applyFont="1" applyBorder="1"/>
    <xf numFmtId="2" fontId="3" fillId="0" borderId="0" xfId="0" applyNumberFormat="1" applyFont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3" fillId="0" borderId="0" xfId="0" applyFont="1" applyAlignment="1">
      <alignment horizontal="left"/>
    </xf>
    <xf numFmtId="166" fontId="2" fillId="0" borderId="1" xfId="0" applyNumberFormat="1" applyFont="1" applyBorder="1"/>
    <xf numFmtId="166" fontId="1" fillId="0" borderId="0" xfId="0" applyNumberFormat="1" applyFont="1" applyAlignment="1">
      <alignment horizontal="center" vertical="center"/>
    </xf>
    <xf numFmtId="166" fontId="5" fillId="0" borderId="0" xfId="0" applyNumberFormat="1" applyFont="1"/>
    <xf numFmtId="0" fontId="0" fillId="0" borderId="7" xfId="0" applyBorder="1"/>
    <xf numFmtId="0" fontId="0" fillId="0" borderId="5" xfId="0" applyBorder="1"/>
    <xf numFmtId="0" fontId="0" fillId="2" borderId="1" xfId="0" applyFill="1" applyBorder="1"/>
    <xf numFmtId="165" fontId="0" fillId="2" borderId="1" xfId="0" applyNumberFormat="1" applyFill="1" applyBorder="1"/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7" xfId="0" applyFont="1" applyBorder="1"/>
    <xf numFmtId="0" fontId="3" fillId="0" borderId="7" xfId="0" applyFont="1" applyBorder="1"/>
    <xf numFmtId="166" fontId="3" fillId="0" borderId="0" xfId="0" applyNumberFormat="1" applyFont="1"/>
    <xf numFmtId="166" fontId="7" fillId="0" borderId="1" xfId="0" applyNumberFormat="1" applyFont="1" applyBorder="1"/>
    <xf numFmtId="165" fontId="8" fillId="0" borderId="1" xfId="0" applyNumberFormat="1" applyFont="1" applyBorder="1"/>
    <xf numFmtId="0" fontId="9" fillId="0" borderId="1" xfId="0" applyFont="1" applyBorder="1"/>
    <xf numFmtId="165" fontId="9" fillId="0" borderId="1" xfId="0" applyNumberFormat="1" applyFont="1" applyBorder="1"/>
    <xf numFmtId="0" fontId="10" fillId="0" borderId="1" xfId="0" applyFont="1" applyBorder="1"/>
    <xf numFmtId="2" fontId="10" fillId="0" borderId="1" xfId="0" applyNumberFormat="1" applyFont="1" applyBorder="1"/>
    <xf numFmtId="165" fontId="10" fillId="0" borderId="1" xfId="0" applyNumberFormat="1" applyFont="1" applyBorder="1"/>
    <xf numFmtId="2" fontId="10" fillId="0" borderId="1" xfId="0" applyNumberFormat="1" applyFont="1" applyBorder="1" applyAlignment="1">
      <alignment horizontal="right"/>
    </xf>
    <xf numFmtId="167" fontId="10" fillId="0" borderId="1" xfId="1" applyNumberFormat="1" applyFont="1" applyFill="1" applyBorder="1" applyAlignment="1">
      <alignment horizontal="right"/>
    </xf>
    <xf numFmtId="166" fontId="7" fillId="0" borderId="0" xfId="0" applyNumberFormat="1" applyFont="1"/>
    <xf numFmtId="1" fontId="10" fillId="0" borderId="1" xfId="0" applyNumberFormat="1" applyFont="1" applyBorder="1"/>
    <xf numFmtId="166" fontId="11" fillId="0" borderId="1" xfId="0" applyNumberFormat="1" applyFont="1" applyBorder="1"/>
    <xf numFmtId="0" fontId="2" fillId="0" borderId="8" xfId="0" applyFont="1" applyBorder="1"/>
    <xf numFmtId="0" fontId="3" fillId="0" borderId="1" xfId="0" applyFont="1" applyBorder="1" applyAlignment="1">
      <alignment horizontal="center"/>
    </xf>
    <xf numFmtId="166" fontId="11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1D0E-AB8B-4BC6-B49E-17DF4BE16484}">
  <dimension ref="A1:I492"/>
  <sheetViews>
    <sheetView tabSelected="1" zoomScaleNormal="100" workbookViewId="0">
      <selection activeCell="A9" sqref="A9"/>
    </sheetView>
  </sheetViews>
  <sheetFormatPr defaultRowHeight="15" x14ac:dyDescent="0.25"/>
  <cols>
    <col min="1" max="1" width="59.5703125" customWidth="1"/>
    <col min="2" max="2" width="15.140625" customWidth="1"/>
    <col min="3" max="3" width="14.5703125" customWidth="1"/>
    <col min="4" max="4" width="14.42578125" customWidth="1"/>
    <col min="5" max="5" width="10" bestFit="1" customWidth="1"/>
    <col min="6" max="6" width="10.7109375" customWidth="1"/>
    <col min="7" max="7" width="9.85546875" customWidth="1"/>
    <col min="8" max="8" width="10" customWidth="1"/>
    <col min="9" max="9" width="10.42578125" customWidth="1"/>
  </cols>
  <sheetData>
    <row r="1" spans="1:5" s="2" customFormat="1" ht="12.75" customHeight="1" x14ac:dyDescent="0.25">
      <c r="A1" s="46" t="s">
        <v>134</v>
      </c>
      <c r="B1" s="46"/>
      <c r="C1" s="46"/>
      <c r="D1" s="46"/>
      <c r="E1" s="46"/>
    </row>
    <row r="2" spans="1:5" s="2" customFormat="1" ht="12.75" customHeight="1" x14ac:dyDescent="0.25">
      <c r="A2" s="46" t="s">
        <v>135</v>
      </c>
      <c r="B2" s="46"/>
      <c r="C2" s="46"/>
      <c r="D2" s="46"/>
      <c r="E2" s="46"/>
    </row>
    <row r="3" spans="1:5" s="2" customFormat="1" ht="12.75" customHeight="1" x14ac:dyDescent="0.2">
      <c r="A3" s="1"/>
      <c r="B3" s="1"/>
      <c r="C3" s="1"/>
      <c r="D3" s="1"/>
      <c r="E3" s="1"/>
    </row>
    <row r="4" spans="1:5" s="2" customFormat="1" ht="12.75" customHeight="1" x14ac:dyDescent="0.2">
      <c r="A4" s="47" t="s">
        <v>119</v>
      </c>
      <c r="B4" s="47"/>
      <c r="C4" s="47"/>
      <c r="D4" s="47"/>
      <c r="E4" s="47"/>
    </row>
    <row r="5" spans="1:5" s="2" customFormat="1" ht="12.75" customHeight="1" x14ac:dyDescent="0.2">
      <c r="A5" s="1"/>
      <c r="B5" s="1"/>
      <c r="C5" s="1"/>
      <c r="D5" s="1"/>
      <c r="E5" s="1"/>
    </row>
    <row r="6" spans="1:5" s="2" customFormat="1" ht="12.75" customHeight="1" x14ac:dyDescent="0.2">
      <c r="A6" s="47" t="s">
        <v>0</v>
      </c>
      <c r="B6" s="47"/>
      <c r="C6" s="47"/>
      <c r="D6" s="47"/>
      <c r="E6" s="47"/>
    </row>
    <row r="7" spans="1:5" s="2" customFormat="1" ht="12.75" customHeight="1" x14ac:dyDescent="0.2">
      <c r="A7" s="47" t="s">
        <v>1</v>
      </c>
      <c r="B7" s="47"/>
      <c r="C7" s="47"/>
      <c r="D7" s="47"/>
      <c r="E7" s="47"/>
    </row>
    <row r="8" spans="1:5" s="2" customFormat="1" ht="12.75" customHeight="1" x14ac:dyDescent="0.2">
      <c r="B8" s="1"/>
      <c r="C8" s="1"/>
      <c r="D8" s="1"/>
      <c r="E8" s="1"/>
    </row>
    <row r="9" spans="1:5" s="2" customFormat="1" ht="12.75" customHeight="1" x14ac:dyDescent="0.2">
      <c r="A9" s="59" t="s">
        <v>162</v>
      </c>
      <c r="B9" s="1"/>
      <c r="C9" s="1"/>
      <c r="D9" s="1"/>
      <c r="E9" s="1"/>
    </row>
    <row r="10" spans="1:5" s="2" customFormat="1" ht="12.75" customHeight="1" x14ac:dyDescent="0.2">
      <c r="A10" s="1"/>
      <c r="B10" s="1"/>
      <c r="C10" s="1"/>
      <c r="D10" s="1"/>
      <c r="E10" s="1"/>
    </row>
    <row r="11" spans="1:5" s="2" customFormat="1" ht="12.75" customHeight="1" x14ac:dyDescent="0.2">
      <c r="A11" s="26" t="s">
        <v>124</v>
      </c>
      <c r="C11" s="1"/>
      <c r="D11" s="1"/>
      <c r="E11" s="1"/>
    </row>
    <row r="12" spans="1:5" s="2" customFormat="1" ht="12.75" customHeight="1" x14ac:dyDescent="0.2">
      <c r="A12" s="27" t="s">
        <v>127</v>
      </c>
      <c r="C12" s="1"/>
      <c r="D12" s="1"/>
      <c r="E12" s="1"/>
    </row>
    <row r="13" spans="1:5" s="2" customFormat="1" ht="12.75" customHeight="1" x14ac:dyDescent="0.2">
      <c r="A13" s="27" t="s">
        <v>128</v>
      </c>
      <c r="C13" s="1"/>
      <c r="D13" s="1"/>
      <c r="E13" s="1"/>
    </row>
    <row r="14" spans="1:5" s="2" customFormat="1" ht="12.75" customHeight="1" x14ac:dyDescent="0.2">
      <c r="A14" s="27" t="s">
        <v>109</v>
      </c>
      <c r="C14" s="1"/>
      <c r="D14" s="1"/>
      <c r="E14" s="1"/>
    </row>
    <row r="15" spans="1:5" s="2" customFormat="1" ht="12.75" customHeight="1" x14ac:dyDescent="0.2">
      <c r="A15" s="27" t="s">
        <v>110</v>
      </c>
      <c r="C15" s="1"/>
      <c r="D15" s="1"/>
      <c r="E15" s="18"/>
    </row>
    <row r="16" spans="1:5" s="2" customFormat="1" ht="12.75" customHeight="1" x14ac:dyDescent="0.2">
      <c r="A16" s="27" t="s">
        <v>90</v>
      </c>
      <c r="C16" s="1"/>
      <c r="D16" s="1"/>
      <c r="E16" s="1"/>
    </row>
    <row r="17" spans="1:5" s="2" customFormat="1" ht="12.75" customHeight="1" x14ac:dyDescent="0.2">
      <c r="A17" s="9" t="s">
        <v>132</v>
      </c>
      <c r="C17" s="1"/>
      <c r="D17" s="1"/>
      <c r="E17" s="1"/>
    </row>
    <row r="18" spans="1:5" s="2" customFormat="1" ht="12.75" customHeight="1" x14ac:dyDescent="0.2">
      <c r="A18" s="9" t="s">
        <v>136</v>
      </c>
      <c r="C18" s="1"/>
      <c r="D18" s="1"/>
      <c r="E18" s="1"/>
    </row>
    <row r="19" spans="1:5" s="2" customFormat="1" ht="12.75" customHeight="1" x14ac:dyDescent="0.2">
      <c r="A19" s="27" t="s">
        <v>131</v>
      </c>
      <c r="C19" s="1"/>
      <c r="D19" s="1"/>
      <c r="E19" s="1"/>
    </row>
    <row r="20" spans="1:5" s="2" customFormat="1" ht="12.75" customHeight="1" x14ac:dyDescent="0.2">
      <c r="A20" s="27" t="s">
        <v>125</v>
      </c>
      <c r="C20" s="1"/>
      <c r="D20" s="1"/>
      <c r="E20" s="1"/>
    </row>
    <row r="21" spans="1:5" s="2" customFormat="1" ht="12.75" customHeight="1" x14ac:dyDescent="0.2">
      <c r="A21" s="27" t="s">
        <v>130</v>
      </c>
      <c r="C21" s="1"/>
      <c r="D21" s="1"/>
      <c r="E21" s="1"/>
    </row>
    <row r="22" spans="1:5" s="2" customFormat="1" ht="12.75" customHeight="1" x14ac:dyDescent="0.2">
      <c r="A22" s="27" t="s">
        <v>129</v>
      </c>
      <c r="C22" s="1"/>
      <c r="D22" s="1"/>
      <c r="E22" s="1"/>
    </row>
    <row r="23" spans="1:5" s="2" customFormat="1" ht="12.75" customHeight="1" x14ac:dyDescent="0.2">
      <c r="A23" s="9" t="s">
        <v>126</v>
      </c>
      <c r="C23" s="1"/>
      <c r="D23" s="1"/>
      <c r="E23" s="1"/>
    </row>
    <row r="24" spans="1:5" s="2" customFormat="1" ht="12.75" customHeight="1" x14ac:dyDescent="0.2">
      <c r="A24" s="9" t="s">
        <v>117</v>
      </c>
      <c r="C24" s="1"/>
      <c r="D24" s="1"/>
      <c r="E24" s="1"/>
    </row>
    <row r="25" spans="1:5" s="2" customFormat="1" ht="12.75" customHeight="1" x14ac:dyDescent="0.2">
      <c r="A25" s="9" t="s">
        <v>114</v>
      </c>
      <c r="C25" s="1"/>
      <c r="D25" s="1"/>
      <c r="E25" s="1"/>
    </row>
    <row r="26" spans="1:5" s="2" customFormat="1" ht="12.75" customHeight="1" x14ac:dyDescent="0.2">
      <c r="A26" s="9" t="s">
        <v>116</v>
      </c>
      <c r="C26" s="1"/>
      <c r="D26" s="1"/>
      <c r="E26" s="1"/>
    </row>
    <row r="27" spans="1:5" s="2" customFormat="1" ht="12.75" customHeight="1" x14ac:dyDescent="0.2">
      <c r="A27" s="5" t="s">
        <v>150</v>
      </c>
      <c r="E27" s="1"/>
    </row>
    <row r="28" spans="1:5" s="2" customFormat="1" ht="12.75" customHeight="1" x14ac:dyDescent="0.2">
      <c r="A28" s="24"/>
      <c r="E28" s="1"/>
    </row>
    <row r="29" spans="1:5" s="2" customFormat="1" ht="12.75" customHeight="1" x14ac:dyDescent="0.2">
      <c r="B29" s="25"/>
      <c r="E29" s="1"/>
    </row>
    <row r="30" spans="1:5" s="2" customFormat="1" ht="12.75" customHeight="1" x14ac:dyDescent="0.2">
      <c r="A30" s="48" t="s">
        <v>2</v>
      </c>
      <c r="B30" s="49"/>
      <c r="C30" s="49"/>
      <c r="D30" s="50"/>
      <c r="E30" s="7"/>
    </row>
    <row r="31" spans="1:5" s="2" customFormat="1" ht="12.75" customHeight="1" x14ac:dyDescent="0.2">
      <c r="A31" s="5" t="s">
        <v>70</v>
      </c>
      <c r="B31" s="44" t="s">
        <v>3</v>
      </c>
      <c r="C31" s="44" t="s">
        <v>88</v>
      </c>
      <c r="D31" s="44" t="s">
        <v>89</v>
      </c>
    </row>
    <row r="32" spans="1:5" s="2" customFormat="1" ht="12.75" customHeight="1" x14ac:dyDescent="0.2">
      <c r="A32" s="3" t="s">
        <v>137</v>
      </c>
      <c r="B32" s="3"/>
      <c r="C32" s="31">
        <v>906.96</v>
      </c>
      <c r="D32" s="3"/>
    </row>
    <row r="33" spans="1:4" s="2" customFormat="1" ht="12.75" customHeight="1" x14ac:dyDescent="0.2">
      <c r="A33" s="3" t="s">
        <v>138</v>
      </c>
      <c r="B33" s="3" t="s">
        <v>5</v>
      </c>
      <c r="C33" s="35">
        <v>1.24</v>
      </c>
      <c r="D33" s="17">
        <f>ROUND(C32*C33,2)</f>
        <v>1124.6300000000001</v>
      </c>
    </row>
    <row r="34" spans="1:4" s="2" customFormat="1" ht="12.75" customHeight="1" x14ac:dyDescent="0.2">
      <c r="A34" s="3" t="s">
        <v>6</v>
      </c>
      <c r="B34" s="3" t="s">
        <v>5</v>
      </c>
      <c r="C34" s="36">
        <v>1</v>
      </c>
      <c r="D34" s="17">
        <f>ROUND(D33*C34,2)</f>
        <v>1124.6300000000001</v>
      </c>
    </row>
    <row r="35" spans="1:4" s="2" customFormat="1" ht="12.75" customHeight="1" x14ac:dyDescent="0.2">
      <c r="A35" s="3" t="s">
        <v>7</v>
      </c>
      <c r="B35" s="3" t="s">
        <v>5</v>
      </c>
      <c r="C35" s="35">
        <v>1.198</v>
      </c>
      <c r="D35" s="17">
        <f t="shared" ref="D35:D50" si="0">ROUND(D34*C35,2)</f>
        <v>1347.31</v>
      </c>
    </row>
    <row r="36" spans="1:4" s="2" customFormat="1" ht="12.75" customHeight="1" x14ac:dyDescent="0.2">
      <c r="A36" s="3" t="s">
        <v>8</v>
      </c>
      <c r="B36" s="3" t="s">
        <v>5</v>
      </c>
      <c r="C36" s="36">
        <v>1</v>
      </c>
      <c r="D36" s="17">
        <f>ROUND(D35*C36,2)</f>
        <v>1347.31</v>
      </c>
    </row>
    <row r="37" spans="1:4" s="2" customFormat="1" ht="12.75" customHeight="1" x14ac:dyDescent="0.2">
      <c r="A37" s="3" t="s">
        <v>139</v>
      </c>
      <c r="B37" s="3" t="s">
        <v>5</v>
      </c>
      <c r="C37" s="37">
        <v>0.95</v>
      </c>
      <c r="D37" s="17">
        <f>ROUND(D36*C37,2)</f>
        <v>1279.94</v>
      </c>
    </row>
    <row r="38" spans="1:4" s="2" customFormat="1" ht="12.75" customHeight="1" x14ac:dyDescent="0.2">
      <c r="A38" s="3" t="s">
        <v>9</v>
      </c>
      <c r="B38" s="3" t="s">
        <v>5</v>
      </c>
      <c r="C38" s="35">
        <v>0.79</v>
      </c>
      <c r="D38" s="17">
        <f>ROUND(D37*C38,2)</f>
        <v>1011.15</v>
      </c>
    </row>
    <row r="39" spans="1:4" s="2" customFormat="1" ht="12.75" customHeight="1" x14ac:dyDescent="0.2">
      <c r="A39" s="3" t="s">
        <v>10</v>
      </c>
      <c r="B39" s="3" t="s">
        <v>5</v>
      </c>
      <c r="C39" s="35">
        <v>0.76</v>
      </c>
      <c r="D39" s="17">
        <f t="shared" si="0"/>
        <v>768.47</v>
      </c>
    </row>
    <row r="40" spans="1:4" s="2" customFormat="1" ht="12.75" customHeight="1" x14ac:dyDescent="0.2">
      <c r="A40" s="3" t="s">
        <v>106</v>
      </c>
      <c r="B40" s="3" t="s">
        <v>5</v>
      </c>
      <c r="C40" s="37">
        <f>C237</f>
        <v>1.05</v>
      </c>
      <c r="D40" s="17">
        <f>ROUND(D39*C40,2)</f>
        <v>806.89</v>
      </c>
    </row>
    <row r="41" spans="1:4" s="2" customFormat="1" ht="12.75" customHeight="1" x14ac:dyDescent="0.2">
      <c r="A41" s="3" t="s">
        <v>11</v>
      </c>
      <c r="B41" s="3" t="s">
        <v>5</v>
      </c>
      <c r="C41" s="38">
        <v>1</v>
      </c>
      <c r="D41" s="17">
        <f>ROUND(D40*C41,2)</f>
        <v>806.89</v>
      </c>
    </row>
    <row r="42" spans="1:4" s="2" customFormat="1" ht="12.75" customHeight="1" x14ac:dyDescent="0.2">
      <c r="A42" s="3" t="s">
        <v>140</v>
      </c>
      <c r="B42" s="3" t="s">
        <v>5</v>
      </c>
      <c r="C42" s="38">
        <v>1</v>
      </c>
      <c r="D42" s="17">
        <f t="shared" si="0"/>
        <v>806.89</v>
      </c>
    </row>
    <row r="43" spans="1:4" s="2" customFormat="1" ht="12.75" customHeight="1" x14ac:dyDescent="0.2">
      <c r="A43" s="3" t="s">
        <v>141</v>
      </c>
      <c r="B43" s="3" t="s">
        <v>5</v>
      </c>
      <c r="C43" s="38">
        <v>1</v>
      </c>
      <c r="D43" s="17">
        <f t="shared" si="0"/>
        <v>806.89</v>
      </c>
    </row>
    <row r="44" spans="1:4" s="2" customFormat="1" ht="12.75" customHeight="1" x14ac:dyDescent="0.2">
      <c r="A44" s="3" t="s">
        <v>142</v>
      </c>
      <c r="B44" s="3" t="s">
        <v>5</v>
      </c>
      <c r="C44" s="38">
        <v>1</v>
      </c>
      <c r="D44" s="17">
        <f t="shared" si="0"/>
        <v>806.89</v>
      </c>
    </row>
    <row r="45" spans="1:4" s="2" customFormat="1" ht="12.75" customHeight="1" x14ac:dyDescent="0.2">
      <c r="A45" s="3" t="s">
        <v>143</v>
      </c>
      <c r="B45" s="3" t="s">
        <v>5</v>
      </c>
      <c r="C45" s="38">
        <v>1</v>
      </c>
      <c r="D45" s="17">
        <f t="shared" si="0"/>
        <v>806.89</v>
      </c>
    </row>
    <row r="46" spans="1:4" s="2" customFormat="1" ht="12.75" customHeight="1" x14ac:dyDescent="0.2">
      <c r="A46" s="3" t="s">
        <v>144</v>
      </c>
      <c r="B46" s="3" t="s">
        <v>12</v>
      </c>
      <c r="C46" s="39">
        <v>0</v>
      </c>
      <c r="D46" s="17">
        <f>ROUND(D45+C46,2)</f>
        <v>806.89</v>
      </c>
    </row>
    <row r="47" spans="1:4" s="2" customFormat="1" ht="12.75" customHeight="1" x14ac:dyDescent="0.2">
      <c r="A47" s="3" t="s">
        <v>145</v>
      </c>
      <c r="B47" s="3" t="s">
        <v>5</v>
      </c>
      <c r="C47" s="36">
        <v>0.8</v>
      </c>
      <c r="D47" s="17">
        <f>ROUND(C47*D46,2)</f>
        <v>645.51</v>
      </c>
    </row>
    <row r="48" spans="1:4" s="2" customFormat="1" ht="12.75" customHeight="1" x14ac:dyDescent="0.2">
      <c r="A48" s="3" t="s">
        <v>154</v>
      </c>
      <c r="B48" s="3" t="s">
        <v>5</v>
      </c>
      <c r="C48" s="38">
        <v>1</v>
      </c>
      <c r="D48" s="17">
        <f t="shared" si="0"/>
        <v>645.51</v>
      </c>
    </row>
    <row r="49" spans="1:5" s="2" customFormat="1" ht="12.75" customHeight="1" x14ac:dyDescent="0.2">
      <c r="A49" s="3" t="s">
        <v>146</v>
      </c>
      <c r="B49" s="3" t="s">
        <v>5</v>
      </c>
      <c r="C49" s="38">
        <v>1</v>
      </c>
      <c r="D49" s="17">
        <f t="shared" si="0"/>
        <v>645.51</v>
      </c>
    </row>
    <row r="50" spans="1:5" s="2" customFormat="1" ht="12.75" customHeight="1" x14ac:dyDescent="0.2">
      <c r="A50" s="3" t="s">
        <v>147</v>
      </c>
      <c r="B50" s="3" t="s">
        <v>5</v>
      </c>
      <c r="C50" s="38">
        <v>1</v>
      </c>
      <c r="D50" s="17">
        <f t="shared" si="0"/>
        <v>645.51</v>
      </c>
    </row>
    <row r="51" spans="1:5" s="2" customFormat="1" ht="12.75" customHeight="1" x14ac:dyDescent="0.2">
      <c r="A51" s="3" t="s">
        <v>148</v>
      </c>
      <c r="B51" s="3" t="s">
        <v>5</v>
      </c>
      <c r="C51" s="38">
        <v>1</v>
      </c>
      <c r="D51" s="17">
        <f>ROUND(D50*C51,2)</f>
        <v>645.51</v>
      </c>
    </row>
    <row r="52" spans="1:5" s="2" customFormat="1" ht="12.75" customHeight="1" x14ac:dyDescent="0.2">
      <c r="A52" s="8" t="s">
        <v>71</v>
      </c>
      <c r="B52" s="8" t="s">
        <v>72</v>
      </c>
      <c r="C52" s="8"/>
      <c r="D52" s="42">
        <f>D51</f>
        <v>645.51</v>
      </c>
      <c r="E52" s="28"/>
    </row>
    <row r="53" spans="1:5" s="2" customFormat="1" ht="12.75" customHeight="1" x14ac:dyDescent="0.2">
      <c r="A53" s="58" t="s">
        <v>112</v>
      </c>
      <c r="B53" s="58"/>
      <c r="C53" s="58"/>
      <c r="D53" s="58"/>
      <c r="E53" s="57"/>
    </row>
    <row r="54" spans="1:5" s="2" customFormat="1" ht="12.75" customHeight="1" x14ac:dyDescent="0.2">
      <c r="A54" s="24" t="s">
        <v>160</v>
      </c>
      <c r="B54" s="6"/>
      <c r="C54" s="6"/>
      <c r="D54" s="6"/>
      <c r="E54" s="6"/>
    </row>
    <row r="55" spans="1:5" s="2" customFormat="1" ht="12.75" customHeight="1" x14ac:dyDescent="0.2">
      <c r="A55" s="2" t="s">
        <v>161</v>
      </c>
    </row>
    <row r="56" spans="1:5" s="2" customFormat="1" ht="12.75" customHeight="1" x14ac:dyDescent="0.2"/>
    <row r="57" spans="1:5" s="2" customFormat="1" ht="12.75" customHeight="1" x14ac:dyDescent="0.2"/>
    <row r="58" spans="1:5" s="2" customFormat="1" ht="12.75" customHeight="1" x14ac:dyDescent="0.2">
      <c r="A58" s="48" t="s">
        <v>62</v>
      </c>
      <c r="B58" s="49"/>
      <c r="C58" s="49"/>
      <c r="D58" s="49"/>
      <c r="E58" s="29"/>
    </row>
    <row r="59" spans="1:5" s="2" customFormat="1" ht="12.75" customHeight="1" x14ac:dyDescent="0.2">
      <c r="A59" s="4" t="s">
        <v>70</v>
      </c>
      <c r="B59" s="44" t="s">
        <v>3</v>
      </c>
      <c r="C59" s="44" t="s">
        <v>88</v>
      </c>
      <c r="D59" s="44" t="s">
        <v>89</v>
      </c>
    </row>
    <row r="60" spans="1:5" s="2" customFormat="1" ht="12.75" customHeight="1" x14ac:dyDescent="0.2">
      <c r="A60" s="3" t="s">
        <v>4</v>
      </c>
      <c r="B60" s="3"/>
      <c r="C60" s="31">
        <v>869.43</v>
      </c>
      <c r="D60" s="3"/>
    </row>
    <row r="61" spans="1:5" s="2" customFormat="1" ht="12.75" customHeight="1" x14ac:dyDescent="0.2">
      <c r="A61" s="3" t="s">
        <v>13</v>
      </c>
      <c r="B61" s="3" t="s">
        <v>5</v>
      </c>
      <c r="C61" s="37">
        <v>1.1599999999999999</v>
      </c>
      <c r="D61" s="17">
        <f>ROUND(C60*C61,2)</f>
        <v>1008.54</v>
      </c>
    </row>
    <row r="62" spans="1:5" s="2" customFormat="1" ht="12.75" customHeight="1" x14ac:dyDescent="0.2">
      <c r="A62" s="3" t="s">
        <v>6</v>
      </c>
      <c r="B62" s="3" t="s">
        <v>5</v>
      </c>
      <c r="C62" s="36">
        <v>0.6</v>
      </c>
      <c r="D62" s="17">
        <f>ROUND(D61*C62,2)</f>
        <v>605.12</v>
      </c>
    </row>
    <row r="63" spans="1:5" s="2" customFormat="1" ht="12.75" customHeight="1" x14ac:dyDescent="0.2">
      <c r="A63" s="3" t="s">
        <v>14</v>
      </c>
      <c r="B63" s="3" t="s">
        <v>5</v>
      </c>
      <c r="C63" s="37">
        <v>1.0820000000000001</v>
      </c>
      <c r="D63" s="17">
        <f t="shared" ref="D63:D75" si="1">ROUND(D62*C63,2)</f>
        <v>654.74</v>
      </c>
    </row>
    <row r="64" spans="1:5" s="2" customFormat="1" ht="12.75" customHeight="1" x14ac:dyDescent="0.2">
      <c r="A64" s="3" t="s">
        <v>8</v>
      </c>
      <c r="B64" s="3" t="s">
        <v>5</v>
      </c>
      <c r="C64" s="38">
        <v>1</v>
      </c>
      <c r="D64" s="17">
        <f t="shared" si="1"/>
        <v>654.74</v>
      </c>
    </row>
    <row r="65" spans="1:5" s="2" customFormat="1" ht="12.75" customHeight="1" x14ac:dyDescent="0.2">
      <c r="A65" s="3" t="s">
        <v>15</v>
      </c>
      <c r="B65" s="3" t="s">
        <v>5</v>
      </c>
      <c r="C65" s="35">
        <v>0.79</v>
      </c>
      <c r="D65" s="17">
        <f t="shared" si="1"/>
        <v>517.24</v>
      </c>
    </row>
    <row r="66" spans="1:5" s="2" customFormat="1" ht="12.75" customHeight="1" x14ac:dyDescent="0.2">
      <c r="A66" s="3" t="s">
        <v>16</v>
      </c>
      <c r="B66" s="3" t="s">
        <v>5</v>
      </c>
      <c r="C66" s="36">
        <v>0.75</v>
      </c>
      <c r="D66" s="17">
        <f t="shared" si="1"/>
        <v>387.93</v>
      </c>
    </row>
    <row r="67" spans="1:5" s="2" customFormat="1" ht="12.75" customHeight="1" x14ac:dyDescent="0.2">
      <c r="A67" s="3" t="s">
        <v>105</v>
      </c>
      <c r="B67" s="3" t="s">
        <v>5</v>
      </c>
      <c r="C67" s="37">
        <f>D237</f>
        <v>0.97199999999999998</v>
      </c>
      <c r="D67" s="17">
        <f t="shared" si="1"/>
        <v>377.07</v>
      </c>
    </row>
    <row r="68" spans="1:5" s="2" customFormat="1" ht="12.75" customHeight="1" x14ac:dyDescent="0.2">
      <c r="A68" s="3" t="s">
        <v>17</v>
      </c>
      <c r="B68" s="3" t="s">
        <v>5</v>
      </c>
      <c r="C68" s="38">
        <v>1</v>
      </c>
      <c r="D68" s="17">
        <f t="shared" si="1"/>
        <v>377.07</v>
      </c>
    </row>
    <row r="69" spans="1:5" s="2" customFormat="1" ht="12.75" customHeight="1" x14ac:dyDescent="0.2">
      <c r="A69" s="3" t="s">
        <v>18</v>
      </c>
      <c r="B69" s="3" t="s">
        <v>5</v>
      </c>
      <c r="C69" s="38">
        <v>1</v>
      </c>
      <c r="D69" s="17">
        <f t="shared" si="1"/>
        <v>377.07</v>
      </c>
    </row>
    <row r="70" spans="1:5" s="2" customFormat="1" ht="12.75" customHeight="1" x14ac:dyDescent="0.2">
      <c r="A70" s="3" t="s">
        <v>63</v>
      </c>
      <c r="B70" s="3" t="s">
        <v>5</v>
      </c>
      <c r="C70" s="38">
        <v>1</v>
      </c>
      <c r="D70" s="17">
        <f t="shared" si="1"/>
        <v>377.07</v>
      </c>
    </row>
    <row r="71" spans="1:5" s="2" customFormat="1" ht="12.75" customHeight="1" x14ac:dyDescent="0.2">
      <c r="A71" s="3" t="s">
        <v>19</v>
      </c>
      <c r="B71" s="3" t="s">
        <v>5</v>
      </c>
      <c r="C71" s="36">
        <v>0.8</v>
      </c>
      <c r="D71" s="17">
        <f t="shared" si="1"/>
        <v>301.66000000000003</v>
      </c>
    </row>
    <row r="72" spans="1:5" s="2" customFormat="1" ht="12.75" customHeight="1" x14ac:dyDescent="0.2">
      <c r="A72" s="3" t="s">
        <v>155</v>
      </c>
      <c r="B72" s="3" t="s">
        <v>5</v>
      </c>
      <c r="C72" s="38">
        <v>1</v>
      </c>
      <c r="D72" s="17">
        <f t="shared" si="1"/>
        <v>301.66000000000003</v>
      </c>
    </row>
    <row r="73" spans="1:5" s="2" customFormat="1" ht="12.75" customHeight="1" x14ac:dyDescent="0.2">
      <c r="A73" s="3" t="s">
        <v>20</v>
      </c>
      <c r="B73" s="3" t="s">
        <v>5</v>
      </c>
      <c r="C73" s="38">
        <v>1</v>
      </c>
      <c r="D73" s="17">
        <f t="shared" si="1"/>
        <v>301.66000000000003</v>
      </c>
    </row>
    <row r="74" spans="1:5" s="2" customFormat="1" ht="12.75" customHeight="1" x14ac:dyDescent="0.2">
      <c r="A74" s="3" t="s">
        <v>21</v>
      </c>
      <c r="B74" s="3" t="s">
        <v>5</v>
      </c>
      <c r="C74" s="38">
        <v>1</v>
      </c>
      <c r="D74" s="17">
        <f t="shared" si="1"/>
        <v>301.66000000000003</v>
      </c>
    </row>
    <row r="75" spans="1:5" s="2" customFormat="1" ht="12.75" customHeight="1" x14ac:dyDescent="0.2">
      <c r="A75" s="3" t="s">
        <v>22</v>
      </c>
      <c r="B75" s="3" t="s">
        <v>5</v>
      </c>
      <c r="C75" s="38">
        <v>1</v>
      </c>
      <c r="D75" s="17">
        <f t="shared" si="1"/>
        <v>301.66000000000003</v>
      </c>
    </row>
    <row r="76" spans="1:5" s="2" customFormat="1" ht="12.75" customHeight="1" x14ac:dyDescent="0.2">
      <c r="A76" s="4" t="s">
        <v>73</v>
      </c>
      <c r="B76" s="4" t="s">
        <v>72</v>
      </c>
      <c r="C76" s="10"/>
      <c r="D76" s="42">
        <f>D75</f>
        <v>301.66000000000003</v>
      </c>
      <c r="E76" s="28"/>
    </row>
    <row r="77" spans="1:5" s="2" customFormat="1" ht="12.75" customHeight="1" x14ac:dyDescent="0.2">
      <c r="A77" s="58" t="s">
        <v>111</v>
      </c>
      <c r="B77" s="58"/>
      <c r="C77" s="58"/>
      <c r="D77" s="58"/>
      <c r="E77" s="57"/>
    </row>
    <row r="78" spans="1:5" s="2" customFormat="1" ht="12.75" customHeight="1" x14ac:dyDescent="0.2">
      <c r="A78" s="24" t="s">
        <v>160</v>
      </c>
      <c r="B78" s="6"/>
      <c r="C78" s="6"/>
      <c r="D78" s="6"/>
      <c r="E78" s="6"/>
    </row>
    <row r="79" spans="1:5" s="2" customFormat="1" ht="12.75" customHeight="1" x14ac:dyDescent="0.2">
      <c r="A79" s="2" t="s">
        <v>161</v>
      </c>
      <c r="B79" s="7"/>
      <c r="C79" s="7"/>
      <c r="D79" s="7"/>
      <c r="E79" s="7"/>
    </row>
    <row r="80" spans="1:5" s="2" customFormat="1" ht="12.75" customHeight="1" x14ac:dyDescent="0.2">
      <c r="B80" s="7"/>
      <c r="C80" s="7"/>
      <c r="D80" s="7"/>
      <c r="E80" s="7"/>
    </row>
    <row r="81" spans="1:5" s="2" customFormat="1" ht="12.75" customHeight="1" x14ac:dyDescent="0.2"/>
    <row r="82" spans="1:5" s="2" customFormat="1" ht="12.75" customHeight="1" x14ac:dyDescent="0.2">
      <c r="A82" s="48" t="s">
        <v>64</v>
      </c>
      <c r="B82" s="49"/>
      <c r="C82" s="49"/>
      <c r="D82" s="49"/>
      <c r="E82" s="29"/>
    </row>
    <row r="83" spans="1:5" s="2" customFormat="1" ht="12.75" customHeight="1" x14ac:dyDescent="0.2">
      <c r="A83" s="4" t="s">
        <v>70</v>
      </c>
      <c r="B83" s="44" t="s">
        <v>3</v>
      </c>
      <c r="C83" s="44" t="s">
        <v>88</v>
      </c>
      <c r="D83" s="44" t="s">
        <v>89</v>
      </c>
    </row>
    <row r="84" spans="1:5" s="2" customFormat="1" ht="12.75" customHeight="1" x14ac:dyDescent="0.2">
      <c r="A84" s="3" t="s">
        <v>4</v>
      </c>
      <c r="B84" s="3"/>
      <c r="C84" s="31">
        <v>300.95999999999998</v>
      </c>
      <c r="D84" s="3"/>
    </row>
    <row r="85" spans="1:5" s="2" customFormat="1" ht="12.75" customHeight="1" x14ac:dyDescent="0.2">
      <c r="A85" s="3" t="s">
        <v>23</v>
      </c>
      <c r="B85" s="3" t="s">
        <v>5</v>
      </c>
      <c r="C85" s="37">
        <v>0.94</v>
      </c>
      <c r="D85" s="17">
        <f>ROUND(C84*C85,2)</f>
        <v>282.89999999999998</v>
      </c>
    </row>
    <row r="86" spans="1:5" s="2" customFormat="1" ht="12.75" customHeight="1" x14ac:dyDescent="0.2">
      <c r="A86" s="3" t="s">
        <v>6</v>
      </c>
      <c r="B86" s="3" t="s">
        <v>5</v>
      </c>
      <c r="C86" s="36">
        <v>0.72</v>
      </c>
      <c r="D86" s="17">
        <f>ROUND(D85*C86,2)</f>
        <v>203.69</v>
      </c>
    </row>
    <row r="87" spans="1:5" s="2" customFormat="1" ht="12.75" customHeight="1" x14ac:dyDescent="0.2">
      <c r="A87" s="3" t="s">
        <v>7</v>
      </c>
      <c r="B87" s="3" t="s">
        <v>5</v>
      </c>
      <c r="C87" s="37">
        <v>0.83099999999999996</v>
      </c>
      <c r="D87" s="17">
        <f t="shared" ref="D87:D99" si="2">ROUND(D86*C87,2)</f>
        <v>169.27</v>
      </c>
    </row>
    <row r="88" spans="1:5" s="2" customFormat="1" ht="12.75" customHeight="1" x14ac:dyDescent="0.2">
      <c r="A88" s="3" t="s">
        <v>8</v>
      </c>
      <c r="B88" s="3" t="s">
        <v>5</v>
      </c>
      <c r="C88" s="38">
        <v>1</v>
      </c>
      <c r="D88" s="17">
        <f t="shared" si="2"/>
        <v>169.27</v>
      </c>
    </row>
    <row r="89" spans="1:5" s="2" customFormat="1" ht="12.75" customHeight="1" x14ac:dyDescent="0.2">
      <c r="A89" s="3" t="s">
        <v>15</v>
      </c>
      <c r="B89" s="3" t="s">
        <v>5</v>
      </c>
      <c r="C89" s="35">
        <v>0.79</v>
      </c>
      <c r="D89" s="17">
        <f t="shared" si="2"/>
        <v>133.72</v>
      </c>
    </row>
    <row r="90" spans="1:5" s="2" customFormat="1" ht="12.75" customHeight="1" x14ac:dyDescent="0.2">
      <c r="A90" s="3" t="s">
        <v>16</v>
      </c>
      <c r="B90" s="3" t="s">
        <v>5</v>
      </c>
      <c r="C90" s="36">
        <v>0.71</v>
      </c>
      <c r="D90" s="17">
        <f t="shared" si="2"/>
        <v>94.94</v>
      </c>
    </row>
    <row r="91" spans="1:5" s="2" customFormat="1" ht="12.75" customHeight="1" x14ac:dyDescent="0.2">
      <c r="A91" s="3" t="s">
        <v>105</v>
      </c>
      <c r="B91" s="3" t="s">
        <v>5</v>
      </c>
      <c r="C91" s="37">
        <f>E237</f>
        <v>0.76200000000000001</v>
      </c>
      <c r="D91" s="17">
        <f t="shared" si="2"/>
        <v>72.34</v>
      </c>
    </row>
    <row r="92" spans="1:5" s="2" customFormat="1" ht="12.75" customHeight="1" x14ac:dyDescent="0.2">
      <c r="A92" s="3" t="s">
        <v>17</v>
      </c>
      <c r="B92" s="3" t="s">
        <v>5</v>
      </c>
      <c r="C92" s="38">
        <v>1</v>
      </c>
      <c r="D92" s="17">
        <f t="shared" si="2"/>
        <v>72.34</v>
      </c>
    </row>
    <row r="93" spans="1:5" s="2" customFormat="1" ht="12.75" customHeight="1" x14ac:dyDescent="0.2">
      <c r="A93" s="3" t="s">
        <v>18</v>
      </c>
      <c r="B93" s="3" t="s">
        <v>5</v>
      </c>
      <c r="C93" s="38">
        <v>1</v>
      </c>
      <c r="D93" s="17">
        <f t="shared" si="2"/>
        <v>72.34</v>
      </c>
    </row>
    <row r="94" spans="1:5" s="2" customFormat="1" ht="12.75" customHeight="1" x14ac:dyDescent="0.2">
      <c r="A94" s="3" t="s">
        <v>63</v>
      </c>
      <c r="B94" s="3" t="s">
        <v>5</v>
      </c>
      <c r="C94" s="38">
        <v>1</v>
      </c>
      <c r="D94" s="17">
        <f t="shared" si="2"/>
        <v>72.34</v>
      </c>
    </row>
    <row r="95" spans="1:5" s="2" customFormat="1" ht="12.75" customHeight="1" x14ac:dyDescent="0.2">
      <c r="A95" s="3" t="s">
        <v>19</v>
      </c>
      <c r="B95" s="3" t="s">
        <v>5</v>
      </c>
      <c r="C95" s="36">
        <v>0.8</v>
      </c>
      <c r="D95" s="17">
        <f t="shared" si="2"/>
        <v>57.87</v>
      </c>
    </row>
    <row r="96" spans="1:5" s="2" customFormat="1" ht="12.75" customHeight="1" x14ac:dyDescent="0.2">
      <c r="A96" s="3" t="s">
        <v>155</v>
      </c>
      <c r="B96" s="3" t="s">
        <v>5</v>
      </c>
      <c r="C96" s="38">
        <v>1</v>
      </c>
      <c r="D96" s="17">
        <f t="shared" si="2"/>
        <v>57.87</v>
      </c>
    </row>
    <row r="97" spans="1:5" s="2" customFormat="1" ht="12.75" customHeight="1" x14ac:dyDescent="0.2">
      <c r="A97" s="3" t="s">
        <v>20</v>
      </c>
      <c r="B97" s="3" t="s">
        <v>5</v>
      </c>
      <c r="C97" s="38">
        <v>1</v>
      </c>
      <c r="D97" s="17">
        <f t="shared" si="2"/>
        <v>57.87</v>
      </c>
    </row>
    <row r="98" spans="1:5" s="2" customFormat="1" ht="12.75" customHeight="1" x14ac:dyDescent="0.2">
      <c r="A98" s="3" t="s">
        <v>21</v>
      </c>
      <c r="B98" s="3" t="s">
        <v>5</v>
      </c>
      <c r="C98" s="38">
        <v>1</v>
      </c>
      <c r="D98" s="17">
        <f t="shared" si="2"/>
        <v>57.87</v>
      </c>
    </row>
    <row r="99" spans="1:5" s="2" customFormat="1" ht="12.75" customHeight="1" x14ac:dyDescent="0.2">
      <c r="A99" s="3" t="s">
        <v>22</v>
      </c>
      <c r="B99" s="3" t="s">
        <v>5</v>
      </c>
      <c r="C99" s="38">
        <v>1</v>
      </c>
      <c r="D99" s="17">
        <f t="shared" si="2"/>
        <v>57.87</v>
      </c>
    </row>
    <row r="100" spans="1:5" s="2" customFormat="1" ht="12.75" customHeight="1" x14ac:dyDescent="0.2">
      <c r="A100" s="4" t="s">
        <v>74</v>
      </c>
      <c r="B100" s="4" t="s">
        <v>72</v>
      </c>
      <c r="C100" s="10"/>
      <c r="D100" s="42">
        <f>D99</f>
        <v>57.87</v>
      </c>
      <c r="E100" s="28"/>
    </row>
    <row r="101" spans="1:5" s="2" customFormat="1" ht="12.75" customHeight="1" x14ac:dyDescent="0.2">
      <c r="A101" s="58" t="s">
        <v>113</v>
      </c>
      <c r="B101" s="58"/>
      <c r="C101" s="58"/>
      <c r="D101" s="58"/>
      <c r="E101" s="57"/>
    </row>
    <row r="102" spans="1:5" s="2" customFormat="1" ht="12.75" customHeight="1" x14ac:dyDescent="0.2">
      <c r="A102" s="24" t="s">
        <v>160</v>
      </c>
      <c r="B102" s="6"/>
      <c r="C102" s="6"/>
      <c r="D102" s="6"/>
      <c r="E102" s="6"/>
    </row>
    <row r="103" spans="1:5" s="2" customFormat="1" ht="12.75" customHeight="1" x14ac:dyDescent="0.2">
      <c r="A103" s="2" t="s">
        <v>161</v>
      </c>
    </row>
    <row r="104" spans="1:5" s="2" customFormat="1" ht="12.75" customHeight="1" x14ac:dyDescent="0.2"/>
    <row r="105" spans="1:5" s="2" customFormat="1" ht="12.75" customHeight="1" x14ac:dyDescent="0.2"/>
    <row r="106" spans="1:5" s="2" customFormat="1" ht="12.75" customHeight="1" x14ac:dyDescent="0.2">
      <c r="A106" s="48" t="s">
        <v>80</v>
      </c>
      <c r="B106" s="49"/>
      <c r="C106" s="49"/>
      <c r="D106" s="50"/>
      <c r="E106" s="29"/>
    </row>
    <row r="107" spans="1:5" s="2" customFormat="1" ht="12.75" customHeight="1" x14ac:dyDescent="0.2">
      <c r="A107" s="4" t="s">
        <v>70</v>
      </c>
      <c r="B107" s="44" t="s">
        <v>3</v>
      </c>
      <c r="C107" s="44" t="s">
        <v>88</v>
      </c>
      <c r="D107" s="44" t="s">
        <v>89</v>
      </c>
    </row>
    <row r="108" spans="1:5" s="2" customFormat="1" ht="12.75" customHeight="1" x14ac:dyDescent="0.2">
      <c r="A108" s="3" t="s">
        <v>4</v>
      </c>
      <c r="B108" s="3"/>
      <c r="C108" s="31">
        <v>6.74</v>
      </c>
      <c r="D108" s="3"/>
    </row>
    <row r="109" spans="1:5" s="2" customFormat="1" ht="12.75" customHeight="1" x14ac:dyDescent="0.2">
      <c r="A109" s="3" t="s">
        <v>24</v>
      </c>
      <c r="B109" s="3" t="s">
        <v>5</v>
      </c>
      <c r="C109" s="38">
        <v>1</v>
      </c>
      <c r="D109" s="17">
        <f>ROUND(C108*C109,2)</f>
        <v>6.74</v>
      </c>
    </row>
    <row r="110" spans="1:5" s="2" customFormat="1" ht="12.75" customHeight="1" x14ac:dyDescent="0.2">
      <c r="A110" s="3" t="s">
        <v>25</v>
      </c>
      <c r="B110" s="3" t="s">
        <v>5</v>
      </c>
      <c r="C110" s="37">
        <v>0.71899999999999997</v>
      </c>
      <c r="D110" s="17">
        <f>ROUND(D109*C110,2)</f>
        <v>4.8499999999999996</v>
      </c>
    </row>
    <row r="111" spans="1:5" s="2" customFormat="1" ht="12.75" customHeight="1" x14ac:dyDescent="0.2">
      <c r="A111" s="3" t="s">
        <v>26</v>
      </c>
      <c r="B111" s="3" t="s">
        <v>5</v>
      </c>
      <c r="C111" s="38">
        <v>1</v>
      </c>
      <c r="D111" s="17">
        <f t="shared" ref="D111:D115" si="3">ROUND(D110*C111,2)</f>
        <v>4.8499999999999996</v>
      </c>
    </row>
    <row r="112" spans="1:5" s="2" customFormat="1" ht="12.75" customHeight="1" x14ac:dyDescent="0.2">
      <c r="A112" s="3" t="s">
        <v>65</v>
      </c>
      <c r="B112" s="3" t="s">
        <v>5</v>
      </c>
      <c r="C112" s="38">
        <v>1</v>
      </c>
      <c r="D112" s="17">
        <f t="shared" si="3"/>
        <v>4.8499999999999996</v>
      </c>
    </row>
    <row r="113" spans="1:5" s="2" customFormat="1" ht="12.75" customHeight="1" x14ac:dyDescent="0.2">
      <c r="A113" s="3" t="s">
        <v>27</v>
      </c>
      <c r="B113" s="3" t="s">
        <v>5</v>
      </c>
      <c r="C113" s="36">
        <v>0.8</v>
      </c>
      <c r="D113" s="17">
        <f t="shared" si="3"/>
        <v>3.88</v>
      </c>
    </row>
    <row r="114" spans="1:5" s="2" customFormat="1" ht="12.75" customHeight="1" x14ac:dyDescent="0.2">
      <c r="A114" s="3" t="s">
        <v>28</v>
      </c>
      <c r="B114" s="3" t="s">
        <v>5</v>
      </c>
      <c r="C114" s="38">
        <v>1</v>
      </c>
      <c r="D114" s="17">
        <f t="shared" si="3"/>
        <v>3.88</v>
      </c>
    </row>
    <row r="115" spans="1:5" s="2" customFormat="1" ht="12.75" customHeight="1" x14ac:dyDescent="0.2">
      <c r="A115" s="3" t="s">
        <v>29</v>
      </c>
      <c r="B115" s="3" t="s">
        <v>5</v>
      </c>
      <c r="C115" s="38">
        <v>1</v>
      </c>
      <c r="D115" s="17">
        <f t="shared" si="3"/>
        <v>3.88</v>
      </c>
    </row>
    <row r="116" spans="1:5" s="2" customFormat="1" ht="12.75" customHeight="1" x14ac:dyDescent="0.2">
      <c r="A116" s="4" t="s">
        <v>84</v>
      </c>
      <c r="B116" s="4" t="s">
        <v>72</v>
      </c>
      <c r="C116" s="10"/>
      <c r="D116" s="42">
        <f>D115</f>
        <v>3.88</v>
      </c>
    </row>
    <row r="117" spans="1:5" s="2" customFormat="1" ht="12.75" customHeight="1" x14ac:dyDescent="0.2"/>
    <row r="118" spans="1:5" s="2" customFormat="1" ht="12.75" customHeight="1" x14ac:dyDescent="0.2"/>
    <row r="119" spans="1:5" s="2" customFormat="1" ht="12.75" customHeight="1" x14ac:dyDescent="0.2">
      <c r="A119" s="48" t="s">
        <v>30</v>
      </c>
      <c r="B119" s="49"/>
      <c r="C119" s="49"/>
      <c r="D119" s="50"/>
    </row>
    <row r="120" spans="1:5" s="2" customFormat="1" ht="12.75" customHeight="1" x14ac:dyDescent="0.2">
      <c r="A120" s="4" t="s">
        <v>70</v>
      </c>
      <c r="B120" s="44" t="s">
        <v>3</v>
      </c>
      <c r="C120" s="44" t="s">
        <v>88</v>
      </c>
      <c r="D120" s="44" t="s">
        <v>89</v>
      </c>
    </row>
    <row r="121" spans="1:5" s="2" customFormat="1" ht="12.75" customHeight="1" x14ac:dyDescent="0.2">
      <c r="A121" s="3" t="s">
        <v>4</v>
      </c>
      <c r="B121" s="3"/>
      <c r="C121" s="40">
        <v>93.29</v>
      </c>
      <c r="D121" s="3"/>
    </row>
    <row r="122" spans="1:5" s="2" customFormat="1" ht="12.75" customHeight="1" x14ac:dyDescent="0.2">
      <c r="A122" s="3" t="s">
        <v>31</v>
      </c>
      <c r="B122" s="3" t="s">
        <v>5</v>
      </c>
      <c r="C122" s="36">
        <v>1</v>
      </c>
      <c r="D122" s="17">
        <f>ROUND(C121*C122,2)</f>
        <v>93.29</v>
      </c>
    </row>
    <row r="123" spans="1:5" s="2" customFormat="1" ht="12.75" customHeight="1" x14ac:dyDescent="0.2">
      <c r="A123" s="3" t="s">
        <v>6</v>
      </c>
      <c r="B123" s="3" t="s">
        <v>5</v>
      </c>
      <c r="C123" s="36">
        <v>1</v>
      </c>
      <c r="D123" s="17">
        <f>ROUND(D122*C123,2)</f>
        <v>93.29</v>
      </c>
    </row>
    <row r="124" spans="1:5" s="2" customFormat="1" ht="12.75" customHeight="1" x14ac:dyDescent="0.2">
      <c r="A124" s="3" t="s">
        <v>7</v>
      </c>
      <c r="B124" s="3" t="s">
        <v>5</v>
      </c>
      <c r="C124" s="37">
        <v>1.2</v>
      </c>
      <c r="D124" s="17">
        <f t="shared" ref="D124:D138" si="4">ROUND(D123*C124,2)</f>
        <v>111.95</v>
      </c>
    </row>
    <row r="125" spans="1:5" s="2" customFormat="1" ht="12.75" customHeight="1" x14ac:dyDescent="0.2">
      <c r="A125" s="3" t="s">
        <v>8</v>
      </c>
      <c r="B125" s="3" t="s">
        <v>5</v>
      </c>
      <c r="C125" s="36">
        <v>1</v>
      </c>
      <c r="D125" s="17">
        <f t="shared" si="4"/>
        <v>111.95</v>
      </c>
    </row>
    <row r="126" spans="1:5" s="2" customFormat="1" ht="12.75" customHeight="1" x14ac:dyDescent="0.2">
      <c r="A126" s="3" t="s">
        <v>32</v>
      </c>
      <c r="B126" s="3" t="s">
        <v>5</v>
      </c>
      <c r="C126" s="38">
        <v>1</v>
      </c>
      <c r="D126" s="17">
        <f t="shared" si="4"/>
        <v>111.95</v>
      </c>
    </row>
    <row r="127" spans="1:5" s="2" customFormat="1" ht="12.75" customHeight="1" x14ac:dyDescent="0.2">
      <c r="A127" s="3" t="s">
        <v>9</v>
      </c>
      <c r="B127" s="3" t="s">
        <v>5</v>
      </c>
      <c r="C127" s="35">
        <v>0.79</v>
      </c>
      <c r="D127" s="17">
        <f t="shared" si="4"/>
        <v>88.44</v>
      </c>
    </row>
    <row r="128" spans="1:5" s="2" customFormat="1" ht="12.75" customHeight="1" x14ac:dyDescent="0.2">
      <c r="A128" s="3" t="s">
        <v>10</v>
      </c>
      <c r="B128" s="3" t="s">
        <v>5</v>
      </c>
      <c r="C128" s="36">
        <v>0.67</v>
      </c>
      <c r="D128" s="17">
        <f t="shared" si="4"/>
        <v>59.25</v>
      </c>
      <c r="E128" s="7"/>
    </row>
    <row r="129" spans="1:5" s="2" customFormat="1" ht="12.75" customHeight="1" x14ac:dyDescent="0.2">
      <c r="A129" s="3" t="s">
        <v>106</v>
      </c>
      <c r="B129" s="3" t="s">
        <v>5</v>
      </c>
      <c r="C129" s="37">
        <f>F237</f>
        <v>0.90800000000000003</v>
      </c>
      <c r="D129" s="17">
        <f t="shared" si="4"/>
        <v>53.8</v>
      </c>
    </row>
    <row r="130" spans="1:5" s="2" customFormat="1" ht="12.75" customHeight="1" x14ac:dyDescent="0.2">
      <c r="A130" s="3" t="s">
        <v>11</v>
      </c>
      <c r="B130" s="3" t="s">
        <v>5</v>
      </c>
      <c r="C130" s="38">
        <v>1</v>
      </c>
      <c r="D130" s="17">
        <f t="shared" si="4"/>
        <v>53.8</v>
      </c>
      <c r="E130" s="29"/>
    </row>
    <row r="131" spans="1:5" s="2" customFormat="1" ht="12.75" customHeight="1" x14ac:dyDescent="0.2">
      <c r="A131" s="3" t="s">
        <v>61</v>
      </c>
      <c r="B131" s="3" t="s">
        <v>5</v>
      </c>
      <c r="C131" s="38">
        <v>1</v>
      </c>
      <c r="D131" s="17">
        <f t="shared" si="4"/>
        <v>53.8</v>
      </c>
    </row>
    <row r="132" spans="1:5" s="2" customFormat="1" ht="12.75" customHeight="1" x14ac:dyDescent="0.2">
      <c r="A132" s="3" t="s">
        <v>33</v>
      </c>
      <c r="B132" s="3" t="s">
        <v>5</v>
      </c>
      <c r="C132" s="38">
        <v>1</v>
      </c>
      <c r="D132" s="17">
        <f t="shared" si="4"/>
        <v>53.8</v>
      </c>
    </row>
    <row r="133" spans="1:5" s="2" customFormat="1" ht="12.75" customHeight="1" x14ac:dyDescent="0.2">
      <c r="A133" s="3" t="s">
        <v>66</v>
      </c>
      <c r="B133" s="3" t="s">
        <v>5</v>
      </c>
      <c r="C133" s="38">
        <v>1</v>
      </c>
      <c r="D133" s="17">
        <f t="shared" si="4"/>
        <v>53.8</v>
      </c>
    </row>
    <row r="134" spans="1:5" s="2" customFormat="1" ht="12.75" customHeight="1" x14ac:dyDescent="0.2">
      <c r="A134" s="3" t="s">
        <v>34</v>
      </c>
      <c r="B134" s="3" t="s">
        <v>5</v>
      </c>
      <c r="C134" s="36">
        <v>0.8</v>
      </c>
      <c r="D134" s="17">
        <f t="shared" si="4"/>
        <v>43.04</v>
      </c>
    </row>
    <row r="135" spans="1:5" s="2" customFormat="1" ht="12.75" customHeight="1" x14ac:dyDescent="0.2">
      <c r="A135" s="3" t="s">
        <v>156</v>
      </c>
      <c r="B135" s="3" t="s">
        <v>5</v>
      </c>
      <c r="C135" s="38">
        <v>1</v>
      </c>
      <c r="D135" s="17">
        <f t="shared" si="4"/>
        <v>43.04</v>
      </c>
    </row>
    <row r="136" spans="1:5" s="2" customFormat="1" ht="12.75" customHeight="1" x14ac:dyDescent="0.2">
      <c r="A136" s="3" t="s">
        <v>35</v>
      </c>
      <c r="B136" s="3" t="s">
        <v>5</v>
      </c>
      <c r="C136" s="38">
        <v>1</v>
      </c>
      <c r="D136" s="17">
        <f t="shared" si="4"/>
        <v>43.04</v>
      </c>
    </row>
    <row r="137" spans="1:5" s="2" customFormat="1" ht="12.75" customHeight="1" x14ac:dyDescent="0.2">
      <c r="A137" s="3" t="s">
        <v>36</v>
      </c>
      <c r="B137" s="3" t="s">
        <v>5</v>
      </c>
      <c r="C137" s="38">
        <v>1</v>
      </c>
      <c r="D137" s="17">
        <f t="shared" si="4"/>
        <v>43.04</v>
      </c>
    </row>
    <row r="138" spans="1:5" s="2" customFormat="1" ht="12.75" customHeight="1" x14ac:dyDescent="0.2">
      <c r="A138" s="3" t="s">
        <v>37</v>
      </c>
      <c r="B138" s="3" t="s">
        <v>5</v>
      </c>
      <c r="C138" s="38">
        <v>1</v>
      </c>
      <c r="D138" s="17">
        <f t="shared" si="4"/>
        <v>43.04</v>
      </c>
    </row>
    <row r="139" spans="1:5" s="2" customFormat="1" ht="12.75" customHeight="1" x14ac:dyDescent="0.2">
      <c r="A139" s="4" t="s">
        <v>75</v>
      </c>
      <c r="B139" s="4" t="s">
        <v>72</v>
      </c>
      <c r="C139" s="10"/>
      <c r="D139" s="42">
        <f>D138</f>
        <v>43.04</v>
      </c>
    </row>
    <row r="140" spans="1:5" s="2" customFormat="1" ht="12.75" customHeight="1" x14ac:dyDescent="0.2">
      <c r="A140" s="24" t="s">
        <v>160</v>
      </c>
      <c r="B140" s="7"/>
      <c r="C140" s="12"/>
      <c r="D140" s="30"/>
    </row>
    <row r="141" spans="1:5" s="2" customFormat="1" ht="12.75" customHeight="1" x14ac:dyDescent="0.2">
      <c r="A141" s="2" t="s">
        <v>161</v>
      </c>
      <c r="B141" s="16"/>
      <c r="C141" s="7"/>
      <c r="D141" s="12"/>
    </row>
    <row r="142" spans="1:5" s="2" customFormat="1" ht="12.75" customHeight="1" x14ac:dyDescent="0.2">
      <c r="B142" s="16"/>
      <c r="C142" s="7"/>
      <c r="D142" s="12"/>
    </row>
    <row r="143" spans="1:5" s="2" customFormat="1" ht="12.75" customHeight="1" x14ac:dyDescent="0.2"/>
    <row r="144" spans="1:5" s="2" customFormat="1" ht="12.75" customHeight="1" x14ac:dyDescent="0.2">
      <c r="A144" s="48" t="s">
        <v>81</v>
      </c>
      <c r="B144" s="49"/>
      <c r="C144" s="49"/>
      <c r="D144" s="50"/>
      <c r="E144" s="29"/>
    </row>
    <row r="145" spans="1:5" s="2" customFormat="1" ht="12.75" customHeight="1" x14ac:dyDescent="0.2">
      <c r="A145" s="4" t="s">
        <v>70</v>
      </c>
      <c r="B145" s="44" t="s">
        <v>3</v>
      </c>
      <c r="C145" s="44" t="s">
        <v>88</v>
      </c>
      <c r="D145" s="44" t="s">
        <v>89</v>
      </c>
    </row>
    <row r="146" spans="1:5" s="2" customFormat="1" ht="12.75" customHeight="1" x14ac:dyDescent="0.2">
      <c r="A146" s="3" t="s">
        <v>4</v>
      </c>
      <c r="B146" s="3"/>
      <c r="C146" s="31">
        <v>40.200000000000003</v>
      </c>
      <c r="D146" s="3"/>
    </row>
    <row r="147" spans="1:5" s="2" customFormat="1" ht="12.75" customHeight="1" x14ac:dyDescent="0.2">
      <c r="A147" s="3" t="s">
        <v>31</v>
      </c>
      <c r="B147" s="3" t="s">
        <v>5</v>
      </c>
      <c r="C147" s="36">
        <v>1.45</v>
      </c>
      <c r="D147" s="17">
        <f>ROUND(C146*C147,2)</f>
        <v>58.29</v>
      </c>
    </row>
    <row r="148" spans="1:5" s="2" customFormat="1" ht="12.75" customHeight="1" x14ac:dyDescent="0.2">
      <c r="A148" s="3" t="s">
        <v>38</v>
      </c>
      <c r="B148" s="3" t="s">
        <v>5</v>
      </c>
      <c r="C148" s="38">
        <v>1</v>
      </c>
      <c r="D148" s="17">
        <f>ROUND(D147*C148,2)</f>
        <v>58.29</v>
      </c>
    </row>
    <row r="149" spans="1:5" s="2" customFormat="1" ht="12.75" customHeight="1" x14ac:dyDescent="0.2">
      <c r="A149" s="3" t="s">
        <v>26</v>
      </c>
      <c r="B149" s="3" t="s">
        <v>5</v>
      </c>
      <c r="C149" s="38">
        <v>1</v>
      </c>
      <c r="D149" s="17">
        <f t="shared" ref="D149:D153" si="5">ROUND(D148*C149,2)</f>
        <v>58.29</v>
      </c>
    </row>
    <row r="150" spans="1:5" s="2" customFormat="1" ht="12.75" customHeight="1" x14ac:dyDescent="0.2">
      <c r="A150" s="3" t="s">
        <v>65</v>
      </c>
      <c r="B150" s="3" t="s">
        <v>5</v>
      </c>
      <c r="C150" s="38">
        <v>1</v>
      </c>
      <c r="D150" s="17">
        <f t="shared" si="5"/>
        <v>58.29</v>
      </c>
    </row>
    <row r="151" spans="1:5" s="2" customFormat="1" ht="12.75" customHeight="1" x14ac:dyDescent="0.2">
      <c r="A151" s="3" t="s">
        <v>27</v>
      </c>
      <c r="B151" s="3" t="s">
        <v>5</v>
      </c>
      <c r="C151" s="36">
        <v>0.8</v>
      </c>
      <c r="D151" s="17">
        <f t="shared" si="5"/>
        <v>46.63</v>
      </c>
    </row>
    <row r="152" spans="1:5" s="2" customFormat="1" ht="12.75" customHeight="1" x14ac:dyDescent="0.2">
      <c r="A152" s="3" t="s">
        <v>28</v>
      </c>
      <c r="B152" s="3" t="s">
        <v>5</v>
      </c>
      <c r="C152" s="38">
        <v>1</v>
      </c>
      <c r="D152" s="17">
        <f t="shared" si="5"/>
        <v>46.63</v>
      </c>
    </row>
    <row r="153" spans="1:5" s="2" customFormat="1" ht="12.75" customHeight="1" x14ac:dyDescent="0.2">
      <c r="A153" s="3" t="s">
        <v>29</v>
      </c>
      <c r="B153" s="3" t="s">
        <v>5</v>
      </c>
      <c r="C153" s="38">
        <v>1</v>
      </c>
      <c r="D153" s="17">
        <f t="shared" si="5"/>
        <v>46.63</v>
      </c>
    </row>
    <row r="154" spans="1:5" s="2" customFormat="1" ht="12.75" customHeight="1" x14ac:dyDescent="0.2">
      <c r="A154" s="4" t="s">
        <v>85</v>
      </c>
      <c r="B154" s="4" t="s">
        <v>72</v>
      </c>
      <c r="C154" s="11"/>
      <c r="D154" s="42">
        <f>D153</f>
        <v>46.63</v>
      </c>
    </row>
    <row r="155" spans="1:5" s="2" customFormat="1" ht="24.75" customHeight="1" x14ac:dyDescent="0.2">
      <c r="A155" s="57" t="s">
        <v>39</v>
      </c>
      <c r="B155" s="57"/>
      <c r="C155" s="57"/>
      <c r="D155" s="57"/>
      <c r="E155" s="57"/>
    </row>
    <row r="156" spans="1:5" s="2" customFormat="1" ht="12.75" customHeight="1" x14ac:dyDescent="0.2"/>
    <row r="157" spans="1:5" s="2" customFormat="1" ht="12.75" customHeight="1" x14ac:dyDescent="0.2"/>
    <row r="158" spans="1:5" s="2" customFormat="1" ht="12.75" customHeight="1" x14ac:dyDescent="0.2">
      <c r="A158" s="48" t="s">
        <v>82</v>
      </c>
      <c r="B158" s="49"/>
      <c r="C158" s="49"/>
      <c r="D158" s="50"/>
    </row>
    <row r="159" spans="1:5" s="2" customFormat="1" ht="12.75" customHeight="1" x14ac:dyDescent="0.2">
      <c r="A159" s="4" t="s">
        <v>70</v>
      </c>
      <c r="B159" s="44" t="s">
        <v>3</v>
      </c>
      <c r="C159" s="44" t="s">
        <v>88</v>
      </c>
      <c r="D159" s="44" t="s">
        <v>89</v>
      </c>
    </row>
    <row r="160" spans="1:5" s="2" customFormat="1" ht="12.75" customHeight="1" x14ac:dyDescent="0.2">
      <c r="A160" s="3" t="s">
        <v>4</v>
      </c>
      <c r="B160" s="3"/>
      <c r="C160" s="31">
        <v>0.9</v>
      </c>
      <c r="D160" s="3"/>
    </row>
    <row r="161" spans="1:5" s="2" customFormat="1" ht="12.75" customHeight="1" x14ac:dyDescent="0.2">
      <c r="A161" s="3" t="s">
        <v>40</v>
      </c>
      <c r="B161" s="3" t="s">
        <v>5</v>
      </c>
      <c r="C161" s="41">
        <v>1</v>
      </c>
      <c r="D161" s="17">
        <f>ROUND(C160*C161,2)</f>
        <v>0.9</v>
      </c>
    </row>
    <row r="162" spans="1:5" s="2" customFormat="1" ht="12.75" customHeight="1" x14ac:dyDescent="0.2">
      <c r="A162" s="3" t="s">
        <v>41</v>
      </c>
      <c r="B162" s="3" t="s">
        <v>5</v>
      </c>
      <c r="C162" s="38">
        <v>1</v>
      </c>
      <c r="D162" s="17">
        <f>ROUND(D161*C162,2)</f>
        <v>0.9</v>
      </c>
    </row>
    <row r="163" spans="1:5" s="2" customFormat="1" ht="12.75" customHeight="1" x14ac:dyDescent="0.2">
      <c r="A163" s="3" t="s">
        <v>67</v>
      </c>
      <c r="B163" s="3" t="s">
        <v>5</v>
      </c>
      <c r="C163" s="38">
        <v>1</v>
      </c>
      <c r="D163" s="17">
        <f t="shared" ref="D163:D166" si="6">ROUND(D162*C163,2)</f>
        <v>0.9</v>
      </c>
    </row>
    <row r="164" spans="1:5" s="2" customFormat="1" ht="12.75" customHeight="1" x14ac:dyDescent="0.2">
      <c r="A164" s="3" t="s">
        <v>42</v>
      </c>
      <c r="B164" s="3" t="s">
        <v>5</v>
      </c>
      <c r="C164" s="36">
        <v>0.8</v>
      </c>
      <c r="D164" s="17">
        <f t="shared" si="6"/>
        <v>0.72</v>
      </c>
    </row>
    <row r="165" spans="1:5" s="2" customFormat="1" ht="12.75" customHeight="1" x14ac:dyDescent="0.2">
      <c r="A165" s="3" t="s">
        <v>43</v>
      </c>
      <c r="B165" s="3" t="s">
        <v>5</v>
      </c>
      <c r="C165" s="38">
        <v>1</v>
      </c>
      <c r="D165" s="17">
        <f t="shared" si="6"/>
        <v>0.72</v>
      </c>
    </row>
    <row r="166" spans="1:5" s="2" customFormat="1" ht="12.75" customHeight="1" x14ac:dyDescent="0.2">
      <c r="A166" s="3" t="s">
        <v>44</v>
      </c>
      <c r="B166" s="3" t="s">
        <v>5</v>
      </c>
      <c r="C166" s="38">
        <v>1</v>
      </c>
      <c r="D166" s="17">
        <f t="shared" si="6"/>
        <v>0.72</v>
      </c>
    </row>
    <row r="167" spans="1:5" s="2" customFormat="1" ht="12.75" customHeight="1" x14ac:dyDescent="0.2">
      <c r="A167" s="4" t="s">
        <v>86</v>
      </c>
      <c r="B167" s="3" t="s">
        <v>72</v>
      </c>
      <c r="C167" s="10"/>
      <c r="D167" s="42">
        <f>D166</f>
        <v>0.72</v>
      </c>
    </row>
    <row r="168" spans="1:5" s="2" customFormat="1" ht="12.75" customHeight="1" x14ac:dyDescent="0.2">
      <c r="A168" s="7"/>
      <c r="C168" s="12"/>
      <c r="D168" s="45"/>
    </row>
    <row r="169" spans="1:5" s="2" customFormat="1" ht="12.75" customHeight="1" x14ac:dyDescent="0.2">
      <c r="D169" s="43"/>
      <c r="E169" s="7"/>
    </row>
    <row r="170" spans="1:5" s="2" customFormat="1" ht="12.75" customHeight="1" x14ac:dyDescent="0.2">
      <c r="A170" s="48" t="s">
        <v>78</v>
      </c>
      <c r="B170" s="49"/>
      <c r="C170" s="49"/>
      <c r="D170" s="50"/>
    </row>
    <row r="171" spans="1:5" s="2" customFormat="1" ht="12.75" customHeight="1" x14ac:dyDescent="0.2">
      <c r="A171" s="4" t="s">
        <v>70</v>
      </c>
      <c r="B171" s="44" t="s">
        <v>3</v>
      </c>
      <c r="C171" s="44" t="s">
        <v>88</v>
      </c>
      <c r="D171" s="44" t="s">
        <v>89</v>
      </c>
    </row>
    <row r="172" spans="1:5" s="2" customFormat="1" ht="12.75" customHeight="1" x14ac:dyDescent="0.2">
      <c r="A172" s="3" t="s">
        <v>4</v>
      </c>
      <c r="B172" s="3"/>
      <c r="C172" s="31">
        <v>96.32</v>
      </c>
      <c r="D172" s="3"/>
    </row>
    <row r="173" spans="1:5" s="2" customFormat="1" ht="12.75" customHeight="1" x14ac:dyDescent="0.2">
      <c r="A173" s="3" t="s">
        <v>31</v>
      </c>
      <c r="B173" s="3" t="s">
        <v>5</v>
      </c>
      <c r="C173" s="36">
        <v>1.31</v>
      </c>
      <c r="D173" s="17">
        <f>ROUND(C172*C173,2)</f>
        <v>126.18</v>
      </c>
    </row>
    <row r="174" spans="1:5" s="2" customFormat="1" ht="12.75" customHeight="1" x14ac:dyDescent="0.2">
      <c r="A174" s="3" t="s">
        <v>25</v>
      </c>
      <c r="B174" s="3" t="s">
        <v>5</v>
      </c>
      <c r="C174" s="37">
        <v>1.079</v>
      </c>
      <c r="D174" s="17">
        <f t="shared" ref="D174:D185" si="7">ROUND(D173*C174,2)</f>
        <v>136.15</v>
      </c>
    </row>
    <row r="175" spans="1:5" s="2" customFormat="1" ht="12.75" customHeight="1" x14ac:dyDescent="0.2">
      <c r="A175" s="3" t="s">
        <v>45</v>
      </c>
      <c r="B175" s="3" t="s">
        <v>5</v>
      </c>
      <c r="C175" s="35">
        <v>0.79</v>
      </c>
      <c r="D175" s="17">
        <f t="shared" si="7"/>
        <v>107.56</v>
      </c>
    </row>
    <row r="176" spans="1:5" s="2" customFormat="1" ht="12.75" customHeight="1" x14ac:dyDescent="0.2">
      <c r="A176" s="3" t="s">
        <v>46</v>
      </c>
      <c r="B176" s="3" t="s">
        <v>5</v>
      </c>
      <c r="C176" s="36">
        <v>0.71</v>
      </c>
      <c r="D176" s="17">
        <f t="shared" si="7"/>
        <v>76.37</v>
      </c>
    </row>
    <row r="177" spans="1:4" s="2" customFormat="1" ht="12.75" customHeight="1" x14ac:dyDescent="0.2">
      <c r="A177" s="3" t="s">
        <v>107</v>
      </c>
      <c r="B177" s="3" t="s">
        <v>5</v>
      </c>
      <c r="C177" s="37">
        <f>G237</f>
        <v>0.92700000000000005</v>
      </c>
      <c r="D177" s="17">
        <f t="shared" si="7"/>
        <v>70.790000000000006</v>
      </c>
    </row>
    <row r="178" spans="1:4" s="2" customFormat="1" ht="12.75" customHeight="1" x14ac:dyDescent="0.2">
      <c r="A178" s="3" t="s">
        <v>47</v>
      </c>
      <c r="B178" s="3" t="s">
        <v>5</v>
      </c>
      <c r="C178" s="38">
        <v>1</v>
      </c>
      <c r="D178" s="17">
        <f t="shared" si="7"/>
        <v>70.790000000000006</v>
      </c>
    </row>
    <row r="179" spans="1:4" s="2" customFormat="1" ht="12.75" customHeight="1" x14ac:dyDescent="0.2">
      <c r="A179" s="3" t="s">
        <v>48</v>
      </c>
      <c r="B179" s="3" t="s">
        <v>5</v>
      </c>
      <c r="C179" s="38">
        <v>1</v>
      </c>
      <c r="D179" s="17">
        <f t="shared" si="7"/>
        <v>70.790000000000006</v>
      </c>
    </row>
    <row r="180" spans="1:4" s="2" customFormat="1" ht="12.75" customHeight="1" x14ac:dyDescent="0.2">
      <c r="A180" s="3" t="s">
        <v>68</v>
      </c>
      <c r="B180" s="3" t="s">
        <v>5</v>
      </c>
      <c r="C180" s="38">
        <v>1</v>
      </c>
      <c r="D180" s="17">
        <f t="shared" si="7"/>
        <v>70.790000000000006</v>
      </c>
    </row>
    <row r="181" spans="1:4" s="2" customFormat="1" ht="12.75" customHeight="1" x14ac:dyDescent="0.2">
      <c r="A181" s="3" t="s">
        <v>49</v>
      </c>
      <c r="B181" s="3" t="s">
        <v>5</v>
      </c>
      <c r="C181" s="36">
        <v>0.8</v>
      </c>
      <c r="D181" s="17">
        <f t="shared" si="7"/>
        <v>56.63</v>
      </c>
    </row>
    <row r="182" spans="1:4" s="2" customFormat="1" ht="12.75" customHeight="1" x14ac:dyDescent="0.2">
      <c r="A182" s="3" t="s">
        <v>157</v>
      </c>
      <c r="B182" s="3" t="s">
        <v>5</v>
      </c>
      <c r="C182" s="38">
        <v>1</v>
      </c>
      <c r="D182" s="17">
        <f t="shared" si="7"/>
        <v>56.63</v>
      </c>
    </row>
    <row r="183" spans="1:4" s="2" customFormat="1" ht="12.75" customHeight="1" x14ac:dyDescent="0.2">
      <c r="A183" s="3" t="s">
        <v>50</v>
      </c>
      <c r="B183" s="3" t="s">
        <v>5</v>
      </c>
      <c r="C183" s="38">
        <v>1</v>
      </c>
      <c r="D183" s="17">
        <f t="shared" si="7"/>
        <v>56.63</v>
      </c>
    </row>
    <row r="184" spans="1:4" s="2" customFormat="1" ht="12.75" customHeight="1" x14ac:dyDescent="0.2">
      <c r="A184" s="3" t="s">
        <v>51</v>
      </c>
      <c r="B184" s="3" t="s">
        <v>5</v>
      </c>
      <c r="C184" s="38">
        <v>1</v>
      </c>
      <c r="D184" s="17">
        <f t="shared" si="7"/>
        <v>56.63</v>
      </c>
    </row>
    <row r="185" spans="1:4" s="2" customFormat="1" ht="12.75" customHeight="1" x14ac:dyDescent="0.2">
      <c r="A185" s="3" t="s">
        <v>52</v>
      </c>
      <c r="B185" s="3" t="s">
        <v>5</v>
      </c>
      <c r="C185" s="38">
        <v>1</v>
      </c>
      <c r="D185" s="17">
        <f t="shared" si="7"/>
        <v>56.63</v>
      </c>
    </row>
    <row r="186" spans="1:4" s="2" customFormat="1" ht="12.75" customHeight="1" x14ac:dyDescent="0.2">
      <c r="A186" s="4" t="s">
        <v>76</v>
      </c>
      <c r="B186" s="4" t="s">
        <v>72</v>
      </c>
      <c r="C186" s="10"/>
      <c r="D186" s="42">
        <f>D185</f>
        <v>56.63</v>
      </c>
    </row>
    <row r="187" spans="1:4" s="2" customFormat="1" ht="12.75" customHeight="1" x14ac:dyDescent="0.2">
      <c r="A187" s="24" t="s">
        <v>160</v>
      </c>
      <c r="B187" s="7"/>
      <c r="C187" s="12"/>
      <c r="D187" s="30"/>
    </row>
    <row r="188" spans="1:4" s="2" customFormat="1" ht="12.75" customHeight="1" x14ac:dyDescent="0.2">
      <c r="A188" s="2" t="s">
        <v>161</v>
      </c>
      <c r="B188" s="7"/>
      <c r="C188" s="7"/>
      <c r="D188" s="12"/>
    </row>
    <row r="189" spans="1:4" s="2" customFormat="1" ht="12.75" customHeight="1" x14ac:dyDescent="0.2">
      <c r="B189" s="7"/>
      <c r="C189" s="7"/>
      <c r="D189" s="12"/>
    </row>
    <row r="190" spans="1:4" s="2" customFormat="1" ht="12.75" x14ac:dyDescent="0.2">
      <c r="A190" s="7"/>
      <c r="B190" s="7"/>
      <c r="C190" s="7"/>
      <c r="D190" s="7"/>
    </row>
    <row r="191" spans="1:4" s="2" customFormat="1" ht="12.75" x14ac:dyDescent="0.2">
      <c r="A191" s="48" t="s">
        <v>79</v>
      </c>
      <c r="B191" s="49"/>
      <c r="C191" s="49"/>
      <c r="D191" s="50"/>
    </row>
    <row r="192" spans="1:4" s="2" customFormat="1" ht="12.75" customHeight="1" x14ac:dyDescent="0.2">
      <c r="A192" s="4" t="s">
        <v>70</v>
      </c>
      <c r="B192" s="44" t="s">
        <v>3</v>
      </c>
      <c r="C192" s="44" t="s">
        <v>88</v>
      </c>
      <c r="D192" s="44" t="s">
        <v>89</v>
      </c>
    </row>
    <row r="193" spans="1:5" s="2" customFormat="1" ht="12.75" customHeight="1" x14ac:dyDescent="0.2">
      <c r="A193" s="3" t="s">
        <v>4</v>
      </c>
      <c r="B193" s="3"/>
      <c r="C193" s="31">
        <v>9.0500000000000007</v>
      </c>
      <c r="D193" s="3"/>
    </row>
    <row r="194" spans="1:5" s="2" customFormat="1" ht="12.75" x14ac:dyDescent="0.2">
      <c r="A194" s="3" t="s">
        <v>53</v>
      </c>
      <c r="B194" s="3" t="s">
        <v>5</v>
      </c>
      <c r="C194" s="35">
        <v>0.79</v>
      </c>
      <c r="D194" s="17">
        <f>ROUND(C193*C194,2)</f>
        <v>7.15</v>
      </c>
    </row>
    <row r="195" spans="1:5" s="2" customFormat="1" ht="12.75" customHeight="1" x14ac:dyDescent="0.2">
      <c r="A195" s="3" t="s">
        <v>54</v>
      </c>
      <c r="B195" s="3" t="s">
        <v>5</v>
      </c>
      <c r="C195" s="36">
        <v>0.71</v>
      </c>
      <c r="D195" s="17">
        <f t="shared" ref="D195:D204" si="8">ROUND(D194*C195,2)</f>
        <v>5.08</v>
      </c>
      <c r="E195" s="6"/>
    </row>
    <row r="196" spans="1:5" s="2" customFormat="1" ht="12.75" customHeight="1" x14ac:dyDescent="0.2">
      <c r="A196" s="3" t="s">
        <v>108</v>
      </c>
      <c r="B196" s="3" t="s">
        <v>5</v>
      </c>
      <c r="C196" s="37">
        <f>H237</f>
        <v>0.92700000000000005</v>
      </c>
      <c r="D196" s="17">
        <f t="shared" si="8"/>
        <v>4.71</v>
      </c>
    </row>
    <row r="197" spans="1:5" s="2" customFormat="1" ht="12.75" customHeight="1" x14ac:dyDescent="0.2">
      <c r="A197" s="3" t="s">
        <v>55</v>
      </c>
      <c r="B197" s="3" t="s">
        <v>5</v>
      </c>
      <c r="C197" s="38">
        <v>1</v>
      </c>
      <c r="D197" s="17">
        <f t="shared" si="8"/>
        <v>4.71</v>
      </c>
      <c r="E197" s="29"/>
    </row>
    <row r="198" spans="1:5" s="2" customFormat="1" ht="12.75" customHeight="1" x14ac:dyDescent="0.2">
      <c r="A198" s="3" t="s">
        <v>56</v>
      </c>
      <c r="B198" s="3" t="s">
        <v>5</v>
      </c>
      <c r="C198" s="38">
        <v>1</v>
      </c>
      <c r="D198" s="17">
        <f t="shared" si="8"/>
        <v>4.71</v>
      </c>
    </row>
    <row r="199" spans="1:5" s="2" customFormat="1" ht="12.75" customHeight="1" x14ac:dyDescent="0.2">
      <c r="A199" s="3" t="s">
        <v>69</v>
      </c>
      <c r="B199" s="3" t="s">
        <v>5</v>
      </c>
      <c r="C199" s="38">
        <v>1</v>
      </c>
      <c r="D199" s="17">
        <f t="shared" si="8"/>
        <v>4.71</v>
      </c>
    </row>
    <row r="200" spans="1:5" s="2" customFormat="1" ht="12.75" customHeight="1" x14ac:dyDescent="0.2">
      <c r="A200" s="3" t="s">
        <v>57</v>
      </c>
      <c r="B200" s="3" t="s">
        <v>5</v>
      </c>
      <c r="C200" s="36">
        <v>0.8</v>
      </c>
      <c r="D200" s="17">
        <f t="shared" si="8"/>
        <v>3.77</v>
      </c>
    </row>
    <row r="201" spans="1:5" s="2" customFormat="1" ht="12.75" customHeight="1" x14ac:dyDescent="0.2">
      <c r="A201" s="3" t="s">
        <v>158</v>
      </c>
      <c r="B201" s="3" t="s">
        <v>5</v>
      </c>
      <c r="C201" s="38">
        <v>1</v>
      </c>
      <c r="D201" s="17">
        <f t="shared" si="8"/>
        <v>3.77</v>
      </c>
    </row>
    <row r="202" spans="1:5" s="2" customFormat="1" ht="12.75" customHeight="1" x14ac:dyDescent="0.2">
      <c r="A202" s="3" t="s">
        <v>58</v>
      </c>
      <c r="B202" s="3" t="s">
        <v>5</v>
      </c>
      <c r="C202" s="38">
        <v>1</v>
      </c>
      <c r="D202" s="17">
        <f t="shared" si="8"/>
        <v>3.77</v>
      </c>
    </row>
    <row r="203" spans="1:5" s="2" customFormat="1" ht="12.75" customHeight="1" x14ac:dyDescent="0.2">
      <c r="A203" s="3" t="s">
        <v>59</v>
      </c>
      <c r="B203" s="3" t="s">
        <v>5</v>
      </c>
      <c r="C203" s="38">
        <v>1</v>
      </c>
      <c r="D203" s="17">
        <f t="shared" si="8"/>
        <v>3.77</v>
      </c>
    </row>
    <row r="204" spans="1:5" s="2" customFormat="1" ht="12.75" customHeight="1" x14ac:dyDescent="0.2">
      <c r="A204" s="3" t="s">
        <v>60</v>
      </c>
      <c r="B204" s="3" t="s">
        <v>5</v>
      </c>
      <c r="C204" s="38">
        <v>1</v>
      </c>
      <c r="D204" s="17">
        <f t="shared" si="8"/>
        <v>3.77</v>
      </c>
    </row>
    <row r="205" spans="1:5" s="2" customFormat="1" ht="12.75" customHeight="1" x14ac:dyDescent="0.2">
      <c r="A205" s="4" t="s">
        <v>77</v>
      </c>
      <c r="B205" s="4" t="s">
        <v>72</v>
      </c>
      <c r="C205" s="10"/>
      <c r="D205" s="42">
        <f>D204</f>
        <v>3.77</v>
      </c>
    </row>
    <row r="206" spans="1:5" s="2" customFormat="1" ht="12.75" customHeight="1" x14ac:dyDescent="0.2">
      <c r="A206" s="24" t="s">
        <v>160</v>
      </c>
      <c r="B206" s="7"/>
      <c r="C206" s="12"/>
      <c r="D206" s="30"/>
    </row>
    <row r="207" spans="1:5" s="2" customFormat="1" ht="12.75" customHeight="1" x14ac:dyDescent="0.2">
      <c r="A207" s="2" t="s">
        <v>161</v>
      </c>
    </row>
    <row r="208" spans="1:5" s="2" customFormat="1" ht="12.75" customHeight="1" x14ac:dyDescent="0.2"/>
    <row r="209" spans="1:8" s="2" customFormat="1" ht="12.75" customHeight="1" x14ac:dyDescent="0.2"/>
    <row r="210" spans="1:8" s="2" customFormat="1" ht="12.75" customHeight="1" x14ac:dyDescent="0.2">
      <c r="A210" s="48" t="s">
        <v>83</v>
      </c>
      <c r="B210" s="49"/>
      <c r="C210" s="49"/>
      <c r="D210" s="49"/>
      <c r="E210" s="29"/>
    </row>
    <row r="211" spans="1:8" s="2" customFormat="1" ht="12.75" customHeight="1" x14ac:dyDescent="0.2">
      <c r="A211" s="4" t="s">
        <v>70</v>
      </c>
      <c r="B211" s="44" t="s">
        <v>3</v>
      </c>
      <c r="C211" s="44" t="s">
        <v>88</v>
      </c>
      <c r="D211" s="44" t="s">
        <v>89</v>
      </c>
    </row>
    <row r="212" spans="1:8" s="2" customFormat="1" ht="12.75" customHeight="1" x14ac:dyDescent="0.2">
      <c r="A212" s="3" t="s">
        <v>4</v>
      </c>
      <c r="B212" s="3"/>
      <c r="C212" s="31">
        <v>1.81</v>
      </c>
      <c r="D212" s="3"/>
    </row>
    <row r="213" spans="1:8" s="2" customFormat="1" ht="12.75" customHeight="1" x14ac:dyDescent="0.2">
      <c r="A213" s="3" t="s">
        <v>40</v>
      </c>
      <c r="B213" s="3" t="s">
        <v>5</v>
      </c>
      <c r="C213" s="41">
        <v>1</v>
      </c>
      <c r="D213" s="17">
        <f>ROUND(C212*C213,2)</f>
        <v>1.81</v>
      </c>
    </row>
    <row r="214" spans="1:8" s="2" customFormat="1" ht="12.75" customHeight="1" x14ac:dyDescent="0.2">
      <c r="A214" s="3" t="s">
        <v>41</v>
      </c>
      <c r="B214" s="3" t="s">
        <v>5</v>
      </c>
      <c r="C214" s="38">
        <v>1</v>
      </c>
      <c r="D214" s="17">
        <f>ROUND(D213*C214,2)</f>
        <v>1.81</v>
      </c>
    </row>
    <row r="215" spans="1:8" ht="12.75" customHeight="1" x14ac:dyDescent="0.25">
      <c r="A215" s="3" t="s">
        <v>67</v>
      </c>
      <c r="B215" s="3" t="s">
        <v>5</v>
      </c>
      <c r="C215" s="38">
        <v>1</v>
      </c>
      <c r="D215" s="17">
        <f t="shared" ref="D215:D218" si="9">ROUND(D214*C215,2)</f>
        <v>1.81</v>
      </c>
    </row>
    <row r="216" spans="1:8" ht="12.75" customHeight="1" x14ac:dyDescent="0.25">
      <c r="A216" s="3" t="s">
        <v>42</v>
      </c>
      <c r="B216" s="3" t="s">
        <v>5</v>
      </c>
      <c r="C216" s="36">
        <v>0.8</v>
      </c>
      <c r="D216" s="17">
        <f t="shared" si="9"/>
        <v>1.45</v>
      </c>
    </row>
    <row r="217" spans="1:8" ht="12.75" customHeight="1" x14ac:dyDescent="0.25">
      <c r="A217" s="3" t="s">
        <v>43</v>
      </c>
      <c r="B217" s="3" t="s">
        <v>5</v>
      </c>
      <c r="C217" s="38">
        <v>1</v>
      </c>
      <c r="D217" s="17">
        <f t="shared" si="9"/>
        <v>1.45</v>
      </c>
    </row>
    <row r="218" spans="1:8" ht="12.75" customHeight="1" x14ac:dyDescent="0.25">
      <c r="A218" s="3" t="s">
        <v>44</v>
      </c>
      <c r="B218" s="3" t="s">
        <v>5</v>
      </c>
      <c r="C218" s="38">
        <v>1</v>
      </c>
      <c r="D218" s="17">
        <f t="shared" si="9"/>
        <v>1.45</v>
      </c>
    </row>
    <row r="219" spans="1:8" ht="12.75" customHeight="1" x14ac:dyDescent="0.25">
      <c r="A219" s="4" t="s">
        <v>87</v>
      </c>
      <c r="B219" s="4" t="s">
        <v>72</v>
      </c>
      <c r="C219" s="10"/>
      <c r="D219" s="42">
        <f>D218</f>
        <v>1.45</v>
      </c>
    </row>
    <row r="220" spans="1:8" ht="12.75" customHeight="1" x14ac:dyDescent="0.25"/>
    <row r="221" spans="1:8" ht="12.75" customHeight="1" x14ac:dyDescent="0.25"/>
    <row r="222" spans="1:8" ht="12.75" customHeight="1" x14ac:dyDescent="0.25">
      <c r="A222" t="s">
        <v>149</v>
      </c>
      <c r="E222" s="19"/>
      <c r="H222" s="19">
        <f>ROUND(SUM(D52,D76,D100,D139,D186,D205,D116,D154,D167,D219),2)</f>
        <v>1161.1600000000001</v>
      </c>
    </row>
    <row r="223" spans="1:8" ht="12.75" customHeight="1" x14ac:dyDescent="0.25">
      <c r="E223" s="19"/>
      <c r="H223" s="19"/>
    </row>
    <row r="224" spans="1:8" ht="12.75" customHeight="1" x14ac:dyDescent="0.25"/>
    <row r="225" spans="1:9" ht="12.75" customHeight="1" x14ac:dyDescent="0.25">
      <c r="A225" s="51" t="s">
        <v>133</v>
      </c>
      <c r="B225" s="52"/>
      <c r="C225" s="52"/>
      <c r="D225" s="52"/>
      <c r="E225" s="52"/>
      <c r="F225" s="52"/>
      <c r="G225" s="52"/>
      <c r="H225" s="53"/>
    </row>
    <row r="226" spans="1:9" ht="12.75" customHeight="1" x14ac:dyDescent="0.25">
      <c r="A226" s="51" t="s">
        <v>151</v>
      </c>
      <c r="B226" s="52"/>
      <c r="C226" s="52"/>
      <c r="D226" s="52"/>
      <c r="E226" s="52"/>
      <c r="F226" s="52"/>
      <c r="G226" s="52"/>
      <c r="H226" s="53"/>
      <c r="I226" s="20"/>
    </row>
    <row r="227" spans="1:9" ht="12.75" customHeight="1" x14ac:dyDescent="0.25">
      <c r="A227" s="15" t="s">
        <v>70</v>
      </c>
      <c r="B227" s="13" t="s">
        <v>3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  <c r="H227" s="13" t="s">
        <v>115</v>
      </c>
    </row>
    <row r="228" spans="1:9" ht="12.75" customHeight="1" x14ac:dyDescent="0.25">
      <c r="A228" s="14" t="s">
        <v>91</v>
      </c>
      <c r="B228" s="14" t="s">
        <v>5</v>
      </c>
      <c r="C228" s="33">
        <v>1.0820000000000001</v>
      </c>
      <c r="D228" s="34">
        <v>0.95</v>
      </c>
      <c r="E228" s="33">
        <v>0.86099999999999999</v>
      </c>
      <c r="F228" s="33">
        <v>1.022</v>
      </c>
      <c r="G228" s="33">
        <v>0.96099999999999997</v>
      </c>
      <c r="H228" s="33">
        <v>0.96099999999999997</v>
      </c>
    </row>
    <row r="229" spans="1:9" ht="12.75" customHeight="1" x14ac:dyDescent="0.25">
      <c r="A229" s="14" t="s">
        <v>92</v>
      </c>
      <c r="B229" s="14" t="s">
        <v>5</v>
      </c>
      <c r="C229" s="34">
        <v>0.873</v>
      </c>
      <c r="D229" s="34">
        <v>0.94299999999999995</v>
      </c>
      <c r="E229" s="34">
        <v>0.95</v>
      </c>
      <c r="F229" s="34">
        <v>0.76900000000000002</v>
      </c>
      <c r="G229" s="34">
        <v>0.78800000000000003</v>
      </c>
      <c r="H229" s="34">
        <v>0.78800000000000003</v>
      </c>
    </row>
    <row r="230" spans="1:9" ht="12.75" customHeight="1" x14ac:dyDescent="0.25">
      <c r="A230" s="14" t="s">
        <v>93</v>
      </c>
      <c r="B230" s="14" t="s">
        <v>5</v>
      </c>
      <c r="C230" s="34">
        <v>1</v>
      </c>
      <c r="D230" s="34">
        <v>1</v>
      </c>
      <c r="E230" s="34">
        <v>1</v>
      </c>
      <c r="F230" s="34">
        <v>1</v>
      </c>
      <c r="G230" s="34">
        <v>1</v>
      </c>
      <c r="H230" s="34">
        <v>1</v>
      </c>
    </row>
    <row r="231" spans="1:9" ht="12.75" customHeight="1" x14ac:dyDescent="0.25">
      <c r="A231" s="14" t="s">
        <v>94</v>
      </c>
      <c r="B231" s="14" t="s">
        <v>5</v>
      </c>
      <c r="C231" s="34">
        <v>1</v>
      </c>
      <c r="D231" s="34">
        <v>1</v>
      </c>
      <c r="E231" s="34">
        <v>1</v>
      </c>
      <c r="F231" s="34">
        <v>1</v>
      </c>
      <c r="G231" s="34">
        <v>1</v>
      </c>
      <c r="H231" s="34">
        <v>1</v>
      </c>
    </row>
    <row r="232" spans="1:9" ht="12.75" customHeight="1" x14ac:dyDescent="0.25">
      <c r="A232" s="14" t="s">
        <v>95</v>
      </c>
      <c r="B232" s="14" t="s">
        <v>5</v>
      </c>
      <c r="C232" s="34">
        <v>1</v>
      </c>
      <c r="D232" s="34">
        <v>1</v>
      </c>
      <c r="E232" s="34">
        <v>1</v>
      </c>
      <c r="F232" s="34">
        <v>1</v>
      </c>
      <c r="G232" s="34">
        <v>1</v>
      </c>
      <c r="H232" s="34">
        <v>1</v>
      </c>
    </row>
    <row r="233" spans="1:9" ht="12.75" customHeight="1" x14ac:dyDescent="0.25">
      <c r="A233" s="14" t="s">
        <v>96</v>
      </c>
      <c r="B233" s="14" t="s">
        <v>5</v>
      </c>
      <c r="C233" s="34">
        <v>1</v>
      </c>
      <c r="D233" s="34">
        <v>1</v>
      </c>
      <c r="E233" s="34">
        <v>1</v>
      </c>
      <c r="F233" s="34">
        <v>1</v>
      </c>
      <c r="G233" s="34">
        <v>1</v>
      </c>
      <c r="H233" s="34">
        <v>1</v>
      </c>
    </row>
    <row r="234" spans="1:9" ht="12.75" customHeight="1" x14ac:dyDescent="0.25">
      <c r="A234" s="14" t="s">
        <v>97</v>
      </c>
      <c r="B234" s="14" t="s">
        <v>5</v>
      </c>
      <c r="C234" s="33">
        <v>1.0469999999999999</v>
      </c>
      <c r="D234" s="33">
        <v>1.0289999999999999</v>
      </c>
      <c r="E234" s="33">
        <v>1.0740000000000001</v>
      </c>
      <c r="F234" s="33">
        <v>1.0429999999999999</v>
      </c>
      <c r="G234" s="34">
        <v>1.07</v>
      </c>
      <c r="H234" s="34">
        <v>1.07</v>
      </c>
    </row>
    <row r="235" spans="1:9" ht="12.75" customHeight="1" x14ac:dyDescent="0.25">
      <c r="A235" s="14" t="s">
        <v>98</v>
      </c>
      <c r="B235" s="14" t="s">
        <v>5</v>
      </c>
      <c r="C235" s="33">
        <v>1.2589999999999999</v>
      </c>
      <c r="D235" s="33">
        <v>1.2549999999999999</v>
      </c>
      <c r="E235" s="33">
        <v>1.081</v>
      </c>
      <c r="F235" s="33">
        <v>1.2629999999999999</v>
      </c>
      <c r="G235" s="33">
        <v>1.319</v>
      </c>
      <c r="H235" s="33">
        <v>1.319</v>
      </c>
    </row>
    <row r="236" spans="1:9" ht="12.75" customHeight="1" x14ac:dyDescent="0.25">
      <c r="A236" s="14" t="s">
        <v>99</v>
      </c>
      <c r="B236" s="14" t="s">
        <v>5</v>
      </c>
      <c r="C236" s="33">
        <v>0.84299999999999997</v>
      </c>
      <c r="D236" s="34">
        <v>0.84</v>
      </c>
      <c r="E236" s="33">
        <v>0.80200000000000005</v>
      </c>
      <c r="F236" s="33">
        <v>0.876</v>
      </c>
      <c r="G236" s="33">
        <v>0.86799999999999999</v>
      </c>
      <c r="H236" s="33">
        <v>0.86799999999999999</v>
      </c>
    </row>
    <row r="237" spans="1:9" ht="12.75" customHeight="1" x14ac:dyDescent="0.25">
      <c r="A237" s="15" t="s">
        <v>152</v>
      </c>
      <c r="B237" s="15" t="s">
        <v>72</v>
      </c>
      <c r="C237" s="32">
        <f>ROUND(ROUND(ROUND(ROUND(ROUND(ROUND(ROUND(ROUND(ROUND(C228*C229,3)*C230,3)*C231,3)*C231,3)*C232,3)*C233,3)*C234,3)*C235,3)*C236,3)</f>
        <v>1.05</v>
      </c>
      <c r="D237" s="32">
        <f t="shared" ref="D237:H237" si="10">ROUND(ROUND(ROUND(ROUND(ROUND(ROUND(ROUND(ROUND(ROUND(D228*D229,3)*D230,3)*D231,3)*D231,3)*D232,3)*D233,3)*D234,3)*D235,3)*D236,3)</f>
        <v>0.97199999999999998</v>
      </c>
      <c r="E237" s="32">
        <f t="shared" si="10"/>
        <v>0.76200000000000001</v>
      </c>
      <c r="F237" s="32">
        <f t="shared" si="10"/>
        <v>0.90800000000000003</v>
      </c>
      <c r="G237" s="32">
        <f t="shared" si="10"/>
        <v>0.92700000000000005</v>
      </c>
      <c r="H237" s="32">
        <f t="shared" si="10"/>
        <v>0.92700000000000005</v>
      </c>
    </row>
    <row r="238" spans="1:9" ht="12.75" customHeight="1" x14ac:dyDescent="0.25">
      <c r="A238" s="20" t="s">
        <v>118</v>
      </c>
      <c r="B238" s="21"/>
    </row>
    <row r="239" spans="1:9" ht="12.75" customHeight="1" x14ac:dyDescent="0.25"/>
    <row r="240" spans="1:9" ht="12.75" customHeight="1" x14ac:dyDescent="0.25"/>
    <row r="241" spans="1:9" ht="12.75" customHeight="1" x14ac:dyDescent="0.25">
      <c r="A241" s="54" t="s">
        <v>159</v>
      </c>
      <c r="B241" s="55"/>
      <c r="C241" s="55"/>
      <c r="D241" s="55"/>
      <c r="E241" s="55"/>
      <c r="F241" s="55"/>
      <c r="G241" s="55"/>
      <c r="H241" s="56"/>
    </row>
    <row r="242" spans="1:9" ht="12.75" customHeight="1" x14ac:dyDescent="0.25">
      <c r="A242" s="51" t="s">
        <v>151</v>
      </c>
      <c r="B242" s="52"/>
      <c r="C242" s="52"/>
      <c r="D242" s="52"/>
      <c r="E242" s="52"/>
      <c r="F242" s="52"/>
      <c r="G242" s="52"/>
      <c r="H242" s="53"/>
      <c r="I242" s="20"/>
    </row>
    <row r="243" spans="1:9" ht="12.75" customHeight="1" x14ac:dyDescent="0.25">
      <c r="A243" s="15" t="s">
        <v>70</v>
      </c>
      <c r="B243" s="13" t="s">
        <v>3</v>
      </c>
      <c r="C243" s="13" t="s">
        <v>100</v>
      </c>
      <c r="D243" s="13" t="s">
        <v>101</v>
      </c>
      <c r="E243" s="13" t="s">
        <v>102</v>
      </c>
      <c r="F243" s="13" t="s">
        <v>103</v>
      </c>
      <c r="G243" s="13" t="s">
        <v>104</v>
      </c>
      <c r="H243" s="13" t="s">
        <v>115</v>
      </c>
    </row>
    <row r="244" spans="1:9" ht="12.75" customHeight="1" x14ac:dyDescent="0.25">
      <c r="A244" s="14" t="s">
        <v>91</v>
      </c>
      <c r="B244" s="14" t="s">
        <v>5</v>
      </c>
      <c r="C244" s="22"/>
      <c r="D244" s="23"/>
      <c r="E244" s="22"/>
      <c r="F244" s="22"/>
      <c r="G244" s="22"/>
      <c r="H244" s="22"/>
    </row>
    <row r="245" spans="1:9" ht="12.75" customHeight="1" x14ac:dyDescent="0.25">
      <c r="A245" s="14" t="s">
        <v>120</v>
      </c>
      <c r="B245" s="14" t="s">
        <v>5</v>
      </c>
      <c r="C245" s="23"/>
      <c r="D245" s="23"/>
      <c r="E245" s="23"/>
      <c r="F245" s="23"/>
      <c r="G245" s="23"/>
      <c r="H245" s="23"/>
    </row>
    <row r="246" spans="1:9" ht="12.75" customHeight="1" x14ac:dyDescent="0.25">
      <c r="A246" s="14" t="s">
        <v>121</v>
      </c>
      <c r="B246" s="14" t="s">
        <v>5</v>
      </c>
      <c r="C246" s="23"/>
      <c r="D246" s="23"/>
      <c r="E246" s="23"/>
      <c r="F246" s="23"/>
      <c r="G246" s="23"/>
      <c r="H246" s="23"/>
    </row>
    <row r="247" spans="1:9" ht="12.75" customHeight="1" x14ac:dyDescent="0.25">
      <c r="A247" s="14" t="s">
        <v>122</v>
      </c>
      <c r="B247" s="14" t="s">
        <v>5</v>
      </c>
      <c r="C247" s="23"/>
      <c r="D247" s="23"/>
      <c r="E247" s="23"/>
      <c r="F247" s="23"/>
      <c r="G247" s="23"/>
      <c r="H247" s="23"/>
    </row>
    <row r="248" spans="1:9" ht="12.75" customHeight="1" x14ac:dyDescent="0.25">
      <c r="A248" s="14" t="s">
        <v>123</v>
      </c>
      <c r="B248" s="14" t="s">
        <v>5</v>
      </c>
      <c r="C248" s="23"/>
      <c r="D248" s="23"/>
      <c r="E248" s="23"/>
      <c r="F248" s="23"/>
      <c r="G248" s="23"/>
      <c r="H248" s="23"/>
    </row>
    <row r="249" spans="1:9" ht="12.75" customHeight="1" x14ac:dyDescent="0.25">
      <c r="A249" s="15" t="s">
        <v>153</v>
      </c>
      <c r="B249" s="15" t="s">
        <v>72</v>
      </c>
      <c r="C249" s="23"/>
      <c r="D249" s="23"/>
      <c r="E249" s="23"/>
      <c r="F249" s="23"/>
      <c r="G249" s="23"/>
      <c r="H249" s="23"/>
    </row>
    <row r="250" spans="1:9" ht="12.75" customHeight="1" x14ac:dyDescent="0.25">
      <c r="A250" s="20" t="s">
        <v>118</v>
      </c>
    </row>
    <row r="251" spans="1:9" ht="12.75" customHeight="1" x14ac:dyDescent="0.25"/>
    <row r="252" spans="1:9" ht="12.75" customHeight="1" x14ac:dyDescent="0.25"/>
    <row r="253" spans="1:9" ht="12.75" customHeight="1" x14ac:dyDescent="0.25"/>
    <row r="254" spans="1:9" ht="12.75" customHeight="1" x14ac:dyDescent="0.25"/>
    <row r="255" spans="1:9" ht="12.75" customHeight="1" x14ac:dyDescent="0.25"/>
    <row r="256" spans="1:9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</sheetData>
  <mergeCells count="23">
    <mergeCell ref="A30:D30"/>
    <mergeCell ref="A58:D58"/>
    <mergeCell ref="A82:D82"/>
    <mergeCell ref="A119:D119"/>
    <mergeCell ref="A106:D106"/>
    <mergeCell ref="A53:E53"/>
    <mergeCell ref="A77:E77"/>
    <mergeCell ref="A101:E101"/>
    <mergeCell ref="A144:D144"/>
    <mergeCell ref="A158:D158"/>
    <mergeCell ref="A210:D210"/>
    <mergeCell ref="A226:H226"/>
    <mergeCell ref="A242:H242"/>
    <mergeCell ref="A225:H225"/>
    <mergeCell ref="A241:H241"/>
    <mergeCell ref="A155:E155"/>
    <mergeCell ref="A191:D191"/>
    <mergeCell ref="A170:D170"/>
    <mergeCell ref="A1:E1"/>
    <mergeCell ref="A2:E2"/>
    <mergeCell ref="A6:E6"/>
    <mergeCell ref="A7:E7"/>
    <mergeCell ref="A4:E4"/>
  </mergeCells>
  <printOptions horizontalCentered="1"/>
  <pageMargins left="0.5" right="0.5" top="0.5" bottom="0.5" header="0.3" footer="0.3"/>
  <pageSetup scale="66" orientation="portrait" r:id="rId1"/>
  <rowBreaks count="3" manualBreakCount="3">
    <brk id="81" max="7" man="1"/>
    <brk id="157" max="7" man="1"/>
    <brk id="224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Schuman</dc:creator>
  <cp:lastModifiedBy>Michael Kossuth</cp:lastModifiedBy>
  <cp:lastPrinted>2023-03-30T12:53:34Z</cp:lastPrinted>
  <dcterms:created xsi:type="dcterms:W3CDTF">2023-03-21T18:17:00Z</dcterms:created>
  <dcterms:modified xsi:type="dcterms:W3CDTF">2023-12-22T00:15:27Z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2023-03-21T18:17:02Z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12feac32-ea79-4f99-a4aa-6b0e02fb8a82</vt:lpwstr>
  </property>
  <property fmtid="{D5CDD505-2E9C-101B-9397-08002B2CF9AE}" pid="8" name="MSIP_Label_9fec7713-ff10-4e30-a417-5bbcd9826c75_ContentBits">
    <vt:lpwstr>0</vt:lpwstr>
  </property>
</Properties>
</file>