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W:\P-C ACTUARIAL\AUTO\STATE FILES\California\REVISIONS\2024\10-01-2024 GRC\04 - Filing\01 - Objections\06-07-2024\"/>
    </mc:Choice>
  </mc:AlternateContent>
  <xr:revisionPtr revIDLastSave="0" documentId="13_ncr:1_{E2CC60BA-6D8A-4241-8BB8-5BA3FC4B811D}" xr6:coauthVersionLast="47" xr6:coauthVersionMax="47" xr10:uidLastSave="{00000000-0000-0000-0000-000000000000}"/>
  <bookViews>
    <workbookView xWindow="-28920" yWindow="120" windowWidth="29040" windowHeight="15840" tabRatio="802" xr2:uid="{3637EDBC-0ABA-45E1-8BB6-6B695C087400}"/>
  </bookViews>
  <sheets>
    <sheet name="Exhibit 10" sheetId="13" r:id="rId1"/>
  </sheets>
  <externalReferences>
    <externalReference r:id="rId2"/>
    <externalReference r:id="rId3"/>
    <externalReference r:id="rId4"/>
  </externalReferences>
  <definedNames>
    <definedName name="CMPNY_1">[1]Setup!$E$28</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_date">[2]Inputs!$B$14</definedName>
    <definedName name="_xlnm.Print_Area" localSheetId="0">'Exhibit 10'!$B$1:$F$37,'Exhibit 10'!$I$1:$O$46</definedName>
    <definedName name="trend_period_years">[3]Inputs!$C$15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8" i="13" l="1"/>
  <c r="L38" i="13"/>
  <c r="M38" i="13" s="1"/>
  <c r="N38" i="13" l="1"/>
  <c r="O38" i="13" l="1"/>
  <c r="M30" i="13" l="1"/>
  <c r="M23" i="13"/>
  <c r="I44" i="13"/>
  <c r="D32" i="13"/>
  <c r="D34" i="13" s="1"/>
  <c r="M31" i="13" l="1"/>
  <c r="M32" i="13" s="1"/>
  <c r="J39" i="13" l="1"/>
  <c r="K39" i="13"/>
  <c r="M39" i="13"/>
  <c r="L39" i="13"/>
  <c r="N39" i="13"/>
  <c r="O39" i="13"/>
</calcChain>
</file>

<file path=xl/sharedStrings.xml><?xml version="1.0" encoding="utf-8"?>
<sst xmlns="http://schemas.openxmlformats.org/spreadsheetml/2006/main" count="76" uniqueCount="51">
  <si>
    <t>California Private Passenger Auto</t>
  </si>
  <si>
    <t>State Farm Mutual Automobile Insurance Company</t>
  </si>
  <si>
    <t>Miscellaneous Damage</t>
  </si>
  <si>
    <t>Coverage</t>
  </si>
  <si>
    <t>2022-3Q</t>
  </si>
  <si>
    <t>2017-3Q</t>
  </si>
  <si>
    <t>2018-3Q</t>
  </si>
  <si>
    <t>2019-3Q</t>
  </si>
  <si>
    <t>2020-3Q</t>
  </si>
  <si>
    <t>2021-3Q</t>
  </si>
  <si>
    <t>Pure Premium</t>
  </si>
  <si>
    <t>24 pt</t>
  </si>
  <si>
    <t>Credibility Adjustment</t>
  </si>
  <si>
    <t>Experience Credibility</t>
  </si>
  <si>
    <t>Loss Trend Credibility</t>
  </si>
  <si>
    <t>All coverages, except for Miscellaneous Liability, are fully credible under the standard of 6,000 claims per CCR §2644.7. Below are the number of reported claims in the latest 4 quarters:</t>
  </si>
  <si>
    <t>Reported Claims</t>
  </si>
  <si>
    <t>(Excluding Claims CWP)</t>
  </si>
  <si>
    <t>BIPD</t>
  </si>
  <si>
    <t>MPC</t>
  </si>
  <si>
    <t>UM</t>
  </si>
  <si>
    <t>COMP</t>
  </si>
  <si>
    <t>COLL</t>
  </si>
  <si>
    <t>Miscellaneous liability is the only coverage for which the loss and DCCE trend is not fully credible.  The calculation of the credibility adjusted trend is detailed below.</t>
  </si>
  <si>
    <t>State Farm Annual Trends</t>
  </si>
  <si>
    <t>The credibility adjustment calculation is shown below:</t>
  </si>
  <si>
    <t>Period</t>
  </si>
  <si>
    <t>Frequency</t>
  </si>
  <si>
    <t>Severity</t>
  </si>
  <si>
    <t>MISC. LIAB.</t>
  </si>
  <si>
    <t>Accident Year</t>
  </si>
  <si>
    <t>Fast Track Annual Trends</t>
  </si>
  <si>
    <t>n/a</t>
  </si>
  <si>
    <t>Misc Liab Reported Claims:</t>
  </si>
  <si>
    <t>Loss Trend Credibility *:</t>
  </si>
  <si>
    <t>Credibility Weighted Pure Premium Trend**:</t>
  </si>
  <si>
    <t>Total Claims</t>
  </si>
  <si>
    <t>Selected Trend:</t>
  </si>
  <si>
    <t>Credibility</t>
  </si>
  <si>
    <t>Trend Date:</t>
  </si>
  <si>
    <t>Projection Date:</t>
  </si>
  <si>
    <t xml:space="preserve">Per CCR §2644.23, the credibility standard for each coverage for private passenger auto </t>
  </si>
  <si>
    <t>liability and physical damage is 3000 claims.</t>
  </si>
  <si>
    <t>Experience Years</t>
  </si>
  <si>
    <t>Years Trended</t>
  </si>
  <si>
    <t>Projected Trend Factor</t>
  </si>
  <si>
    <t>*Credibility =  SQRT((Reported Claims) / (Credibility Standard))</t>
  </si>
  <si>
    <t>Per CCR §2644.7, the credibility standard is 6,000 claims for the trend period.</t>
  </si>
  <si>
    <t>2023-3Q</t>
  </si>
  <si>
    <t>All coverages, except for Miscellaneous Liability, require only one year of experience to reach the credibility standard of 3,000 claims in CCR §2644.23. Below are the number of reported claims in the latest accident year ending 2023-3Q</t>
  </si>
  <si>
    <t>Miscellaneous Liability is the only coverage without full credibility. In accordance with CCR §2642.6, using the previous six year claim counts, the credibility is calculated to be 23.6%.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</si>
</sst>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5" formatCode="0.0%"/>
    <numFmt numFmtId="167" formatCode="0.000"/>
  </numFmts>
  <fonts count="22" x14ac:knownFonts="1">
    <font>
      <sz val="11"/>
      <color theme="1"/>
      <name val="Calibri"/>
      <family val="2"/>
      <scheme val="minor"/>
    </font>
    <font>
      <sz val="10"/>
      <color indexed="8"/>
      <name val="Arial"/>
      <family val="2"/>
    </font>
    <font>
      <sz val="11"/>
      <name val="Arial"/>
      <family val="2"/>
    </font>
    <font>
      <b/>
      <sz val="11"/>
      <name val="Arial"/>
      <family val="2"/>
    </font>
    <font>
      <b/>
      <sz val="11"/>
      <color theme="1"/>
      <name val="Arial"/>
      <family val="2"/>
    </font>
    <font>
      <sz val="10"/>
      <color theme="1"/>
      <name val="Arial"/>
      <family val="2"/>
    </font>
    <font>
      <b/>
      <sz val="14"/>
      <name val="Arial"/>
      <family val="2"/>
    </font>
    <font>
      <sz val="11"/>
      <name val="Calibri"/>
      <family val="2"/>
      <scheme val="minor"/>
    </font>
    <font>
      <sz val="10"/>
      <name val="Arial"/>
      <family val="2"/>
    </font>
    <font>
      <b/>
      <sz val="14"/>
      <color theme="1"/>
      <name val="Arial"/>
      <family val="2"/>
    </font>
    <font>
      <u/>
      <sz val="10"/>
      <name val="Arial"/>
      <family val="2"/>
    </font>
    <font>
      <sz val="11"/>
      <color theme="1"/>
      <name val="Calibri"/>
      <family val="2"/>
      <scheme val="minor"/>
    </font>
    <font>
      <sz val="10"/>
      <name val="Times New Roman"/>
      <family val="1"/>
    </font>
    <font>
      <b/>
      <sz val="14"/>
      <color theme="1"/>
      <name val="Calibri"/>
      <family val="2"/>
      <scheme val="minor"/>
    </font>
    <font>
      <sz val="12"/>
      <name val="Calibri"/>
      <family val="2"/>
      <scheme val="minor"/>
    </font>
    <font>
      <sz val="12"/>
      <name val="Arial"/>
      <family val="2"/>
    </font>
    <font>
      <sz val="12"/>
      <color theme="1"/>
      <name val="Calibri"/>
      <family val="2"/>
      <scheme val="minor"/>
    </font>
    <font>
      <u/>
      <sz val="10"/>
      <color theme="1"/>
      <name val="Arial"/>
      <family val="2"/>
    </font>
    <font>
      <sz val="11"/>
      <color theme="0"/>
      <name val="Calibri"/>
      <family val="2"/>
      <scheme val="minor"/>
    </font>
    <font>
      <sz val="11"/>
      <color indexed="12"/>
      <name val="Calibri"/>
      <family val="2"/>
      <scheme val="minor"/>
    </font>
    <font>
      <u/>
      <sz val="11"/>
      <name val="Calibri"/>
      <family val="2"/>
    </font>
    <font>
      <sz val="11"/>
      <color indexed="8"/>
      <name val="Calibri"/>
      <family val="2"/>
      <scheme val="minor"/>
    </font>
  </fonts>
  <fills count="5">
    <fill>
      <patternFill patternType="none"/>
    </fill>
    <fill>
      <patternFill patternType="gray125"/>
    </fill>
    <fill>
      <patternFill patternType="solid">
        <fgColor theme="5" tint="0.39997558519241921"/>
        <bgColor indexed="65"/>
      </patternFill>
    </fill>
    <fill>
      <patternFill patternType="solid">
        <fgColor theme="6" tint="0.39997558519241921"/>
        <bgColor indexed="65"/>
      </patternFill>
    </fill>
    <fill>
      <patternFill patternType="solid">
        <fgColor theme="6" tint="0.59996337778862885"/>
        <bgColor indexed="64"/>
      </patternFill>
    </fill>
  </fills>
  <borders count="4">
    <border>
      <left/>
      <right/>
      <top/>
      <bottom/>
      <diagonal/>
    </border>
    <border>
      <left/>
      <right/>
      <top/>
      <bottom style="thin">
        <color indexed="64"/>
      </bottom>
      <diagonal/>
    </border>
    <border>
      <left/>
      <right/>
      <top style="thin">
        <color indexed="64"/>
      </top>
      <bottom/>
      <diagonal/>
    </border>
    <border>
      <left style="dotted">
        <color auto="1"/>
      </left>
      <right style="dotted">
        <color auto="1"/>
      </right>
      <top style="dotted">
        <color auto="1"/>
      </top>
      <bottom style="dotted">
        <color auto="1"/>
      </bottom>
      <diagonal/>
    </border>
  </borders>
  <cellStyleXfs count="22">
    <xf numFmtId="0" fontId="0" fillId="0" borderId="0"/>
    <xf numFmtId="0" fontId="1" fillId="0" borderId="0"/>
    <xf numFmtId="9" fontId="11" fillId="0" borderId="0" applyFont="0" applyFill="0" applyBorder="0" applyAlignment="0" applyProtection="0"/>
    <xf numFmtId="43" fontId="12" fillId="0" borderId="0" applyFont="0" applyFill="0" applyBorder="0" applyAlignment="0" applyProtection="0"/>
    <xf numFmtId="0" fontId="1"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11" fillId="0" borderId="0"/>
    <xf numFmtId="0" fontId="8" fillId="0" borderId="0"/>
    <xf numFmtId="44" fontId="8" fillId="0" borderId="0" applyFont="0" applyFill="0" applyBorder="0" applyAlignment="0" applyProtection="0"/>
    <xf numFmtId="0" fontId="18" fillId="2" borderId="0" applyNumberFormat="0" applyBorder="0" applyAlignment="0" applyProtection="0"/>
    <xf numFmtId="14" fontId="19" fillId="4" borderId="3" applyFont="0"/>
    <xf numFmtId="0" fontId="20" fillId="0" borderId="0">
      <alignment horizontal="right"/>
    </xf>
    <xf numFmtId="0" fontId="18" fillId="3" borderId="0" applyNumberFormat="0" applyBorder="0" applyAlignment="0" applyProtection="0"/>
    <xf numFmtId="9" fontId="8" fillId="0" borderId="0" applyFont="0" applyFill="0" applyBorder="0" applyAlignment="0" applyProtection="0"/>
    <xf numFmtId="0" fontId="21" fillId="0" borderId="0"/>
    <xf numFmtId="0" fontId="12" fillId="0" borderId="0"/>
    <xf numFmtId="0" fontId="8" fillId="0" borderId="0"/>
    <xf numFmtId="9" fontId="8" fillId="0" borderId="0" applyFont="0" applyFill="0" applyBorder="0" applyAlignment="0" applyProtection="0"/>
    <xf numFmtId="43" fontId="8" fillId="0" borderId="0" applyFont="0" applyFill="0" applyBorder="0" applyAlignment="0" applyProtection="0"/>
  </cellStyleXfs>
  <cellXfs count="51">
    <xf numFmtId="0" fontId="0" fillId="0" borderId="0" xfId="0"/>
    <xf numFmtId="0" fontId="2" fillId="0" borderId="0" xfId="0" applyFont="1"/>
    <xf numFmtId="0" fontId="3" fillId="0" borderId="0" xfId="1" applyFont="1" applyAlignment="1">
      <alignment horizontal="centerContinuous"/>
    </xf>
    <xf numFmtId="0" fontId="4" fillId="0" borderId="0" xfId="0" applyFont="1" applyAlignment="1">
      <alignment horizontal="centerContinuous"/>
    </xf>
    <xf numFmtId="0" fontId="4" fillId="0" borderId="0" xfId="0" applyFont="1" applyAlignment="1">
      <alignment horizontal="centerContinuous" vertical="center"/>
    </xf>
    <xf numFmtId="0" fontId="6" fillId="0" borderId="0" xfId="0" applyFont="1" applyAlignment="1">
      <alignment horizontal="centerContinuous"/>
    </xf>
    <xf numFmtId="0" fontId="7" fillId="0" borderId="0" xfId="0" applyFont="1" applyAlignment="1">
      <alignment horizontal="centerContinuous"/>
    </xf>
    <xf numFmtId="0" fontId="8" fillId="0" borderId="0" xfId="0" applyFont="1" applyAlignment="1">
      <alignment horizontal="center"/>
    </xf>
    <xf numFmtId="0" fontId="2" fillId="0" borderId="0" xfId="0" applyFont="1" applyAlignment="1">
      <alignment horizontal="centerContinuous"/>
    </xf>
    <xf numFmtId="0" fontId="8" fillId="0" borderId="0" xfId="0" applyFont="1"/>
    <xf numFmtId="0" fontId="0" fillId="0" borderId="0" xfId="0" applyAlignment="1">
      <alignment horizontal="centerContinuous"/>
    </xf>
    <xf numFmtId="0" fontId="9" fillId="0" borderId="0" xfId="0" applyFont="1" applyAlignment="1">
      <alignment horizontal="centerContinuous"/>
    </xf>
    <xf numFmtId="0" fontId="5" fillId="0" borderId="0" xfId="0" applyFont="1"/>
    <xf numFmtId="165" fontId="8" fillId="0" borderId="0" xfId="0" applyNumberFormat="1" applyFont="1" applyAlignment="1">
      <alignment horizontal="center"/>
    </xf>
    <xf numFmtId="0" fontId="10" fillId="0" borderId="0" xfId="0" applyFont="1" applyAlignment="1">
      <alignment horizontal="center"/>
    </xf>
    <xf numFmtId="0" fontId="1" fillId="0" borderId="0" xfId="4" applyAlignment="1">
      <alignment horizontal="center"/>
    </xf>
    <xf numFmtId="1" fontId="8" fillId="0" borderId="0" xfId="4" applyNumberFormat="1" applyFont="1" applyAlignment="1">
      <alignment horizontal="center"/>
    </xf>
    <xf numFmtId="3" fontId="8" fillId="0" borderId="0" xfId="4" applyNumberFormat="1" applyFont="1" applyAlignment="1">
      <alignment horizontal="center"/>
    </xf>
    <xf numFmtId="0" fontId="13" fillId="0" borderId="0" xfId="0" applyFont="1" applyAlignment="1">
      <alignment horizontal="centerContinuous"/>
    </xf>
    <xf numFmtId="0" fontId="4" fillId="0" borderId="0" xfId="0" applyFont="1" applyAlignment="1">
      <alignment horizontal="left"/>
    </xf>
    <xf numFmtId="0" fontId="9" fillId="0" borderId="0" xfId="0" applyFont="1"/>
    <xf numFmtId="0" fontId="14" fillId="0" borderId="0" xfId="0" applyFont="1" applyAlignment="1">
      <alignment horizontal="centerContinuous"/>
    </xf>
    <xf numFmtId="0" fontId="15" fillId="0" borderId="0" xfId="0" applyFont="1" applyAlignment="1">
      <alignment horizontal="centerContinuous"/>
    </xf>
    <xf numFmtId="0" fontId="16" fillId="0" borderId="0" xfId="0" applyFont="1" applyAlignment="1">
      <alignment horizontal="centerContinuous"/>
    </xf>
    <xf numFmtId="0" fontId="2" fillId="0" borderId="0" xfId="0" applyFont="1" applyAlignment="1">
      <alignment horizontal="left"/>
    </xf>
    <xf numFmtId="0" fontId="8" fillId="0" borderId="0" xfId="0" applyFont="1" applyAlignment="1">
      <alignment horizontal="left" vertical="top" wrapText="1"/>
    </xf>
    <xf numFmtId="0" fontId="8" fillId="0" borderId="0" xfId="4" applyFont="1"/>
    <xf numFmtId="0" fontId="17" fillId="0" borderId="0" xfId="0" applyFont="1" applyAlignment="1">
      <alignment horizontal="center"/>
    </xf>
    <xf numFmtId="0" fontId="8" fillId="0" borderId="0" xfId="0" applyFont="1" applyAlignment="1">
      <alignment horizontal="left"/>
    </xf>
    <xf numFmtId="0" fontId="8" fillId="0" borderId="0" xfId="0" applyFont="1" applyAlignment="1">
      <alignment horizontal="centerContinuous"/>
    </xf>
    <xf numFmtId="0" fontId="8" fillId="0" borderId="0" xfId="4" applyFont="1" applyAlignment="1">
      <alignment vertical="top" wrapText="1"/>
    </xf>
    <xf numFmtId="0" fontId="8" fillId="0" borderId="1" xfId="0" applyFont="1" applyBorder="1" applyAlignment="1">
      <alignment horizontal="centerContinuous"/>
    </xf>
    <xf numFmtId="165" fontId="8" fillId="0" borderId="0" xfId="2" applyNumberFormat="1" applyFont="1" applyFill="1" applyAlignment="1">
      <alignment horizontal="center"/>
    </xf>
    <xf numFmtId="0" fontId="8" fillId="0" borderId="0" xfId="0" applyFont="1" applyAlignment="1">
      <alignment horizontal="right"/>
    </xf>
    <xf numFmtId="165" fontId="8" fillId="0" borderId="0" xfId="2" applyNumberFormat="1" applyFont="1" applyAlignment="1">
      <alignment horizontal="center"/>
    </xf>
    <xf numFmtId="1" fontId="8" fillId="0" borderId="0" xfId="0" applyNumberFormat="1" applyFont="1" applyAlignment="1">
      <alignment horizontal="center"/>
    </xf>
    <xf numFmtId="14" fontId="8" fillId="0" borderId="0" xfId="0" applyNumberFormat="1" applyFont="1" applyAlignment="1">
      <alignment horizontal="center"/>
    </xf>
    <xf numFmtId="1" fontId="10" fillId="0" borderId="0" xfId="0" applyNumberFormat="1" applyFont="1" applyAlignment="1">
      <alignment horizontal="right"/>
    </xf>
    <xf numFmtId="0" fontId="10" fillId="0" borderId="0" xfId="0" applyFont="1" applyAlignment="1">
      <alignment horizontal="right"/>
    </xf>
    <xf numFmtId="167" fontId="8" fillId="0" borderId="0" xfId="0" applyNumberFormat="1" applyFont="1" applyAlignment="1">
      <alignment horizontal="right"/>
    </xf>
    <xf numFmtId="0" fontId="8" fillId="0" borderId="0" xfId="0" applyFont="1" applyAlignment="1">
      <alignment vertical="top"/>
    </xf>
    <xf numFmtId="0" fontId="5" fillId="0" borderId="0" xfId="0" applyFont="1" applyAlignment="1">
      <alignment vertical="top" wrapText="1"/>
    </xf>
    <xf numFmtId="0" fontId="8" fillId="0" borderId="1" xfId="0" applyFont="1" applyBorder="1" applyAlignment="1">
      <alignment horizontal="center"/>
    </xf>
    <xf numFmtId="0" fontId="10" fillId="0" borderId="0" xfId="0" applyFont="1" applyAlignment="1">
      <alignment horizontal="center"/>
    </xf>
    <xf numFmtId="0" fontId="8" fillId="0" borderId="2" xfId="0" applyFont="1" applyBorder="1" applyAlignment="1">
      <alignment horizontal="center"/>
    </xf>
    <xf numFmtId="165" fontId="8" fillId="0" borderId="0" xfId="2" applyNumberFormat="1" applyFont="1" applyFill="1" applyAlignment="1">
      <alignment horizontal="center"/>
    </xf>
    <xf numFmtId="0" fontId="5" fillId="0" borderId="0" xfId="0" applyFont="1" applyAlignment="1">
      <alignment horizontal="left" vertical="top" wrapText="1"/>
    </xf>
    <xf numFmtId="0" fontId="8" fillId="0" borderId="0" xfId="4" applyFont="1" applyAlignment="1">
      <alignment horizontal="left" vertical="top" wrapText="1"/>
    </xf>
    <xf numFmtId="1" fontId="8" fillId="0" borderId="0" xfId="4" applyNumberFormat="1" applyFont="1" applyAlignment="1">
      <alignment horizontal="center"/>
    </xf>
    <xf numFmtId="3" fontId="8" fillId="0" borderId="0" xfId="4" applyNumberFormat="1" applyFont="1" applyAlignment="1">
      <alignment horizontal="center"/>
    </xf>
    <xf numFmtId="0" fontId="8" fillId="0" borderId="0" xfId="0" applyFont="1" applyAlignment="1">
      <alignment horizontal="left" vertical="top" wrapText="1"/>
    </xf>
  </cellXfs>
  <cellStyles count="22">
    <cellStyle name="60% - Accent2 2" xfId="12" xr:uid="{3709DF22-6BC0-49ED-AC75-9D769DFE9A34}"/>
    <cellStyle name="60% - Accent3 2" xfId="15" xr:uid="{9E2CCEBE-3214-4CAB-8E2F-6392F2A5118C}"/>
    <cellStyle name="Comma 2 2" xfId="3" xr:uid="{D22EA1EF-F054-4F86-83E3-B6E10BAAFF3D}"/>
    <cellStyle name="Comma 6" xfId="8" xr:uid="{4B7F0860-6F3D-402A-926D-90962175BDE8}"/>
    <cellStyle name="Comma 6 2" xfId="21" xr:uid="{0D39EA45-183A-4533-8B43-BE6BA9BFD4B1}"/>
    <cellStyle name="Currency 2" xfId="11" xr:uid="{78370657-9453-468A-89A7-6192CA51DB43}"/>
    <cellStyle name="Normal" xfId="0" builtinId="0"/>
    <cellStyle name="Normal 12" xfId="5" xr:uid="{5BB99610-F569-4328-99D9-2CF8DB6A3C67}"/>
    <cellStyle name="Normal 17" xfId="9" xr:uid="{C802D9F3-4A88-4CBC-A9EC-430858658838}"/>
    <cellStyle name="Normal 2" xfId="10" xr:uid="{D0C61AC0-5D54-4902-B18E-8BAB584E1D9B}"/>
    <cellStyle name="Normal 2 2" xfId="1" xr:uid="{4B278EE9-5F3C-4A4B-8850-1794CDDD3D91}"/>
    <cellStyle name="Normal 2 3" xfId="18" xr:uid="{57360CFB-4C71-490C-B689-A7A62E77C45E}"/>
    <cellStyle name="Normal 3" xfId="17" xr:uid="{15F40908-E3E3-4842-B003-E12B19485639}"/>
    <cellStyle name="Normal 9" xfId="6" xr:uid="{44CC2EEE-FCD4-4278-B892-C2E556FE62EE}"/>
    <cellStyle name="Normal 9 2" xfId="19" xr:uid="{9FB30FE7-B6FD-4446-A00A-D73AFDB99FBE}"/>
    <cellStyle name="Normal_PLQUERY" xfId="4" xr:uid="{1C337904-7116-4522-972A-E085601041AF}"/>
    <cellStyle name="Percent" xfId="2" builtinId="5"/>
    <cellStyle name="Percent 2" xfId="16" xr:uid="{0A68ADE6-648D-48D7-BA9F-5AED4F470768}"/>
    <cellStyle name="Percent 5" xfId="7" xr:uid="{F30BD8DD-9492-4900-BE8E-0D4B5E41E23A}"/>
    <cellStyle name="Percent 5 2" xfId="20" xr:uid="{43740736-8FD6-4907-971B-AFC2AB409135}"/>
    <cellStyle name="Style 1" xfId="13" xr:uid="{C8E896E7-6FE9-42A0-98BC-2E995ADD2629}"/>
    <cellStyle name="Style 2" xfId="14" xr:uid="{1C9E7971-64D5-43DA-B134-FCC8F45D002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pr.statefarm.org\DFS\PCACT\00\WORKGROUP\P-C%20ACTUARIAL\AUTO\STATE%20FILES\California\REVISIONS\2023\4-1-2023%20Rate%20Filing\SOC\CA%20SO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mplate%20Updater%202022-4Q%20BIPD%20Split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pr.statefarm.org\dfs\PCACT\00\WORKGROUP\P-C%20ACTUARIAL\AUTO\STATE%20FILES\California\CDI%20Indications\2022\2022%204Q\Template%20Updater%202022-4Q%20BIPD%20Spli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QR1"/>
      <sheetName val="QR2"/>
      <sheetName val="ROC"/>
      <sheetName val="ROC Exh"/>
      <sheetName val="Terr"/>
      <sheetName val="Base_STAR"/>
      <sheetName val="MCY ROC"/>
      <sheetName val="Drvr_Detl-YL"/>
      <sheetName val="REC ROC"/>
      <sheetName val="MCY_Class"/>
      <sheetName val="Drvr_Detl-YL (Proposal)"/>
      <sheetName val="FINAL SOC"/>
      <sheetName val="SOC"/>
      <sheetName val="Max-Min Change"/>
      <sheetName val="CDI SOC"/>
      <sheetName val="BROs"/>
      <sheetName val="BRE"/>
      <sheetName val="SQL"/>
      <sheetName val="Rate Effects for Int Comm"/>
      <sheetName val="Data"/>
      <sheetName val="BRO"/>
    </sheetNames>
    <sheetDataSet>
      <sheetData sheetId="0">
        <row r="28">
          <cell r="E28" t="str">
            <v>0001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Rate History"/>
      <sheetName val="Inputs"/>
      <sheetName val="MiscL Complement"/>
      <sheetName val="PremiumTrend - 5"/>
      <sheetName val="PremExpo SQL"/>
      <sheetName val="LossDev - 7"/>
      <sheetName val="LossDev SQL"/>
      <sheetName val="LossDev Data"/>
      <sheetName val="LossDev Pd Claims"/>
      <sheetName val="Loss Trends - 8"/>
      <sheetName val="Loss Trend SQL"/>
      <sheetName val="2nd Sev SQL"/>
      <sheetName val="Selections Dashboard"/>
      <sheetName val="Sheet4"/>
      <sheetName val="BIPD Implied Data"/>
      <sheetName val="8A Adjustment"/>
      <sheetName val="Ind. Calc."/>
      <sheetName val="CDI Rate Template"/>
      <sheetName val="Exhibit 1"/>
      <sheetName val="Exhibit 2"/>
      <sheetName val="Exhibit 3"/>
      <sheetName val="Exhibit 4"/>
      <sheetName val="Exhibit 6"/>
      <sheetName val="Supp Exh 8"/>
      <sheetName val="Exhibit 9"/>
      <sheetName val="Exhibit 9- p2"/>
      <sheetName val="Exhibit 10"/>
      <sheetName val="Exhibit 11"/>
      <sheetName val="Exhibit 13 - 1A"/>
      <sheetName val="Exhibit 13 Supplemental"/>
      <sheetName val="Exhibit 13 Support pt1"/>
      <sheetName val="Exhibit 13 Support pt2"/>
      <sheetName val="Exhibit 13 2A"/>
      <sheetName val="Exhibit 15"/>
      <sheetName val="Exhibit 16"/>
      <sheetName val="Exhibit 17"/>
      <sheetName val="Exhibit 20"/>
      <sheetName val="App 4"/>
      <sheetName val="App 5"/>
      <sheetName val="App 6"/>
      <sheetName val="App 7"/>
      <sheetName val="RTF Info"/>
      <sheetName val="Output for Graphs"/>
    </sheetNames>
    <sheetDataSet>
      <sheetData sheetId="0"/>
      <sheetData sheetId="1"/>
      <sheetData sheetId="2">
        <row r="14">
          <cell r="B14">
            <v>45475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Rate History"/>
      <sheetName val="Inputs"/>
      <sheetName val="MiscL Complement"/>
      <sheetName val="PremiumTrend - 5"/>
      <sheetName val="PremExpo SQL"/>
      <sheetName val="LossDev - 7"/>
      <sheetName val="LossDev SQL"/>
      <sheetName val="LossDev Data"/>
      <sheetName val="LossDev Pd Claims"/>
      <sheetName val="Loss Trends - 8"/>
      <sheetName val="Loss Trend SQL"/>
      <sheetName val="2nd Sev SQL"/>
      <sheetName val="Selections Dashboard"/>
      <sheetName val="Sheet4"/>
      <sheetName val="BIPD Implied Data"/>
      <sheetName val="8A Adjustment"/>
      <sheetName val="Ind. Calc."/>
      <sheetName val="CDI Rate Template"/>
      <sheetName val="Exhibit 1"/>
      <sheetName val="Exhibit 2"/>
      <sheetName val="Exhibit 3"/>
      <sheetName val="Exhibit 4"/>
      <sheetName val="Exhibit 6"/>
      <sheetName val="Supp Exh 8"/>
      <sheetName val="Exhibit 9"/>
      <sheetName val="Exhibit 9- p2"/>
      <sheetName val="Exhibit 10"/>
      <sheetName val="Exhibit 11"/>
      <sheetName val="Exhibit 13 - 1A"/>
      <sheetName val="Exhibit 13 Supplemental"/>
      <sheetName val="Exhibit 13 Support pt1"/>
      <sheetName val="Exhibit 13 Support pt2"/>
      <sheetName val="Exhibit 13 2A"/>
      <sheetName val="Exhibit 15"/>
      <sheetName val="Exhibit 16"/>
      <sheetName val="Exhibit 17"/>
      <sheetName val="Exhibit 20"/>
      <sheetName val="App 4"/>
      <sheetName val="App 5"/>
      <sheetName val="App 6"/>
      <sheetName val="App 7"/>
      <sheetName val="RTF Info"/>
      <sheetName val="Output for Graphs"/>
    </sheetNames>
    <sheetDataSet>
      <sheetData sheetId="0"/>
      <sheetData sheetId="1"/>
      <sheetData sheetId="2">
        <row r="15">
          <cell r="C15">
            <v>2.258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2F6EC-7198-4D0F-92C8-8A51F536D0B0}">
  <sheetPr codeName="Sheet9"/>
  <dimension ref="A1:O46"/>
  <sheetViews>
    <sheetView tabSelected="1" view="pageBreakPreview" topLeftCell="B5" zoomScale="90" zoomScaleNormal="100" zoomScaleSheetLayoutView="90" workbookViewId="0">
      <selection activeCell="O29" sqref="O29"/>
    </sheetView>
  </sheetViews>
  <sheetFormatPr defaultRowHeight="15" x14ac:dyDescent="0.25"/>
  <cols>
    <col min="1" max="1" width="7.140625" customWidth="1"/>
    <col min="2" max="2" width="16.28515625" customWidth="1"/>
    <col min="3" max="3" width="22.140625" customWidth="1"/>
    <col min="4" max="4" width="22" bestFit="1" customWidth="1"/>
    <col min="5" max="5" width="11.140625" bestFit="1" customWidth="1"/>
    <col min="6" max="6" width="16.85546875" customWidth="1"/>
    <col min="7" max="7" width="6.140625" customWidth="1"/>
    <col min="9" max="9" width="21.140625" customWidth="1"/>
    <col min="10" max="10" width="10.140625" customWidth="1"/>
    <col min="11" max="11" width="11" customWidth="1"/>
    <col min="12" max="12" width="12.28515625" customWidth="1"/>
    <col min="13" max="13" width="14.42578125" customWidth="1"/>
    <col min="14" max="14" width="11" customWidth="1"/>
    <col min="15" max="15" width="10.28515625" customWidth="1"/>
  </cols>
  <sheetData>
    <row r="1" spans="1:15" ht="18.75" x14ac:dyDescent="0.3">
      <c r="A1" s="4" t="s">
        <v>1</v>
      </c>
      <c r="B1" s="11"/>
      <c r="C1" s="5"/>
      <c r="D1" s="5"/>
      <c r="E1" s="5"/>
      <c r="F1" s="5"/>
      <c r="G1" s="11"/>
      <c r="I1" s="4" t="s">
        <v>1</v>
      </c>
      <c r="J1" s="18"/>
      <c r="K1" s="5"/>
      <c r="L1" s="5"/>
      <c r="M1" s="5"/>
      <c r="N1" s="5"/>
      <c r="O1" s="18"/>
    </row>
    <row r="2" spans="1:15" ht="18.75" x14ac:dyDescent="0.3">
      <c r="A2" s="3" t="s">
        <v>0</v>
      </c>
      <c r="B2" s="11"/>
      <c r="C2" s="5"/>
      <c r="D2" s="5"/>
      <c r="E2" s="5"/>
      <c r="F2" s="5"/>
      <c r="G2" s="11"/>
      <c r="I2" s="3" t="s">
        <v>0</v>
      </c>
      <c r="J2" s="18"/>
      <c r="K2" s="5"/>
      <c r="L2" s="5"/>
      <c r="M2" s="5"/>
      <c r="N2" s="5"/>
      <c r="O2" s="18"/>
    </row>
    <row r="3" spans="1:15" ht="18.75" x14ac:dyDescent="0.3">
      <c r="A3" s="19"/>
      <c r="B3" s="11"/>
      <c r="C3" s="5"/>
      <c r="D3" s="5"/>
      <c r="E3" s="5"/>
      <c r="F3" s="5"/>
      <c r="G3" s="20"/>
      <c r="I3" s="3"/>
      <c r="J3" s="18"/>
      <c r="K3" s="5"/>
      <c r="L3" s="5"/>
      <c r="M3" s="5"/>
      <c r="N3" s="5"/>
      <c r="O3" s="18"/>
    </row>
    <row r="4" spans="1:15" ht="18.75" x14ac:dyDescent="0.3">
      <c r="A4" s="2" t="s">
        <v>12</v>
      </c>
      <c r="B4" s="11"/>
      <c r="C4" s="5"/>
      <c r="D4" s="5"/>
      <c r="E4" s="5"/>
      <c r="F4" s="5"/>
      <c r="G4" s="11"/>
      <c r="I4" s="2" t="s">
        <v>12</v>
      </c>
      <c r="J4" s="18"/>
      <c r="K4" s="5"/>
      <c r="L4" s="5"/>
      <c r="M4" s="5"/>
      <c r="N4" s="5"/>
      <c r="O4" s="18"/>
    </row>
    <row r="5" spans="1:15" ht="15.75" x14ac:dyDescent="0.25">
      <c r="A5" s="8" t="s">
        <v>13</v>
      </c>
      <c r="B5" s="21"/>
      <c r="C5" s="22"/>
      <c r="D5" s="22"/>
      <c r="E5" s="22"/>
      <c r="F5" s="22"/>
      <c r="G5" s="23"/>
      <c r="I5" s="8" t="s">
        <v>14</v>
      </c>
      <c r="J5" s="23"/>
      <c r="K5" s="22"/>
      <c r="L5" s="22"/>
      <c r="M5" s="22"/>
      <c r="N5" s="22"/>
      <c r="O5" s="23"/>
    </row>
    <row r="6" spans="1:15" ht="15.75" x14ac:dyDescent="0.25">
      <c r="A6" s="22"/>
      <c r="B6" s="6"/>
      <c r="C6" s="8"/>
      <c r="D6" s="8"/>
      <c r="E6" s="8"/>
      <c r="F6" s="8"/>
      <c r="G6" s="10"/>
      <c r="I6" s="24"/>
      <c r="K6" s="8"/>
      <c r="L6" s="8"/>
      <c r="M6" s="8"/>
      <c r="N6" s="8"/>
    </row>
    <row r="7" spans="1:15" ht="15" customHeight="1" x14ac:dyDescent="0.25">
      <c r="A7" s="24"/>
      <c r="B7" s="50" t="s">
        <v>49</v>
      </c>
      <c r="C7" s="50"/>
      <c r="D7" s="50"/>
      <c r="E7" s="50"/>
      <c r="F7" s="50"/>
      <c r="I7" s="50" t="s">
        <v>15</v>
      </c>
      <c r="J7" s="50"/>
      <c r="K7" s="50"/>
      <c r="L7" s="50"/>
      <c r="M7" s="50"/>
      <c r="N7" s="50"/>
      <c r="O7" s="50"/>
    </row>
    <row r="8" spans="1:15" x14ac:dyDescent="0.25">
      <c r="A8" s="8"/>
      <c r="B8" s="50"/>
      <c r="C8" s="50"/>
      <c r="D8" s="50"/>
      <c r="E8" s="50"/>
      <c r="F8" s="50"/>
      <c r="I8" s="50"/>
      <c r="J8" s="50"/>
      <c r="K8" s="50"/>
      <c r="L8" s="50"/>
      <c r="M8" s="50"/>
      <c r="N8" s="50"/>
      <c r="O8" s="50"/>
    </row>
    <row r="9" spans="1:15" x14ac:dyDescent="0.25">
      <c r="A9" s="24"/>
      <c r="B9" s="50"/>
      <c r="C9" s="50"/>
      <c r="D9" s="50"/>
      <c r="E9" s="50"/>
      <c r="F9" s="50"/>
      <c r="I9" s="25"/>
      <c r="N9" s="1"/>
      <c r="O9" s="25"/>
    </row>
    <row r="10" spans="1:15" x14ac:dyDescent="0.25">
      <c r="B10" s="26"/>
      <c r="C10" s="26"/>
      <c r="D10" s="15" t="s">
        <v>16</v>
      </c>
      <c r="E10" s="26"/>
      <c r="F10" s="26"/>
      <c r="J10" s="43" t="s">
        <v>3</v>
      </c>
      <c r="K10" s="43"/>
      <c r="L10" s="43" t="s">
        <v>16</v>
      </c>
      <c r="M10" s="43"/>
      <c r="N10" s="1"/>
      <c r="O10" s="25"/>
    </row>
    <row r="11" spans="1:15" ht="15" customHeight="1" x14ac:dyDescent="0.25">
      <c r="B11" s="26"/>
      <c r="C11" s="14" t="s">
        <v>3</v>
      </c>
      <c r="D11" s="27" t="s">
        <v>17</v>
      </c>
      <c r="E11" s="26"/>
      <c r="F11" s="26"/>
      <c r="J11" s="48" t="s">
        <v>18</v>
      </c>
      <c r="K11" s="48"/>
      <c r="L11" s="49">
        <v>291778</v>
      </c>
      <c r="M11" s="49"/>
      <c r="N11" s="1"/>
    </row>
    <row r="12" spans="1:15" ht="15" customHeight="1" x14ac:dyDescent="0.25">
      <c r="B12" s="26"/>
      <c r="C12" s="16" t="s">
        <v>18</v>
      </c>
      <c r="D12" s="17">
        <v>131396</v>
      </c>
      <c r="E12" s="26"/>
      <c r="F12" s="26"/>
      <c r="J12" s="48" t="s">
        <v>19</v>
      </c>
      <c r="K12" s="48"/>
      <c r="L12" s="49">
        <v>38442</v>
      </c>
      <c r="M12" s="49"/>
      <c r="N12" s="1"/>
    </row>
    <row r="13" spans="1:15" x14ac:dyDescent="0.25">
      <c r="B13" s="26"/>
      <c r="C13" s="16" t="s">
        <v>19</v>
      </c>
      <c r="D13" s="17">
        <v>10344</v>
      </c>
      <c r="E13" s="26"/>
      <c r="F13" s="26"/>
      <c r="J13" s="48" t="s">
        <v>20</v>
      </c>
      <c r="K13" s="48"/>
      <c r="L13" s="49">
        <v>36328</v>
      </c>
      <c r="M13" s="49"/>
      <c r="N13" s="1"/>
    </row>
    <row r="14" spans="1:15" x14ac:dyDescent="0.25">
      <c r="B14" s="26"/>
      <c r="C14" s="16" t="s">
        <v>20</v>
      </c>
      <c r="D14" s="17">
        <v>19182</v>
      </c>
      <c r="E14" s="26"/>
      <c r="F14" s="26"/>
      <c r="J14" s="48" t="s">
        <v>21</v>
      </c>
      <c r="K14" s="48"/>
      <c r="L14" s="49">
        <v>232245</v>
      </c>
      <c r="M14" s="49"/>
      <c r="N14" s="1"/>
    </row>
    <row r="15" spans="1:15" x14ac:dyDescent="0.25">
      <c r="B15" s="26"/>
      <c r="C15" s="16" t="s">
        <v>21</v>
      </c>
      <c r="D15" s="17">
        <v>151227</v>
      </c>
      <c r="E15" s="26"/>
      <c r="F15" s="26"/>
      <c r="J15" s="48" t="s">
        <v>22</v>
      </c>
      <c r="K15" s="48"/>
      <c r="L15" s="49">
        <v>382247</v>
      </c>
      <c r="M15" s="49"/>
      <c r="N15" s="1"/>
    </row>
    <row r="16" spans="1:15" x14ac:dyDescent="0.25">
      <c r="B16" s="26"/>
      <c r="C16" s="16" t="s">
        <v>22</v>
      </c>
      <c r="D16" s="17">
        <v>213532</v>
      </c>
      <c r="E16" s="26"/>
      <c r="F16" s="26"/>
      <c r="I16" s="28"/>
      <c r="J16" s="48" t="s">
        <v>2</v>
      </c>
      <c r="K16" s="48"/>
      <c r="L16" s="49">
        <v>446066</v>
      </c>
      <c r="M16" s="49"/>
      <c r="N16" s="29"/>
    </row>
    <row r="17" spans="2:15" ht="15" customHeight="1" x14ac:dyDescent="0.25">
      <c r="B17" s="26"/>
      <c r="C17" s="16" t="s">
        <v>2</v>
      </c>
      <c r="D17" s="17">
        <v>324610</v>
      </c>
      <c r="E17" s="26"/>
      <c r="F17" s="26"/>
    </row>
    <row r="18" spans="2:15" x14ac:dyDescent="0.25">
      <c r="B18" s="26"/>
      <c r="C18" s="26"/>
      <c r="D18" s="26"/>
      <c r="E18" s="26"/>
      <c r="F18" s="26"/>
      <c r="I18" s="50" t="s">
        <v>23</v>
      </c>
      <c r="J18" s="50"/>
      <c r="K18" s="50"/>
      <c r="L18" s="50"/>
      <c r="M18" s="50"/>
      <c r="N18" s="50"/>
      <c r="O18" s="50"/>
    </row>
    <row r="19" spans="2:15" ht="15" customHeight="1" x14ac:dyDescent="0.25">
      <c r="B19" s="47" t="s">
        <v>50</v>
      </c>
      <c r="C19" s="47"/>
      <c r="D19" s="47"/>
      <c r="E19" s="47"/>
      <c r="F19" s="47"/>
      <c r="I19" s="50"/>
      <c r="J19" s="50"/>
      <c r="K19" s="50"/>
      <c r="L19" s="50"/>
      <c r="M19" s="50"/>
      <c r="N19" s="50"/>
      <c r="O19" s="50"/>
    </row>
    <row r="20" spans="2:15" x14ac:dyDescent="0.25">
      <c r="B20" s="47"/>
      <c r="C20" s="47"/>
      <c r="D20" s="47"/>
      <c r="E20" s="47"/>
      <c r="F20" s="47"/>
      <c r="I20" s="7"/>
      <c r="O20" s="1"/>
    </row>
    <row r="21" spans="2:15" x14ac:dyDescent="0.25">
      <c r="B21" s="30"/>
      <c r="C21" s="30"/>
      <c r="D21" s="30"/>
      <c r="E21" s="30"/>
      <c r="F21" s="30"/>
      <c r="I21" s="31" t="s">
        <v>24</v>
      </c>
      <c r="J21" s="31"/>
      <c r="K21" s="31"/>
      <c r="L21" s="31"/>
      <c r="M21" s="31"/>
      <c r="N21" s="31"/>
      <c r="O21" s="1"/>
    </row>
    <row r="22" spans="2:15" x14ac:dyDescent="0.25">
      <c r="B22" s="28" t="s">
        <v>25</v>
      </c>
      <c r="C22" s="9"/>
      <c r="D22" s="9"/>
      <c r="E22" s="9"/>
      <c r="F22" s="9"/>
      <c r="I22" s="9"/>
      <c r="J22" s="7" t="s">
        <v>26</v>
      </c>
      <c r="K22" s="7" t="s">
        <v>27</v>
      </c>
      <c r="L22" s="7" t="s">
        <v>28</v>
      </c>
      <c r="M22" s="44" t="s">
        <v>10</v>
      </c>
      <c r="N22" s="44"/>
      <c r="O22" s="9"/>
    </row>
    <row r="23" spans="2:15" x14ac:dyDescent="0.25">
      <c r="B23" s="9"/>
      <c r="C23" s="9"/>
      <c r="D23" s="15" t="s">
        <v>16</v>
      </c>
      <c r="E23" s="9"/>
      <c r="F23" s="9"/>
      <c r="I23" s="9" t="s">
        <v>29</v>
      </c>
      <c r="J23" s="7" t="s">
        <v>11</v>
      </c>
      <c r="K23" s="32">
        <v>-6.497E-2</v>
      </c>
      <c r="L23" s="32">
        <v>-2.494E-2</v>
      </c>
      <c r="M23" s="45">
        <f>(1+K23)*(1+L23)-1</f>
        <v>-8.8289648199999959E-2</v>
      </c>
      <c r="N23" s="45"/>
      <c r="O23" s="1"/>
    </row>
    <row r="24" spans="2:15" x14ac:dyDescent="0.25">
      <c r="B24" s="9"/>
      <c r="C24" s="14" t="s">
        <v>30</v>
      </c>
      <c r="D24" s="27" t="s">
        <v>17</v>
      </c>
      <c r="E24" s="9"/>
      <c r="F24" s="9"/>
      <c r="I24" s="7"/>
      <c r="O24" s="1"/>
    </row>
    <row r="25" spans="2:15" x14ac:dyDescent="0.25">
      <c r="B25" s="9"/>
      <c r="C25" s="16" t="s">
        <v>48</v>
      </c>
      <c r="D25" s="17">
        <v>29</v>
      </c>
      <c r="E25" s="9"/>
      <c r="F25" s="9"/>
      <c r="I25" s="42" t="s">
        <v>31</v>
      </c>
      <c r="J25" s="42"/>
      <c r="K25" s="42"/>
      <c r="L25" s="42"/>
      <c r="M25" s="42"/>
      <c r="N25" s="42"/>
      <c r="O25" s="1"/>
    </row>
    <row r="26" spans="2:15" x14ac:dyDescent="0.25">
      <c r="B26" s="9"/>
      <c r="C26" s="16" t="s">
        <v>4</v>
      </c>
      <c r="D26" s="17">
        <v>28</v>
      </c>
      <c r="E26" s="9"/>
      <c r="F26" s="9"/>
      <c r="I26" s="9"/>
      <c r="J26" s="7" t="s">
        <v>26</v>
      </c>
      <c r="K26" s="7" t="s">
        <v>27</v>
      </c>
      <c r="L26" s="7" t="s">
        <v>28</v>
      </c>
      <c r="M26" s="44" t="s">
        <v>10</v>
      </c>
      <c r="N26" s="44"/>
      <c r="O26" s="9"/>
    </row>
    <row r="27" spans="2:15" x14ac:dyDescent="0.25">
      <c r="B27" s="9"/>
      <c r="C27" s="16" t="s">
        <v>9</v>
      </c>
      <c r="D27" s="17">
        <v>16</v>
      </c>
      <c r="E27" s="9"/>
      <c r="F27" s="9"/>
      <c r="I27" s="9" t="s">
        <v>18</v>
      </c>
      <c r="J27" s="32" t="s">
        <v>11</v>
      </c>
      <c r="K27" s="7" t="s">
        <v>32</v>
      </c>
      <c r="L27" s="7" t="s">
        <v>32</v>
      </c>
      <c r="M27" s="45">
        <v>3.7872821015239033E-3</v>
      </c>
      <c r="N27" s="45"/>
      <c r="O27" s="9"/>
    </row>
    <row r="28" spans="2:15" x14ac:dyDescent="0.25">
      <c r="B28" s="9"/>
      <c r="C28" s="16" t="s">
        <v>8</v>
      </c>
      <c r="D28" s="17">
        <v>17</v>
      </c>
      <c r="E28" s="9"/>
      <c r="F28" s="9"/>
      <c r="I28" s="9"/>
      <c r="J28" s="9"/>
      <c r="K28" s="9"/>
      <c r="N28" s="9"/>
      <c r="O28" s="9"/>
    </row>
    <row r="29" spans="2:15" x14ac:dyDescent="0.25">
      <c r="B29" s="9"/>
      <c r="C29" s="16" t="s">
        <v>7</v>
      </c>
      <c r="D29" s="17">
        <v>39</v>
      </c>
      <c r="E29" s="9"/>
      <c r="F29" s="9"/>
      <c r="I29" s="9"/>
      <c r="J29" s="9"/>
      <c r="K29" s="9"/>
      <c r="L29" s="33" t="s">
        <v>33</v>
      </c>
      <c r="M29" s="16">
        <v>271</v>
      </c>
      <c r="N29" s="9"/>
      <c r="O29" s="9"/>
    </row>
    <row r="30" spans="2:15" x14ac:dyDescent="0.25">
      <c r="B30" s="9"/>
      <c r="C30" s="16" t="s">
        <v>6</v>
      </c>
      <c r="D30" s="17">
        <v>38</v>
      </c>
      <c r="E30" s="9"/>
      <c r="F30" s="9"/>
      <c r="I30" s="9"/>
      <c r="J30" s="9"/>
      <c r="K30" s="9"/>
      <c r="L30" s="33" t="s">
        <v>34</v>
      </c>
      <c r="M30" s="34">
        <f>ROUND(SQRT(M29/6000),3)</f>
        <v>0.21299999999999999</v>
      </c>
      <c r="N30" s="9"/>
      <c r="O30" s="9"/>
    </row>
    <row r="31" spans="2:15" x14ac:dyDescent="0.25">
      <c r="B31" s="9"/>
      <c r="C31" s="7"/>
      <c r="D31" s="7"/>
      <c r="E31" s="9"/>
      <c r="F31" s="9"/>
      <c r="I31" s="9"/>
      <c r="J31" s="9"/>
      <c r="K31" s="9"/>
      <c r="L31" s="33" t="s">
        <v>35</v>
      </c>
      <c r="M31" s="32">
        <f>(M30*(1+M23)+(1-M30)*(1+M27))-1</f>
        <v>-1.5825104052700656E-2</v>
      </c>
      <c r="N31" s="9"/>
      <c r="O31" s="9"/>
    </row>
    <row r="32" spans="2:15" x14ac:dyDescent="0.25">
      <c r="B32" s="9"/>
      <c r="C32" s="7" t="s">
        <v>36</v>
      </c>
      <c r="D32" s="35">
        <f>SUM(D25:D30)</f>
        <v>167</v>
      </c>
      <c r="E32" s="9"/>
      <c r="F32" s="9"/>
      <c r="I32" s="9"/>
      <c r="J32" s="9"/>
      <c r="K32" s="9"/>
      <c r="L32" s="33" t="s">
        <v>37</v>
      </c>
      <c r="M32" s="13">
        <f>M31</f>
        <v>-1.5825104052700656E-2</v>
      </c>
      <c r="N32" s="9"/>
      <c r="O32" s="9"/>
    </row>
    <row r="33" spans="2:15" x14ac:dyDescent="0.25">
      <c r="B33" s="9"/>
      <c r="C33" s="7"/>
      <c r="D33" s="7"/>
      <c r="E33" s="9"/>
      <c r="F33" s="9"/>
      <c r="I33" s="9"/>
      <c r="J33" s="9"/>
      <c r="K33" s="9"/>
      <c r="N33" s="9"/>
      <c r="O33" s="9"/>
    </row>
    <row r="34" spans="2:15" x14ac:dyDescent="0.25">
      <c r="B34" s="9"/>
      <c r="C34" s="7" t="s">
        <v>38</v>
      </c>
      <c r="D34" s="34">
        <f>ROUND(SQRT(D32/3000),3)</f>
        <v>0.23599999999999999</v>
      </c>
      <c r="E34" s="9"/>
      <c r="F34" s="9"/>
      <c r="I34" s="9"/>
      <c r="J34" s="9"/>
      <c r="K34" s="9"/>
      <c r="L34" s="33" t="s">
        <v>39</v>
      </c>
      <c r="M34" s="36">
        <v>45017</v>
      </c>
      <c r="N34" s="9"/>
      <c r="O34" s="9"/>
    </row>
    <row r="35" spans="2:15" x14ac:dyDescent="0.25">
      <c r="B35" s="12"/>
      <c r="C35" s="12"/>
      <c r="D35" s="12"/>
      <c r="E35" s="12"/>
      <c r="F35" s="12"/>
      <c r="L35" s="33" t="s">
        <v>40</v>
      </c>
      <c r="M35" s="36">
        <v>45839</v>
      </c>
    </row>
    <row r="36" spans="2:15" x14ac:dyDescent="0.25">
      <c r="B36" s="12" t="s">
        <v>41</v>
      </c>
      <c r="C36" s="12"/>
      <c r="D36" s="12"/>
      <c r="E36" s="12"/>
      <c r="F36" s="12"/>
    </row>
    <row r="37" spans="2:15" x14ac:dyDescent="0.25">
      <c r="B37" s="12" t="s">
        <v>42</v>
      </c>
      <c r="C37" s="12"/>
      <c r="D37" s="12"/>
      <c r="E37" s="12"/>
      <c r="F37" s="12"/>
      <c r="I37" s="9" t="s">
        <v>43</v>
      </c>
      <c r="J37" s="37" t="s">
        <v>48</v>
      </c>
      <c r="K37" s="38" t="s">
        <v>9</v>
      </c>
      <c r="L37" s="38" t="s">
        <v>8</v>
      </c>
      <c r="M37" s="38" t="s">
        <v>7</v>
      </c>
      <c r="N37" s="38" t="s">
        <v>6</v>
      </c>
      <c r="O37" s="38" t="s">
        <v>5</v>
      </c>
    </row>
    <row r="38" spans="2:15" x14ac:dyDescent="0.25">
      <c r="I38" s="9" t="s">
        <v>44</v>
      </c>
      <c r="J38" s="33">
        <v>2.25</v>
      </c>
      <c r="K38" s="39">
        <f>J38+1</f>
        <v>3.25</v>
      </c>
      <c r="L38" s="39">
        <f t="shared" ref="L38:O38" si="0">K38+1</f>
        <v>4.25</v>
      </c>
      <c r="M38" s="39">
        <f t="shared" si="0"/>
        <v>5.25</v>
      </c>
      <c r="N38" s="39">
        <f t="shared" si="0"/>
        <v>6.25</v>
      </c>
      <c r="O38" s="39">
        <f t="shared" si="0"/>
        <v>7.25</v>
      </c>
    </row>
    <row r="39" spans="2:15" x14ac:dyDescent="0.25">
      <c r="I39" s="9" t="s">
        <v>45</v>
      </c>
      <c r="J39" s="39">
        <f t="shared" ref="J39:O39" si="1">ROUND((1+$M$32)^J38,3)</f>
        <v>0.96499999999999997</v>
      </c>
      <c r="K39" s="39">
        <f t="shared" si="1"/>
        <v>0.94899999999999995</v>
      </c>
      <c r="L39" s="39">
        <f t="shared" si="1"/>
        <v>0.93400000000000005</v>
      </c>
      <c r="M39" s="39">
        <f t="shared" si="1"/>
        <v>0.92</v>
      </c>
      <c r="N39" s="39">
        <f t="shared" si="1"/>
        <v>0.90500000000000003</v>
      </c>
      <c r="O39" s="39">
        <f t="shared" si="1"/>
        <v>0.89100000000000001</v>
      </c>
    </row>
    <row r="40" spans="2:15" x14ac:dyDescent="0.25">
      <c r="J40" s="9"/>
      <c r="K40" s="40"/>
      <c r="L40" s="40"/>
      <c r="M40" s="40"/>
      <c r="N40" s="40"/>
      <c r="O40" s="40"/>
    </row>
    <row r="41" spans="2:15" x14ac:dyDescent="0.25">
      <c r="I41" s="9" t="s">
        <v>46</v>
      </c>
      <c r="J41" s="9"/>
      <c r="K41" s="9"/>
      <c r="L41" s="9"/>
      <c r="M41" s="9"/>
      <c r="N41" s="9"/>
      <c r="O41" s="9"/>
    </row>
    <row r="42" spans="2:15" ht="15" customHeight="1" x14ac:dyDescent="0.25">
      <c r="I42" s="9" t="s">
        <v>47</v>
      </c>
      <c r="O42" s="41"/>
    </row>
    <row r="43" spans="2:15" x14ac:dyDescent="0.25">
      <c r="O43" s="41"/>
    </row>
    <row r="44" spans="2:15" x14ac:dyDescent="0.25">
      <c r="I44" s="46" t="str">
        <f>"**Credibility Weighted Annual Trend = ( [MISC LIAB "&amp;J23&amp;" credibility] * (1+[MISC LIAB pure premium trend]) + (1-[MISC LIAB "&amp;J23&amp;" credibility])*(1+ [ Fast Track BIPD "&amp;J23&amp;" pure premium trend]) ) - 1"</f>
        <v>**Credibility Weighted Annual Trend = ( [MISC LIAB 24 pt credibility] * (1+[MISC LIAB pure premium trend]) + (1-[MISC LIAB 24 pt credibility])*(1+ [ Fast Track BIPD 24 pt pure premium trend]) ) - 1</v>
      </c>
      <c r="J44" s="46"/>
      <c r="K44" s="46"/>
      <c r="L44" s="46"/>
      <c r="M44" s="46"/>
      <c r="N44" s="46"/>
      <c r="O44" s="41"/>
    </row>
    <row r="45" spans="2:15" x14ac:dyDescent="0.25">
      <c r="I45" s="46"/>
      <c r="J45" s="46"/>
      <c r="K45" s="46"/>
      <c r="L45" s="46"/>
      <c r="M45" s="46"/>
      <c r="N45" s="46"/>
    </row>
    <row r="46" spans="2:15" x14ac:dyDescent="0.25">
      <c r="I46" s="46"/>
      <c r="J46" s="46"/>
      <c r="K46" s="46"/>
      <c r="L46" s="46"/>
      <c r="M46" s="46"/>
      <c r="N46" s="46"/>
    </row>
  </sheetData>
  <mergeCells count="23">
    <mergeCell ref="B7:F9"/>
    <mergeCell ref="I7:O8"/>
    <mergeCell ref="J10:K10"/>
    <mergeCell ref="L10:M10"/>
    <mergeCell ref="J11:K11"/>
    <mergeCell ref="L11:M11"/>
    <mergeCell ref="B19:F20"/>
    <mergeCell ref="J12:K12"/>
    <mergeCell ref="L12:M12"/>
    <mergeCell ref="J13:K13"/>
    <mergeCell ref="L13:M13"/>
    <mergeCell ref="J14:K14"/>
    <mergeCell ref="L14:M14"/>
    <mergeCell ref="J15:K15"/>
    <mergeCell ref="L15:M15"/>
    <mergeCell ref="J16:K16"/>
    <mergeCell ref="L16:M16"/>
    <mergeCell ref="I18:O19"/>
    <mergeCell ref="M22:N22"/>
    <mergeCell ref="M23:N23"/>
    <mergeCell ref="M26:N26"/>
    <mergeCell ref="M27:N27"/>
    <mergeCell ref="I44:N46"/>
  </mergeCells>
  <printOptions horizontalCentered="1"/>
  <pageMargins left="0.7" right="0.7" top="0.75" bottom="0.75" header="0.3" footer="0.3"/>
  <pageSetup scale="83" orientation="portrait" useFirstPageNumber="1" r:id="rId1"/>
  <headerFooter>
    <oddHeader>&amp;R&amp;"Arial,Bold"&amp;10Exhibit 10
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Exhibit 10</vt:lpstr>
      <vt:lpstr>'Exhibit 10'!Print_Area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JWalk</dc:creator>
  <cp:lastModifiedBy>Michael Kossuth</cp:lastModifiedBy>
  <cp:lastPrinted>2024-04-09T14:55:41Z</cp:lastPrinted>
  <dcterms:created xsi:type="dcterms:W3CDTF">2022-09-14T13:09:51Z</dcterms:created>
  <dcterms:modified xsi:type="dcterms:W3CDTF">2024-06-13T16:54:51Z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61ecbe3-7ba9-4124-b9d7-ffd820687beb_Enabled">
    <vt:lpwstr>true</vt:lpwstr>
  </property>
  <property fmtid="{D5CDD505-2E9C-101B-9397-08002B2CF9AE}" pid="3" name="MSIP_Label_261ecbe3-7ba9-4124-b9d7-ffd820687beb_SetDate">
    <vt:lpwstr>2022-09-14T13:09:52Z</vt:lpwstr>
  </property>
  <property fmtid="{D5CDD505-2E9C-101B-9397-08002B2CF9AE}" pid="4" name="MSIP_Label_261ecbe3-7ba9-4124-b9d7-ffd820687beb_Method">
    <vt:lpwstr>Standard</vt:lpwstr>
  </property>
  <property fmtid="{D5CDD505-2E9C-101B-9397-08002B2CF9AE}" pid="5" name="MSIP_Label_261ecbe3-7ba9-4124-b9d7-ffd820687beb_Name">
    <vt:lpwstr>261ecbe3-7ba9-4124-b9d7-ffd820687beb</vt:lpwstr>
  </property>
  <property fmtid="{D5CDD505-2E9C-101B-9397-08002B2CF9AE}" pid="6" name="MSIP_Label_261ecbe3-7ba9-4124-b9d7-ffd820687beb_SiteId">
    <vt:lpwstr>fa23982e-6646-4a33-a5c4-1a848d02fcc4</vt:lpwstr>
  </property>
  <property fmtid="{D5CDD505-2E9C-101B-9397-08002B2CF9AE}" pid="7" name="MSIP_Label_261ecbe3-7ba9-4124-b9d7-ffd820687beb_ActionId">
    <vt:lpwstr>a023e459-7a84-460e-bce9-836d3f75619e</vt:lpwstr>
  </property>
  <property fmtid="{D5CDD505-2E9C-101B-9397-08002B2CF9AE}" pid="8" name="MSIP_Label_261ecbe3-7ba9-4124-b9d7-ffd820687beb_ContentBits">
    <vt:lpwstr>0</vt:lpwstr>
  </property>
</Properties>
</file>